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R:\NAT\HEALTHPROG\MEDICARE\DVAPROC\.. PUBLICATIONS\DVA Fees Schedules\Medical Fees Schedule\2023 Medical Fee Schedules\01.02.2023\"/>
    </mc:Choice>
  </mc:AlternateContent>
  <workbookProtection workbookAlgorithmName="SHA-512" workbookHashValue="FdGGjskXMZyBTp4V1dNSpJv+3tqPlDUyziDzYpIsSDZHwCEBNx1bNjoTy0ze4QDWYMQg7SjCsGuxTiGnfSQ3iA==" workbookSaltValue="rrK57J74W0NeO4Q4A6l3PA==" workbookSpinCount="100000" lockStructure="1"/>
  <bookViews>
    <workbookView xWindow="0" yWindow="0" windowWidth="27555" windowHeight="11520" tabRatio="658"/>
  </bookViews>
  <sheets>
    <sheet name="Notes" sheetId="5" r:id="rId1"/>
    <sheet name="Guide" sheetId="4" r:id="rId2"/>
    <sheet name="MBS Vendor Fees" sheetId="14" r:id="rId3"/>
    <sheet name="RMFS Derived Index" sheetId="15" r:id="rId4"/>
    <sheet name="DVA Medical" sheetId="19" r:id="rId5"/>
    <sheet name="CVC" sheetId="12" r:id="rId6"/>
    <sheet name="Mental Health" sheetId="20" r:id="rId7"/>
    <sheet name="Telehealth" sheetId="13" r:id="rId8"/>
    <sheet name="Attendances" sheetId="6" r:id="rId9"/>
    <sheet name="Consultations" sheetId="7" r:id="rId10"/>
    <sheet name="Specialist" sheetId="16" r:id="rId11"/>
    <sheet name="Enhanced Primary Care" sheetId="9" r:id="rId12"/>
    <sheet name="Other Non-Referred" sheetId="8" r:id="rId13"/>
    <sheet name="Derived Condensed" sheetId="10" r:id="rId14"/>
  </sheets>
  <definedNames>
    <definedName name="_xlnm._FilterDatabase" localSheetId="5" hidden="1">CVC!$A$1:$D$5</definedName>
    <definedName name="_xlnm._FilterDatabase" localSheetId="4" hidden="1">'DVA Medical'!$A$1:$G$25</definedName>
    <definedName name="_xlnm._FilterDatabase" localSheetId="2" hidden="1">'MBS Vendor Fees'!$A$1:$Q$5663</definedName>
    <definedName name="_xlnm._FilterDatabase" localSheetId="6" hidden="1">'Mental Health'!$A$1:$E$17</definedName>
  </definedNames>
  <calcPr calcId="162913"/>
</workbook>
</file>

<file path=xl/calcChain.xml><?xml version="1.0" encoding="utf-8"?>
<calcChain xmlns="http://schemas.openxmlformats.org/spreadsheetml/2006/main">
  <c r="J4519" i="14" l="1"/>
  <c r="G2437" i="14" l="1"/>
  <c r="G2435" i="14"/>
  <c r="G2426" i="14"/>
  <c r="G2427" i="14"/>
  <c r="K5189" i="14" l="1"/>
  <c r="J4466" i="14" l="1"/>
  <c r="J4464" i="14"/>
  <c r="J4463" i="14"/>
  <c r="K4936" i="14" l="1"/>
  <c r="K4935" i="14"/>
  <c r="K4934" i="14"/>
  <c r="K4933" i="14"/>
  <c r="K4932" i="14"/>
  <c r="K4931" i="14"/>
  <c r="K4930" i="14"/>
  <c r="K4929" i="14"/>
  <c r="K4928" i="14"/>
  <c r="K4927" i="14"/>
  <c r="J4660" i="14" l="1"/>
  <c r="J4665" i="14" l="1"/>
  <c r="J4222" i="14"/>
  <c r="J4221" i="14"/>
  <c r="J4220" i="14"/>
  <c r="J4219" i="14"/>
  <c r="J4218" i="14"/>
  <c r="H1661" i="14" l="1"/>
  <c r="H1660" i="14"/>
  <c r="H1659" i="14"/>
  <c r="H1658" i="14"/>
  <c r="H1657" i="14"/>
  <c r="H1656" i="14"/>
  <c r="H1655" i="14"/>
  <c r="H1570" i="14" l="1"/>
  <c r="J4217" i="14" l="1"/>
  <c r="H476" i="14" l="1"/>
  <c r="H475" i="14"/>
  <c r="K5184" i="14"/>
  <c r="K5183" i="14"/>
  <c r="K5182" i="14"/>
  <c r="K5181" i="14"/>
  <c r="K5180" i="14"/>
  <c r="K5179" i="14"/>
  <c r="K5178" i="14"/>
  <c r="J4544" i="14" l="1"/>
  <c r="J4528" i="14" l="1"/>
  <c r="F80" i="8" l="1"/>
  <c r="G80" i="8"/>
  <c r="H80" i="8"/>
  <c r="I80" i="8"/>
  <c r="J80" i="8"/>
  <c r="K80" i="8"/>
  <c r="E80" i="8"/>
  <c r="F75" i="8"/>
  <c r="G75" i="8"/>
  <c r="H75" i="8"/>
  <c r="I75" i="8"/>
  <c r="J75" i="8"/>
  <c r="K75" i="8"/>
  <c r="E75" i="8"/>
  <c r="F70" i="8"/>
  <c r="G70" i="8"/>
  <c r="H70" i="8"/>
  <c r="I70" i="8"/>
  <c r="J70" i="8"/>
  <c r="K70" i="8"/>
  <c r="E70" i="8"/>
  <c r="F65" i="8"/>
  <c r="G65" i="8"/>
  <c r="H65" i="8"/>
  <c r="I65" i="8"/>
  <c r="J65" i="8"/>
  <c r="K65" i="8"/>
  <c r="E65" i="8"/>
  <c r="F60" i="8"/>
  <c r="G60" i="8"/>
  <c r="H60" i="8"/>
  <c r="I60" i="8"/>
  <c r="J60" i="8"/>
  <c r="K60" i="8"/>
  <c r="E60" i="8"/>
  <c r="F55" i="8"/>
  <c r="G55" i="8"/>
  <c r="H55" i="8"/>
  <c r="I55" i="8"/>
  <c r="J55" i="8"/>
  <c r="K55" i="8"/>
  <c r="E55" i="8"/>
  <c r="F50" i="8"/>
  <c r="G50" i="8"/>
  <c r="H50" i="8"/>
  <c r="I50" i="8"/>
  <c r="J50" i="8"/>
  <c r="K50" i="8"/>
  <c r="E50" i="8"/>
  <c r="F45" i="8"/>
  <c r="G45" i="8"/>
  <c r="H45" i="8"/>
  <c r="I45" i="8"/>
  <c r="J45" i="8"/>
  <c r="K45" i="8"/>
  <c r="E45" i="8"/>
  <c r="H137" i="14" l="1"/>
  <c r="H138" i="14"/>
  <c r="H139" i="14"/>
  <c r="H136" i="14"/>
  <c r="G130" i="14"/>
  <c r="G132" i="14"/>
  <c r="G133" i="14"/>
  <c r="G134" i="14"/>
  <c r="G135" i="14"/>
  <c r="G131" i="14"/>
  <c r="G121" i="14"/>
  <c r="G122" i="14"/>
  <c r="G123" i="14"/>
  <c r="G124" i="14"/>
  <c r="G120" i="14"/>
  <c r="G107" i="14"/>
  <c r="G102" i="14"/>
  <c r="H141" i="14" l="1"/>
  <c r="H142" i="14"/>
  <c r="H143" i="14"/>
  <c r="H140" i="14"/>
  <c r="H5385" i="14" l="1"/>
  <c r="H5384" i="14"/>
  <c r="H5380" i="14"/>
  <c r="H4143" i="14"/>
  <c r="H786" i="14"/>
  <c r="H756" i="14"/>
  <c r="H5291" i="14"/>
  <c r="H5290" i="14"/>
  <c r="H5289" i="14"/>
  <c r="H5288" i="14"/>
  <c r="H5287" i="14"/>
  <c r="H5286" i="14"/>
  <c r="H5285" i="14"/>
  <c r="H5284" i="14"/>
  <c r="H5283" i="14"/>
  <c r="H5282" i="14"/>
  <c r="H5281" i="14"/>
  <c r="H5280" i="14"/>
  <c r="H5279" i="14"/>
  <c r="H5278" i="14"/>
  <c r="H5277" i="14"/>
  <c r="H5276" i="14"/>
  <c r="H5275" i="14"/>
  <c r="H5274" i="14"/>
  <c r="H5273" i="14"/>
  <c r="H5272" i="14"/>
  <c r="H5271" i="14"/>
  <c r="H5270" i="14"/>
  <c r="H5269" i="14"/>
  <c r="H5268" i="14"/>
  <c r="H5267" i="14"/>
  <c r="H5266" i="14"/>
  <c r="H5265" i="14"/>
  <c r="H5264" i="14"/>
  <c r="H5263" i="14"/>
  <c r="H5262" i="14"/>
  <c r="H5261" i="14"/>
  <c r="H5260" i="14"/>
  <c r="H5259" i="14"/>
  <c r="H5258" i="14"/>
  <c r="H5257" i="14"/>
  <c r="H5256" i="14"/>
  <c r="H5255" i="14"/>
  <c r="H5254" i="14"/>
  <c r="H5253" i="14"/>
  <c r="H4142" i="14"/>
  <c r="H4141" i="14"/>
  <c r="H4140" i="14"/>
  <c r="H4139" i="14"/>
  <c r="H4138" i="14"/>
  <c r="H4137" i="14"/>
  <c r="H4136" i="14"/>
  <c r="H4135" i="14"/>
  <c r="H4134" i="14"/>
  <c r="H4133" i="14"/>
  <c r="H4132" i="14"/>
  <c r="H4131" i="14"/>
  <c r="H4130" i="14"/>
  <c r="H4129" i="14"/>
  <c r="H4128" i="14"/>
  <c r="H4127" i="14"/>
  <c r="H4126" i="14"/>
  <c r="H4125" i="14"/>
  <c r="H4124" i="14"/>
  <c r="H4123" i="14"/>
  <c r="H4122" i="14"/>
  <c r="H4121" i="14"/>
  <c r="H4120" i="14"/>
  <c r="H4119" i="14"/>
  <c r="H4118" i="14"/>
  <c r="H4117" i="14"/>
  <c r="H4116" i="14"/>
  <c r="H4115" i="14"/>
  <c r="H4114" i="14"/>
  <c r="H4113" i="14"/>
  <c r="H4112" i="14"/>
  <c r="H4111" i="14"/>
  <c r="H4110" i="14"/>
  <c r="H4109" i="14"/>
  <c r="H4108" i="14"/>
  <c r="H4107" i="14"/>
  <c r="H4106" i="14"/>
  <c r="H4105" i="14"/>
  <c r="H4104" i="14"/>
  <c r="H4103" i="14"/>
  <c r="H4102" i="14"/>
  <c r="H4101" i="14"/>
  <c r="H4100" i="14"/>
  <c r="H4099" i="14"/>
  <c r="H4098" i="14"/>
  <c r="H4097" i="14"/>
  <c r="H4095" i="14"/>
  <c r="H4094" i="14"/>
  <c r="H4093" i="14"/>
  <c r="H4092" i="14"/>
  <c r="H4091" i="14"/>
  <c r="H4090" i="14"/>
  <c r="H4089" i="14"/>
  <c r="H4088" i="14"/>
  <c r="H4087" i="14"/>
  <c r="H4086" i="14"/>
  <c r="H4085" i="14"/>
  <c r="H4084" i="14"/>
  <c r="H4083" i="14"/>
  <c r="H4082" i="14"/>
  <c r="H4081" i="14"/>
  <c r="H4080" i="14"/>
  <c r="H4079" i="14"/>
  <c r="H4078" i="14"/>
  <c r="H4077" i="14"/>
  <c r="H4075" i="14"/>
  <c r="H4074" i="14"/>
  <c r="H4073" i="14"/>
  <c r="H4072" i="14"/>
  <c r="H4071" i="14"/>
  <c r="H4070" i="14"/>
  <c r="H4069" i="14"/>
  <c r="H4068" i="14"/>
  <c r="H4067" i="14"/>
  <c r="H4066" i="14"/>
  <c r="H4065" i="14"/>
  <c r="H4064" i="14"/>
  <c r="H4063" i="14"/>
  <c r="H4062" i="14"/>
  <c r="H4061" i="14"/>
  <c r="H4060" i="14"/>
  <c r="H4059" i="14"/>
  <c r="H4058" i="14"/>
  <c r="H4057" i="14"/>
  <c r="H4056" i="14"/>
  <c r="H4055" i="14"/>
  <c r="H4054" i="14"/>
  <c r="H4053" i="14"/>
  <c r="H4052" i="14"/>
  <c r="H4051" i="14"/>
  <c r="H4050" i="14"/>
  <c r="H4049" i="14"/>
  <c r="H4048" i="14"/>
  <c r="H4047" i="14"/>
  <c r="H4046" i="14"/>
  <c r="H4045" i="14"/>
  <c r="H4044" i="14"/>
  <c r="H4043" i="14"/>
  <c r="H4042" i="14"/>
  <c r="H4041" i="14"/>
  <c r="H4040" i="14"/>
  <c r="H4039" i="14"/>
  <c r="H4038" i="14"/>
  <c r="H4037" i="14"/>
  <c r="H4036" i="14"/>
  <c r="H4035" i="14"/>
  <c r="H4034" i="14"/>
  <c r="H4033" i="14"/>
  <c r="H4032" i="14"/>
  <c r="H4031" i="14"/>
  <c r="H4030" i="14"/>
  <c r="H4029" i="14"/>
  <c r="H4016" i="14"/>
  <c r="H4015" i="14"/>
  <c r="H4014" i="14"/>
  <c r="H4013" i="14"/>
  <c r="H4012" i="14"/>
  <c r="H4011" i="14"/>
  <c r="H4010" i="14"/>
  <c r="H4009" i="14"/>
  <c r="H4008" i="14"/>
  <c r="H4007" i="14"/>
  <c r="H4006" i="14"/>
  <c r="H4005" i="14"/>
  <c r="H4004" i="14"/>
  <c r="H4003" i="14"/>
  <c r="H4002" i="14"/>
  <c r="H4001" i="14"/>
  <c r="H4000" i="14"/>
  <c r="H3999" i="14"/>
  <c r="H3998" i="14"/>
  <c r="H3997" i="14"/>
  <c r="H3996" i="14"/>
  <c r="H3995" i="14"/>
  <c r="H3994" i="14"/>
  <c r="H3993" i="14"/>
  <c r="H3992" i="14"/>
  <c r="H3991" i="14"/>
  <c r="H3989" i="14"/>
  <c r="H3988" i="14"/>
  <c r="H3987" i="14"/>
  <c r="H3986" i="14"/>
  <c r="H3985" i="14"/>
  <c r="H3984" i="14"/>
  <c r="H3983" i="14"/>
  <c r="H3982" i="14"/>
  <c r="H3981" i="14"/>
  <c r="H3980" i="14"/>
  <c r="H3979" i="14"/>
  <c r="H3978" i="14"/>
  <c r="H3977" i="14"/>
  <c r="H3975" i="14"/>
  <c r="H3973" i="14"/>
  <c r="H3972" i="14"/>
  <c r="H3970" i="14"/>
  <c r="H3969" i="14"/>
  <c r="H3968" i="14"/>
  <c r="H3967" i="14"/>
  <c r="H3966" i="14"/>
  <c r="H3965" i="14"/>
  <c r="H3964" i="14"/>
  <c r="H3963" i="14"/>
  <c r="H3962" i="14"/>
  <c r="H3961" i="14"/>
  <c r="H3960" i="14"/>
  <c r="H3959" i="14"/>
  <c r="H3958" i="14"/>
  <c r="H3957" i="14"/>
  <c r="H3956" i="14"/>
  <c r="H3955" i="14"/>
  <c r="H3954" i="14"/>
  <c r="H3953" i="14"/>
  <c r="H3952" i="14"/>
  <c r="H3951" i="14"/>
  <c r="H3950" i="14"/>
  <c r="H3948" i="14"/>
  <c r="H3947" i="14"/>
  <c r="H3946" i="14"/>
  <c r="H3945" i="14"/>
  <c r="H3944" i="14"/>
  <c r="H3943" i="14"/>
  <c r="H3942" i="14"/>
  <c r="H3941" i="14"/>
  <c r="H3940" i="14"/>
  <c r="H3939" i="14"/>
  <c r="H3938" i="14"/>
  <c r="H3937" i="14"/>
  <c r="H3936" i="14"/>
  <c r="H3935" i="14"/>
  <c r="H3934" i="14"/>
  <c r="H3933" i="14"/>
  <c r="H3932" i="14"/>
  <c r="H3931" i="14"/>
  <c r="H3930" i="14"/>
  <c r="H3929" i="14"/>
  <c r="H3928" i="14"/>
  <c r="H3927" i="14"/>
  <c r="H3926" i="14"/>
  <c r="H3925" i="14"/>
  <c r="H3924" i="14"/>
  <c r="H3923" i="14"/>
  <c r="H3922" i="14"/>
  <c r="H3921" i="14"/>
  <c r="H3920" i="14"/>
  <c r="H3918" i="14"/>
  <c r="H3917" i="14"/>
  <c r="H3916" i="14"/>
  <c r="H3915" i="14"/>
  <c r="H3914" i="14"/>
  <c r="H3911" i="14"/>
  <c r="H3909" i="14"/>
  <c r="H3897" i="14"/>
  <c r="H3894" i="14"/>
  <c r="H3892" i="14"/>
  <c r="H3848" i="14"/>
  <c r="H3847" i="14"/>
  <c r="H3833" i="14"/>
  <c r="H3832" i="14"/>
  <c r="H3828" i="14"/>
  <c r="H3820" i="14"/>
  <c r="H3813" i="14"/>
  <c r="H3800" i="14"/>
  <c r="H3798" i="14"/>
  <c r="H3796" i="14"/>
  <c r="H3795" i="14"/>
  <c r="H3794" i="14"/>
  <c r="H3791" i="14"/>
  <c r="H3779" i="14"/>
  <c r="H3778" i="14"/>
  <c r="H3772" i="14"/>
  <c r="H3766" i="14"/>
  <c r="H3764" i="14"/>
  <c r="H3761" i="14"/>
  <c r="H3760" i="14"/>
  <c r="H3756" i="14"/>
  <c r="H3749" i="14"/>
  <c r="H3747" i="14"/>
  <c r="H3742" i="14"/>
  <c r="H3741" i="14"/>
  <c r="H3740" i="14"/>
  <c r="H3739" i="14"/>
  <c r="H3738" i="14"/>
  <c r="H3737" i="14"/>
  <c r="H3719" i="14"/>
  <c r="H3716" i="14"/>
  <c r="H3715" i="14"/>
  <c r="H3714" i="14"/>
  <c r="H3713" i="14"/>
  <c r="H3712" i="14"/>
  <c r="H3711" i="14"/>
  <c r="H3710" i="14"/>
  <c r="H3709" i="14"/>
  <c r="H3708" i="14"/>
  <c r="H3707" i="14"/>
  <c r="H3706" i="14"/>
  <c r="H3705" i="14"/>
  <c r="H3704" i="14"/>
  <c r="H3703" i="14"/>
  <c r="H3702" i="14"/>
  <c r="H3701" i="14"/>
  <c r="H3700" i="14"/>
  <c r="H3699" i="14"/>
  <c r="H3698" i="14"/>
  <c r="H3697" i="14"/>
  <c r="H3696" i="14"/>
  <c r="H3695" i="14"/>
  <c r="H3694" i="14"/>
  <c r="H3693" i="14"/>
  <c r="H3692" i="14"/>
  <c r="H3691" i="14"/>
  <c r="H3690" i="14"/>
  <c r="H3689" i="14"/>
  <c r="H3688" i="14"/>
  <c r="H3687" i="14"/>
  <c r="H3686" i="14"/>
  <c r="H3685" i="14"/>
  <c r="H3684" i="14"/>
  <c r="H3683" i="14"/>
  <c r="H3682" i="14"/>
  <c r="H3681" i="14"/>
  <c r="H3680" i="14"/>
  <c r="H3679" i="14"/>
  <c r="H3678" i="14"/>
  <c r="H3677" i="14"/>
  <c r="H3676" i="14"/>
  <c r="H3675" i="14"/>
  <c r="H3674" i="14"/>
  <c r="H3673" i="14"/>
  <c r="H3672" i="14"/>
  <c r="H3671" i="14"/>
  <c r="H3670" i="14"/>
  <c r="H3669" i="14"/>
  <c r="H3668" i="14"/>
  <c r="H3667" i="14"/>
  <c r="H3655" i="14"/>
  <c r="H3654" i="14"/>
  <c r="H3653" i="14"/>
  <c r="H3652" i="14"/>
  <c r="H3651" i="14"/>
  <c r="H3650" i="14"/>
  <c r="H3649" i="14"/>
  <c r="H3648" i="14"/>
  <c r="H3647" i="14"/>
  <c r="H3646" i="14"/>
  <c r="H3644" i="14"/>
  <c r="H3639" i="14"/>
  <c r="H3632" i="14"/>
  <c r="H3626" i="14"/>
  <c r="H3619" i="14"/>
  <c r="H3618" i="14"/>
  <c r="H3617" i="14"/>
  <c r="H3616" i="14"/>
  <c r="H3615" i="14"/>
  <c r="H3614" i="14"/>
  <c r="H3613" i="14"/>
  <c r="H3612" i="14"/>
  <c r="H3611" i="14"/>
  <c r="H3610" i="14"/>
  <c r="H3609" i="14"/>
  <c r="H3608" i="14"/>
  <c r="H3607" i="14"/>
  <c r="H3606" i="14"/>
  <c r="H3604" i="14"/>
  <c r="H3594" i="14"/>
  <c r="H3593" i="14"/>
  <c r="H3592" i="14"/>
  <c r="H3591" i="14"/>
  <c r="H3587" i="14"/>
  <c r="H3586" i="14"/>
  <c r="H3583" i="14"/>
  <c r="H3576" i="14"/>
  <c r="H3568" i="14"/>
  <c r="H3567" i="14"/>
  <c r="H3566" i="14"/>
  <c r="H3564" i="14"/>
  <c r="H3563" i="14"/>
  <c r="H3562" i="14"/>
  <c r="H3561" i="14"/>
  <c r="H3559" i="14"/>
  <c r="H3544" i="14"/>
  <c r="H3541" i="14"/>
  <c r="H3540" i="14"/>
  <c r="H3539" i="14"/>
  <c r="H3538" i="14"/>
  <c r="H3536" i="14"/>
  <c r="H3534" i="14"/>
  <c r="H3533" i="14"/>
  <c r="H3531" i="14"/>
  <c r="H3530" i="14"/>
  <c r="H3523" i="14"/>
  <c r="H3522" i="14"/>
  <c r="H3521" i="14"/>
  <c r="H3520" i="14"/>
  <c r="H3519" i="14"/>
  <c r="H3518" i="14"/>
  <c r="H3517" i="14"/>
  <c r="H3515" i="14"/>
  <c r="H3512" i="14"/>
  <c r="H3511" i="14"/>
  <c r="H3510" i="14"/>
  <c r="H3509" i="14"/>
  <c r="H3508" i="14"/>
  <c r="H3507" i="14"/>
  <c r="H3506" i="14"/>
  <c r="H3505" i="14"/>
  <c r="H3503" i="14"/>
  <c r="H3502" i="14"/>
  <c r="H3501" i="14"/>
  <c r="H3500" i="14"/>
  <c r="H3499" i="14"/>
  <c r="H3497" i="14"/>
  <c r="H3496" i="14"/>
  <c r="H3495" i="14"/>
  <c r="H3489" i="14"/>
  <c r="H3482" i="14"/>
  <c r="H3478" i="14"/>
  <c r="H3477" i="14"/>
  <c r="H3476" i="14"/>
  <c r="H3475" i="14"/>
  <c r="H3474" i="14"/>
  <c r="H3473" i="14"/>
  <c r="H3470" i="14"/>
  <c r="H3469" i="14"/>
  <c r="H3468" i="14"/>
  <c r="H3466" i="14"/>
  <c r="H3464" i="14"/>
  <c r="H3463" i="14"/>
  <c r="H3460" i="14"/>
  <c r="H3459" i="14"/>
  <c r="H3458" i="14"/>
  <c r="H3457" i="14"/>
  <c r="H3452" i="14"/>
  <c r="H3450" i="14"/>
  <c r="H3449" i="14"/>
  <c r="H3446" i="14"/>
  <c r="H3445" i="14"/>
  <c r="H3442" i="14"/>
  <c r="H3440" i="14"/>
  <c r="H3439" i="14"/>
  <c r="H3438" i="14"/>
  <c r="H3437" i="14"/>
  <c r="H3432" i="14"/>
  <c r="H3431" i="14"/>
  <c r="H3430" i="14"/>
  <c r="H3427" i="14"/>
  <c r="H3426" i="14"/>
  <c r="H3421" i="14"/>
  <c r="H3420" i="14"/>
  <c r="H3419" i="14"/>
  <c r="H3418" i="14"/>
  <c r="H3416" i="14"/>
  <c r="H3415" i="14"/>
  <c r="H3414" i="14"/>
  <c r="H3411" i="14"/>
  <c r="H3407" i="14"/>
  <c r="H3404" i="14"/>
  <c r="H3400" i="14"/>
  <c r="H3398" i="14"/>
  <c r="H3397" i="14"/>
  <c r="H3396" i="14"/>
  <c r="H3394" i="14"/>
  <c r="H3393" i="14"/>
  <c r="H3391" i="14"/>
  <c r="H3388" i="14"/>
  <c r="H3379" i="14"/>
  <c r="H3378" i="14"/>
  <c r="H3377" i="14"/>
  <c r="H3376" i="14"/>
  <c r="H3375" i="14"/>
  <c r="H3374" i="14"/>
  <c r="H3367" i="14"/>
  <c r="H3366" i="14"/>
  <c r="H3364" i="14"/>
  <c r="H3363" i="14"/>
  <c r="H3362" i="14"/>
  <c r="H3361" i="14"/>
  <c r="H3360" i="14"/>
  <c r="H3359" i="14"/>
  <c r="H3358" i="14"/>
  <c r="H3357" i="14"/>
  <c r="H3356" i="14"/>
  <c r="H3355" i="14"/>
  <c r="H3354" i="14"/>
  <c r="H3353" i="14"/>
  <c r="H3352" i="14"/>
  <c r="H3351" i="14"/>
  <c r="H3349" i="14"/>
  <c r="H3348" i="14"/>
  <c r="H3346" i="14"/>
  <c r="H3345" i="14"/>
  <c r="H3344" i="14"/>
  <c r="H3343" i="14"/>
  <c r="H3342" i="14"/>
  <c r="H3341" i="14"/>
  <c r="H3340" i="14"/>
  <c r="H3337" i="14"/>
  <c r="H3336" i="14"/>
  <c r="H3333" i="14"/>
  <c r="H3332" i="14"/>
  <c r="H3331" i="14"/>
  <c r="H3330" i="14"/>
  <c r="H3329" i="14"/>
  <c r="H3328" i="14"/>
  <c r="H3327" i="14"/>
  <c r="H3326" i="14"/>
  <c r="H3322" i="14"/>
  <c r="H3321" i="14"/>
  <c r="H3318" i="14"/>
  <c r="H3316" i="14"/>
  <c r="H3315" i="14"/>
  <c r="H3314" i="14"/>
  <c r="H3309" i="14"/>
  <c r="H3308" i="14"/>
  <c r="H3307" i="14"/>
  <c r="H3304" i="14"/>
  <c r="H3303" i="14"/>
  <c r="H3301" i="14"/>
  <c r="H3298" i="14"/>
  <c r="H3296" i="14"/>
  <c r="H3295" i="14"/>
  <c r="H3292" i="14"/>
  <c r="H3289" i="14"/>
  <c r="H3288" i="14"/>
  <c r="H3286" i="14"/>
  <c r="H3285" i="14"/>
  <c r="H3284" i="14"/>
  <c r="H3283" i="14"/>
  <c r="H3282" i="14"/>
  <c r="H3281" i="14"/>
  <c r="H3280" i="14"/>
  <c r="H3275" i="14"/>
  <c r="H3272" i="14"/>
  <c r="H3271" i="14"/>
  <c r="H3270" i="14"/>
  <c r="H3269" i="14"/>
  <c r="H3268" i="14"/>
  <c r="H3263" i="14"/>
  <c r="H3262" i="14"/>
  <c r="H3257" i="14"/>
  <c r="H3254" i="14"/>
  <c r="H3253" i="14"/>
  <c r="H3252" i="14"/>
  <c r="H3251" i="14"/>
  <c r="H3250" i="14"/>
  <c r="H3249" i="14"/>
  <c r="H3248" i="14"/>
  <c r="H3247" i="14"/>
  <c r="H3246" i="14"/>
  <c r="H3245" i="14"/>
  <c r="H3244" i="14"/>
  <c r="H3243" i="14"/>
  <c r="H3242" i="14"/>
  <c r="H3241" i="14"/>
  <c r="H3240" i="14"/>
  <c r="H3239" i="14"/>
  <c r="H3238" i="14"/>
  <c r="H3237" i="14"/>
  <c r="H3236" i="14"/>
  <c r="H3235" i="14"/>
  <c r="H3234" i="14"/>
  <c r="H3233" i="14"/>
  <c r="H3232" i="14"/>
  <c r="H3231" i="14"/>
  <c r="H3230" i="14"/>
  <c r="H3229" i="14"/>
  <c r="H3228" i="14"/>
  <c r="H3227" i="14"/>
  <c r="H3226" i="14"/>
  <c r="H3225" i="14"/>
  <c r="H3224" i="14"/>
  <c r="H3222" i="14"/>
  <c r="H3221" i="14"/>
  <c r="H3220" i="14"/>
  <c r="H3219" i="14"/>
  <c r="H3218" i="14"/>
  <c r="H3217" i="14"/>
  <c r="H3216" i="14"/>
  <c r="H3215" i="14"/>
  <c r="H3214" i="14"/>
  <c r="H3213" i="14"/>
  <c r="H3212" i="14"/>
  <c r="H3211" i="14"/>
  <c r="H3210" i="14"/>
  <c r="H3208" i="14"/>
  <c r="H3207" i="14"/>
  <c r="H3206" i="14"/>
  <c r="H3205" i="14"/>
  <c r="H3204" i="14"/>
  <c r="H3203" i="14"/>
  <c r="H3202" i="14"/>
  <c r="H3201" i="14"/>
  <c r="H3200" i="14"/>
  <c r="H3199" i="14"/>
  <c r="H3198" i="14"/>
  <c r="H3197" i="14"/>
  <c r="H3191" i="14"/>
  <c r="H3188" i="14"/>
  <c r="H3186" i="14"/>
  <c r="H3183" i="14"/>
  <c r="H3181" i="14"/>
  <c r="H3179" i="14"/>
  <c r="H3169" i="14"/>
  <c r="H3163" i="14"/>
  <c r="H3159" i="14"/>
  <c r="H3151" i="14"/>
  <c r="H3150" i="14"/>
  <c r="H3149" i="14"/>
  <c r="H3148" i="14"/>
  <c r="H3147" i="14"/>
  <c r="H3141" i="14"/>
  <c r="H3140" i="14"/>
  <c r="H3139" i="14"/>
  <c r="H3138" i="14"/>
  <c r="H3136" i="14"/>
  <c r="H3132" i="14"/>
  <c r="H3131" i="14"/>
  <c r="H3130" i="14"/>
  <c r="H3129" i="14"/>
  <c r="H3128" i="14"/>
  <c r="H3126" i="14"/>
  <c r="H3125" i="14"/>
  <c r="H3124" i="14"/>
  <c r="H3123" i="14"/>
  <c r="H3122" i="14"/>
  <c r="H3117" i="14"/>
  <c r="H3109" i="14"/>
  <c r="H3107" i="14"/>
  <c r="H3105" i="14"/>
  <c r="H3104" i="14"/>
  <c r="H3103" i="14"/>
  <c r="H3097" i="14"/>
  <c r="H3096" i="14"/>
  <c r="H3094" i="14"/>
  <c r="H3088" i="14"/>
  <c r="H3087" i="14"/>
  <c r="H3086" i="14"/>
  <c r="H3071" i="14"/>
  <c r="H3070" i="14"/>
  <c r="H3069" i="14"/>
  <c r="H3068" i="14"/>
  <c r="H3057" i="14"/>
  <c r="H3052" i="14"/>
  <c r="H3050" i="14"/>
  <c r="H3047" i="14"/>
  <c r="H3046" i="14"/>
  <c r="H3045" i="14"/>
  <c r="H3044" i="14"/>
  <c r="H3043" i="14"/>
  <c r="H3042" i="14"/>
  <c r="H3041" i="14"/>
  <c r="H3040" i="14"/>
  <c r="H3039" i="14"/>
  <c r="H3038" i="14"/>
  <c r="H3037" i="14"/>
  <c r="H3035" i="14"/>
  <c r="H3034" i="14"/>
  <c r="H3029" i="14"/>
  <c r="H3028" i="14"/>
  <c r="H3027" i="14"/>
  <c r="H3026" i="14"/>
  <c r="H3025" i="14"/>
  <c r="H3020" i="14"/>
  <c r="H3019" i="14"/>
  <c r="H3018" i="14"/>
  <c r="H3017" i="14"/>
  <c r="H3016" i="14"/>
  <c r="H3014" i="14"/>
  <c r="H3013" i="14"/>
  <c r="H3012" i="14"/>
  <c r="H3011" i="14"/>
  <c r="H3010" i="14"/>
  <c r="H3007" i="14"/>
  <c r="H3006" i="14"/>
  <c r="H3005" i="14"/>
  <c r="H3004" i="14"/>
  <c r="H3003" i="14"/>
  <c r="H3002" i="14"/>
  <c r="H3001" i="14"/>
  <c r="H3000" i="14"/>
  <c r="H2993" i="14"/>
  <c r="H2992" i="14"/>
  <c r="H2991" i="14"/>
  <c r="H2988" i="14"/>
  <c r="H2987" i="14"/>
  <c r="H2985" i="14"/>
  <c r="H2984" i="14"/>
  <c r="H2983" i="14"/>
  <c r="H2982" i="14"/>
  <c r="H2980" i="14"/>
  <c r="H2975" i="14"/>
  <c r="H2974" i="14"/>
  <c r="H2972" i="14"/>
  <c r="H2964" i="14"/>
  <c r="H2961" i="14"/>
  <c r="H2960" i="14"/>
  <c r="H2957" i="14"/>
  <c r="H2956" i="14"/>
  <c r="H2954" i="14"/>
  <c r="H2950" i="14"/>
  <c r="H2949" i="14"/>
  <c r="H2916" i="14"/>
  <c r="H2883" i="14"/>
  <c r="H2882" i="14"/>
  <c r="H2881" i="14"/>
  <c r="H2879" i="14"/>
  <c r="H2878" i="14"/>
  <c r="H2877" i="14"/>
  <c r="H2876" i="14"/>
  <c r="H2875" i="14"/>
  <c r="H2874" i="14"/>
  <c r="H2873" i="14"/>
  <c r="H2872" i="14"/>
  <c r="H2871" i="14"/>
  <c r="H2870" i="14"/>
  <c r="H2867" i="14"/>
  <c r="H2862" i="14"/>
  <c r="H2861" i="14"/>
  <c r="H2860" i="14"/>
  <c r="H2858" i="14"/>
  <c r="H2857" i="14"/>
  <c r="H2856" i="14"/>
  <c r="H2855" i="14"/>
  <c r="H2854" i="14"/>
  <c r="H2853" i="14"/>
  <c r="H2852" i="14"/>
  <c r="H2851" i="14"/>
  <c r="H2848" i="14"/>
  <c r="H2847" i="14"/>
  <c r="H2846" i="14"/>
  <c r="H2845" i="14"/>
  <c r="H2844" i="14"/>
  <c r="H2841" i="14"/>
  <c r="H2840" i="14"/>
  <c r="H2838" i="14"/>
  <c r="H2837" i="14"/>
  <c r="H2835" i="14"/>
  <c r="H2831" i="14"/>
  <c r="H2830" i="14"/>
  <c r="H2829" i="14"/>
  <c r="H2828" i="14"/>
  <c r="H2827" i="14"/>
  <c r="H2826" i="14"/>
  <c r="H2825" i="14"/>
  <c r="H2822" i="14"/>
  <c r="H2821" i="14"/>
  <c r="H2820" i="14"/>
  <c r="H2819" i="14"/>
  <c r="H2818" i="14"/>
  <c r="H2817" i="14"/>
  <c r="H2816" i="14"/>
  <c r="H2815" i="14"/>
  <c r="H2814" i="14"/>
  <c r="H2813" i="14"/>
  <c r="H2812" i="14"/>
  <c r="H2811" i="14"/>
  <c r="H2810" i="14"/>
  <c r="H2809" i="14"/>
  <c r="H2808" i="14"/>
  <c r="H2806" i="14"/>
  <c r="H2805" i="14"/>
  <c r="H2804" i="14"/>
  <c r="H2803" i="14"/>
  <c r="H2802" i="14"/>
  <c r="H2801" i="14"/>
  <c r="H2800" i="14"/>
  <c r="H2799" i="14"/>
  <c r="H2795" i="14"/>
  <c r="H2794" i="14"/>
  <c r="H2793" i="14"/>
  <c r="H2792" i="14"/>
  <c r="H2791" i="14"/>
  <c r="H2790" i="14"/>
  <c r="H2789" i="14"/>
  <c r="H2788" i="14"/>
  <c r="H2787" i="14"/>
  <c r="H2785" i="14"/>
  <c r="H2783" i="14"/>
  <c r="H2782" i="14"/>
  <c r="H2781" i="14"/>
  <c r="H2780" i="14"/>
  <c r="H2779" i="14"/>
  <c r="H2778" i="14"/>
  <c r="H2777" i="14"/>
  <c r="H2776" i="14"/>
  <c r="H2775" i="14"/>
  <c r="H2774" i="14"/>
  <c r="H2773" i="14"/>
  <c r="H2772" i="14"/>
  <c r="H2770" i="14"/>
  <c r="H2769" i="14"/>
  <c r="H2768" i="14"/>
  <c r="H2767" i="14"/>
  <c r="H2766" i="14"/>
  <c r="H2765" i="14"/>
  <c r="H2764" i="14"/>
  <c r="H2763" i="14"/>
  <c r="H2762" i="14"/>
  <c r="H2761" i="14"/>
  <c r="H2759" i="14"/>
  <c r="H2756" i="14"/>
  <c r="H2746" i="14"/>
  <c r="H2742" i="14"/>
  <c r="H2739" i="14"/>
  <c r="H2738" i="14"/>
  <c r="H2737" i="14"/>
  <c r="H2734" i="14"/>
  <c r="H2733" i="14"/>
  <c r="H2727" i="14"/>
  <c r="H2726" i="14"/>
  <c r="H2714" i="14"/>
  <c r="H2713" i="14"/>
  <c r="H2712" i="14"/>
  <c r="H2709" i="14"/>
  <c r="H2707" i="14"/>
  <c r="H2706" i="14"/>
  <c r="H2692" i="14"/>
  <c r="H2691" i="14"/>
  <c r="H2690" i="14"/>
  <c r="H2687" i="14"/>
  <c r="H2678" i="14"/>
  <c r="H2677" i="14"/>
  <c r="H2672" i="14"/>
  <c r="H2670" i="14"/>
  <c r="H2667" i="14"/>
  <c r="H2666" i="14"/>
  <c r="H2665" i="14"/>
  <c r="H2664" i="14"/>
  <c r="H2660" i="14"/>
  <c r="H2659" i="14"/>
  <c r="H2658" i="14"/>
  <c r="H2657" i="14"/>
  <c r="H2656" i="14"/>
  <c r="H2655" i="14"/>
  <c r="H2654" i="14"/>
  <c r="H2653" i="14"/>
  <c r="H2651" i="14"/>
  <c r="H2650" i="14"/>
  <c r="H2648" i="14"/>
  <c r="H2643" i="14"/>
  <c r="H2642" i="14"/>
  <c r="H2639" i="14"/>
  <c r="H2638" i="14"/>
  <c r="H2604" i="14"/>
  <c r="H2603" i="14"/>
  <c r="H2602" i="14"/>
  <c r="H2601" i="14"/>
  <c r="H2600" i="14"/>
  <c r="H2599" i="14"/>
  <c r="H2597" i="14"/>
  <c r="H2589" i="14"/>
  <c r="H2584" i="14"/>
  <c r="H2583" i="14"/>
  <c r="H2570" i="14"/>
  <c r="H2562" i="14"/>
  <c r="H2541" i="14"/>
  <c r="H2540" i="14"/>
  <c r="H2539" i="14"/>
  <c r="H2538" i="14"/>
  <c r="H2537" i="14"/>
  <c r="H2536" i="14"/>
  <c r="H2535" i="14"/>
  <c r="H2533" i="14"/>
  <c r="H2532" i="14"/>
  <c r="H2530" i="14"/>
  <c r="H2529" i="14"/>
  <c r="H2527" i="14"/>
  <c r="H2522" i="14"/>
  <c r="H2517" i="14"/>
  <c r="H2509" i="14"/>
  <c r="H2501" i="14"/>
  <c r="H2500" i="14"/>
  <c r="H2499" i="14"/>
  <c r="H2498" i="14"/>
  <c r="H2497" i="14"/>
  <c r="H2495" i="14"/>
  <c r="H2494" i="14"/>
  <c r="H2493" i="14"/>
  <c r="H2492" i="14"/>
  <c r="H2489" i="14"/>
  <c r="H2488" i="14"/>
  <c r="H2487" i="14"/>
  <c r="H2486" i="14"/>
  <c r="H2485" i="14"/>
  <c r="H2484" i="14"/>
  <c r="H2483" i="14"/>
  <c r="H2482" i="14"/>
  <c r="H2481" i="14"/>
  <c r="H2479" i="14"/>
  <c r="H2458" i="14"/>
  <c r="H2445" i="14"/>
  <c r="H2438" i="14"/>
  <c r="H2437" i="14"/>
  <c r="H2435" i="14"/>
  <c r="H2434" i="14"/>
  <c r="H2429" i="14"/>
  <c r="H2427" i="14"/>
  <c r="H2426" i="14"/>
  <c r="H2423" i="14"/>
  <c r="H2421" i="14"/>
  <c r="H2420" i="14"/>
  <c r="H2417" i="14"/>
  <c r="H2416" i="14"/>
  <c r="H2410" i="14"/>
  <c r="H2408" i="14"/>
  <c r="H2407" i="14"/>
  <c r="H2406" i="14"/>
  <c r="H2403" i="14"/>
  <c r="H2400" i="14"/>
  <c r="H2398" i="14"/>
  <c r="H2380" i="14"/>
  <c r="H2375" i="14"/>
  <c r="H2372" i="14"/>
  <c r="H2371" i="14"/>
  <c r="H2369" i="14"/>
  <c r="H2368" i="14"/>
  <c r="H2367" i="14"/>
  <c r="H2364" i="14"/>
  <c r="H2363" i="14"/>
  <c r="H2358" i="14"/>
  <c r="H2357" i="14"/>
  <c r="H2356" i="14"/>
  <c r="H2355" i="14"/>
  <c r="H2354" i="14"/>
  <c r="H2353" i="14"/>
  <c r="H2352" i="14"/>
  <c r="H2351" i="14"/>
  <c r="H2350" i="14"/>
  <c r="H2349" i="14"/>
  <c r="H2348" i="14"/>
  <c r="H2347" i="14"/>
  <c r="H2346" i="14"/>
  <c r="H2345" i="14"/>
  <c r="H2343" i="14"/>
  <c r="H2342" i="14"/>
  <c r="H2338" i="14"/>
  <c r="H2335" i="14"/>
  <c r="H2334" i="14"/>
  <c r="H2333" i="14"/>
  <c r="H2332" i="14"/>
  <c r="H2331" i="14"/>
  <c r="H2330" i="14"/>
  <c r="H2329" i="14"/>
  <c r="H2328" i="14"/>
  <c r="H2327" i="14"/>
  <c r="H2326" i="14"/>
  <c r="H2325" i="14"/>
  <c r="H2324" i="14"/>
  <c r="H2323" i="14"/>
  <c r="H2322" i="14"/>
  <c r="H2321" i="14"/>
  <c r="H2320" i="14"/>
  <c r="H2319" i="14"/>
  <c r="H2309" i="14"/>
  <c r="H2308" i="14"/>
  <c r="H2301" i="14"/>
  <c r="H2300" i="14"/>
  <c r="H2293" i="14"/>
  <c r="H2292" i="14"/>
  <c r="H2287" i="14"/>
  <c r="H2286" i="14"/>
  <c r="H2284" i="14"/>
  <c r="H2281" i="14"/>
  <c r="H2280" i="14"/>
  <c r="H2279" i="14"/>
  <c r="H2278" i="14"/>
  <c r="H2277" i="14"/>
  <c r="H2276" i="14"/>
  <c r="H2271" i="14"/>
  <c r="H2269" i="14"/>
  <c r="H2268" i="14"/>
  <c r="H2263" i="14"/>
  <c r="H2261" i="14"/>
  <c r="H2245" i="14"/>
  <c r="H2238" i="14"/>
  <c r="H2237" i="14"/>
  <c r="H2234" i="14"/>
  <c r="H2233" i="14"/>
  <c r="H2231" i="14"/>
  <c r="H2230" i="14"/>
  <c r="H2229" i="14"/>
  <c r="H2228" i="14"/>
  <c r="H2227" i="14"/>
  <c r="H2223" i="14"/>
  <c r="H2222" i="14"/>
  <c r="H2221" i="14"/>
  <c r="H2220" i="14"/>
  <c r="H2219" i="14"/>
  <c r="H2209" i="14"/>
  <c r="H2198" i="14"/>
  <c r="H2184" i="14"/>
  <c r="H2183" i="14"/>
  <c r="H2179" i="14"/>
  <c r="H2175" i="14"/>
  <c r="H2173" i="14"/>
  <c r="H2172" i="14"/>
  <c r="H2171" i="14"/>
  <c r="H2169" i="14"/>
  <c r="H2168" i="14"/>
  <c r="H2167" i="14"/>
  <c r="H2166" i="14"/>
  <c r="H2165" i="14"/>
  <c r="H2164" i="14"/>
  <c r="H2163" i="14"/>
  <c r="H2162" i="14"/>
  <c r="H2161" i="14"/>
  <c r="H2158" i="14"/>
  <c r="H2157" i="14"/>
  <c r="H2156" i="14"/>
  <c r="H2155" i="14"/>
  <c r="H2154" i="14"/>
  <c r="H2150" i="14"/>
  <c r="H2143" i="14"/>
  <c r="H2139" i="14"/>
  <c r="H2137" i="14"/>
  <c r="H2126" i="14"/>
  <c r="H2124" i="14"/>
  <c r="H2112" i="14"/>
  <c r="H2111" i="14"/>
  <c r="H2108" i="14"/>
  <c r="H2107" i="14"/>
  <c r="H2094" i="14"/>
  <c r="H2093" i="14"/>
  <c r="H2091" i="14"/>
  <c r="H2090" i="14"/>
  <c r="H2073" i="14"/>
  <c r="H2068" i="14"/>
  <c r="H2067" i="14"/>
  <c r="H2056" i="14"/>
  <c r="H2055" i="14"/>
  <c r="H2054" i="14"/>
  <c r="H2053" i="14"/>
  <c r="H2052" i="14"/>
  <c r="H2046" i="14"/>
  <c r="H2042" i="14"/>
  <c r="H2039" i="14"/>
  <c r="H2037" i="14"/>
  <c r="H2036" i="14"/>
  <c r="H2035" i="14"/>
  <c r="H2034" i="14"/>
  <c r="H2033" i="14"/>
  <c r="H2032" i="14"/>
  <c r="H2031" i="14"/>
  <c r="H2016" i="14"/>
  <c r="H2008" i="14"/>
  <c r="H2007" i="14"/>
  <c r="H2003" i="14"/>
  <c r="H2002" i="14"/>
  <c r="H2001" i="14"/>
  <c r="H1998" i="14"/>
  <c r="H1997" i="14"/>
  <c r="H1996" i="14"/>
  <c r="H1995" i="14"/>
  <c r="H1994" i="14"/>
  <c r="H1991" i="14"/>
  <c r="H1990" i="14"/>
  <c r="H1989" i="14"/>
  <c r="H1987" i="14"/>
  <c r="H1986" i="14"/>
  <c r="H1976" i="14"/>
  <c r="H1973" i="14"/>
  <c r="H1972" i="14"/>
  <c r="H1971" i="14"/>
  <c r="H1970" i="14"/>
  <c r="H1967" i="14"/>
  <c r="H1965" i="14"/>
  <c r="H1964" i="14"/>
  <c r="H1963" i="14"/>
  <c r="H1954" i="14"/>
  <c r="H1952" i="14"/>
  <c r="H1949" i="14"/>
  <c r="H1942" i="14"/>
  <c r="H1941" i="14"/>
  <c r="H1940" i="14"/>
  <c r="H1939" i="14"/>
  <c r="H1938" i="14"/>
  <c r="H1937" i="14"/>
  <c r="H1935" i="14"/>
  <c r="H1934" i="14"/>
  <c r="H1933" i="14"/>
  <c r="H1924" i="14"/>
  <c r="H1916" i="14"/>
  <c r="H1908" i="14"/>
  <c r="H1904" i="14"/>
  <c r="H1901" i="14"/>
  <c r="H1900" i="14"/>
  <c r="H1885" i="14"/>
  <c r="H1883" i="14"/>
  <c r="H1882" i="14"/>
  <c r="H1880" i="14"/>
  <c r="H1867" i="14"/>
  <c r="H1856" i="14"/>
  <c r="H1848" i="14"/>
  <c r="H1843" i="14"/>
  <c r="H1840" i="14"/>
  <c r="H1838" i="14"/>
  <c r="H1835" i="14"/>
  <c r="H1833" i="14"/>
  <c r="H1830" i="14"/>
  <c r="H1803" i="14"/>
  <c r="H1802" i="14"/>
  <c r="H1801" i="14"/>
  <c r="H1800" i="14"/>
  <c r="H1799" i="14"/>
  <c r="H1798" i="14"/>
  <c r="H1793" i="14"/>
  <c r="H1792" i="14"/>
  <c r="H1791" i="14"/>
  <c r="H1788" i="14"/>
  <c r="H1782" i="14"/>
  <c r="H1781" i="14"/>
  <c r="H1780" i="14"/>
  <c r="H1779" i="14"/>
  <c r="H1778" i="14"/>
  <c r="H1777" i="14"/>
  <c r="H1776" i="14"/>
  <c r="H1775" i="14"/>
  <c r="H1771" i="14"/>
  <c r="H1765" i="14"/>
  <c r="H1763" i="14"/>
  <c r="H1762" i="14"/>
  <c r="H1759" i="14"/>
  <c r="H1758" i="14"/>
  <c r="H1757" i="14"/>
  <c r="H1755" i="14"/>
  <c r="H1752" i="14"/>
  <c r="H1748" i="14"/>
  <c r="H1747" i="14"/>
  <c r="H1745" i="14"/>
  <c r="H1743" i="14"/>
  <c r="H1742" i="14"/>
  <c r="H1741" i="14"/>
  <c r="H1740" i="14"/>
  <c r="H1709" i="14"/>
  <c r="H1708" i="14"/>
  <c r="H1707" i="14"/>
  <c r="H1700" i="14"/>
  <c r="H1699" i="14"/>
  <c r="H1698" i="14"/>
  <c r="H1697" i="14"/>
  <c r="H1694" i="14"/>
  <c r="H1693" i="14"/>
  <c r="H1692" i="14"/>
  <c r="H1691" i="14"/>
  <c r="H1684" i="14"/>
  <c r="H1682" i="14"/>
  <c r="H1681" i="14"/>
  <c r="H1667" i="14"/>
  <c r="H1664" i="14"/>
  <c r="H1662" i="14"/>
  <c r="H1654" i="14"/>
  <c r="H1653" i="14"/>
  <c r="H1652" i="14"/>
  <c r="H1651" i="14"/>
  <c r="H1650" i="14"/>
  <c r="H1649" i="14"/>
  <c r="H1648" i="14"/>
  <c r="H1647" i="14"/>
  <c r="H1646" i="14"/>
  <c r="H1645" i="14"/>
  <c r="H1644" i="14"/>
  <c r="H1643" i="14"/>
  <c r="H1642" i="14"/>
  <c r="H1641" i="14"/>
  <c r="H1640" i="14"/>
  <c r="H1639" i="14"/>
  <c r="H1638" i="14"/>
  <c r="H1636" i="14"/>
  <c r="H1635" i="14"/>
  <c r="H1634" i="14"/>
  <c r="H1633" i="14"/>
  <c r="H1632" i="14"/>
  <c r="H1631" i="14"/>
  <c r="H1630" i="14"/>
  <c r="H1628" i="14"/>
  <c r="H1627" i="14"/>
  <c r="H1626" i="14"/>
  <c r="H1625" i="14"/>
  <c r="H1624" i="14"/>
  <c r="H1623" i="14"/>
  <c r="H1622" i="14"/>
  <c r="H1621" i="14"/>
  <c r="H1620" i="14"/>
  <c r="H1619" i="14"/>
  <c r="H1618" i="14"/>
  <c r="H1617" i="14"/>
  <c r="H1616" i="14"/>
  <c r="H1615" i="14"/>
  <c r="H1614" i="14"/>
  <c r="H1613" i="14"/>
  <c r="H1612" i="14"/>
  <c r="H1611" i="14"/>
  <c r="H1610" i="14"/>
  <c r="H1609" i="14"/>
  <c r="H1608" i="14"/>
  <c r="H1607" i="14"/>
  <c r="H1606" i="14"/>
  <c r="H1605" i="14"/>
  <c r="H1604" i="14"/>
  <c r="H1603" i="14"/>
  <c r="H1602" i="14"/>
  <c r="H1601" i="14"/>
  <c r="H1600" i="14"/>
  <c r="H1599" i="14"/>
  <c r="H1598" i="14"/>
  <c r="H1597" i="14"/>
  <c r="H1596" i="14"/>
  <c r="H1595" i="14"/>
  <c r="H1594" i="14"/>
  <c r="H1593" i="14"/>
  <c r="H1592" i="14"/>
  <c r="H1591" i="14"/>
  <c r="H1590" i="14"/>
  <c r="H1589" i="14"/>
  <c r="H1588" i="14"/>
  <c r="H1587" i="14"/>
  <c r="H1586" i="14"/>
  <c r="H1585" i="14"/>
  <c r="H1584" i="14"/>
  <c r="H1583" i="14"/>
  <c r="H1582" i="14"/>
  <c r="H1581" i="14"/>
  <c r="H1580" i="14"/>
  <c r="H1579" i="14"/>
  <c r="H1578" i="14"/>
  <c r="H1577" i="14"/>
  <c r="H1576" i="14"/>
  <c r="H1575" i="14"/>
  <c r="H1573" i="14"/>
  <c r="H1572" i="14"/>
  <c r="H1569" i="14"/>
  <c r="H1568" i="14"/>
  <c r="H1567" i="14"/>
  <c r="H1566" i="14"/>
  <c r="H1565" i="14"/>
  <c r="H1564" i="14"/>
  <c r="H1563" i="14"/>
  <c r="H1562" i="14"/>
  <c r="H1554" i="14"/>
  <c r="H1552" i="14"/>
  <c r="H1550" i="14"/>
  <c r="H1547" i="14"/>
  <c r="H1540" i="14"/>
  <c r="H1538" i="14"/>
  <c r="H1530" i="14"/>
  <c r="H1522" i="14"/>
  <c r="H1519" i="14"/>
  <c r="H1505" i="14"/>
  <c r="H1504" i="14"/>
  <c r="H1503" i="14"/>
  <c r="H1502" i="14"/>
  <c r="H1501" i="14"/>
  <c r="H1500" i="14"/>
  <c r="H1499" i="14"/>
  <c r="H1498" i="14"/>
  <c r="H1497" i="14"/>
  <c r="H1496" i="14"/>
  <c r="H1495" i="14"/>
  <c r="H1494" i="14"/>
  <c r="H1493" i="14"/>
  <c r="H1492" i="14"/>
  <c r="H1486" i="14"/>
  <c r="H1482" i="14"/>
  <c r="H1481" i="14"/>
  <c r="H1474" i="14"/>
  <c r="H1471" i="14"/>
  <c r="H1470" i="14"/>
  <c r="H1469" i="14"/>
  <c r="H1464" i="14"/>
  <c r="H1458" i="14"/>
  <c r="H1456" i="14"/>
  <c r="H1454" i="14"/>
  <c r="H1438" i="14"/>
  <c r="H1419" i="14"/>
  <c r="H1417" i="14"/>
  <c r="H1416" i="14"/>
  <c r="H1415" i="14"/>
  <c r="H1414" i="14"/>
  <c r="H1413" i="14"/>
  <c r="H1411" i="14"/>
  <c r="H1410" i="14"/>
  <c r="H1409" i="14"/>
  <c r="H1408" i="14"/>
  <c r="H1407" i="14"/>
  <c r="H1403" i="14"/>
  <c r="H1398" i="14"/>
  <c r="H1397" i="14"/>
  <c r="H1396" i="14"/>
  <c r="H1395" i="14"/>
  <c r="H1394" i="14"/>
  <c r="H1393" i="14"/>
  <c r="H1392" i="14"/>
  <c r="H1391" i="14"/>
  <c r="H1389" i="14"/>
  <c r="H1388" i="14"/>
  <c r="H1386" i="14"/>
  <c r="H1381" i="14"/>
  <c r="H1382" i="14"/>
  <c r="H1383" i="14"/>
  <c r="H1384" i="14"/>
  <c r="H1385" i="14"/>
  <c r="H1378" i="14"/>
  <c r="H1379" i="14"/>
  <c r="H1377" i="14"/>
  <c r="H1337" i="14"/>
  <c r="H1338" i="14"/>
  <c r="H1339" i="14"/>
  <c r="H1340" i="14"/>
  <c r="H1341" i="14"/>
  <c r="H1342" i="14"/>
  <c r="H1343" i="14"/>
  <c r="H1344" i="14"/>
  <c r="H1345" i="14"/>
  <c r="H1346" i="14"/>
  <c r="H1347" i="14"/>
  <c r="H1348" i="14"/>
  <c r="H1349" i="14"/>
  <c r="H1350" i="14"/>
  <c r="H1351" i="14"/>
  <c r="H1352" i="14"/>
  <c r="H1353" i="14"/>
  <c r="H1354" i="14"/>
  <c r="H1355" i="14"/>
  <c r="H1356" i="14"/>
  <c r="H1357" i="14"/>
  <c r="H1358" i="14"/>
  <c r="H1359" i="14"/>
  <c r="H1360" i="14"/>
  <c r="H1361" i="14"/>
  <c r="H1362" i="14"/>
  <c r="H1363" i="14"/>
  <c r="H1364" i="14"/>
  <c r="H1365" i="14"/>
  <c r="H1366" i="14"/>
  <c r="H1367" i="14"/>
  <c r="H1368" i="14"/>
  <c r="H1336" i="14"/>
  <c r="H1334" i="14"/>
  <c r="H1331" i="14"/>
  <c r="H1330" i="14"/>
  <c r="H766" i="14"/>
  <c r="H765" i="14"/>
  <c r="H790" i="14"/>
  <c r="H645" i="14"/>
  <c r="H647" i="14"/>
  <c r="H649" i="14"/>
  <c r="H651" i="14"/>
  <c r="H652" i="14"/>
  <c r="H653" i="14"/>
  <c r="H654" i="14"/>
  <c r="H655" i="14"/>
  <c r="H661" i="14"/>
  <c r="H662" i="14"/>
  <c r="H663" i="14"/>
  <c r="H664" i="14"/>
  <c r="H665" i="14"/>
  <c r="H671" i="14"/>
  <c r="H672" i="14"/>
  <c r="H673" i="14"/>
  <c r="H674" i="14"/>
  <c r="H675" i="14"/>
  <c r="H676" i="14"/>
  <c r="H677" i="14"/>
  <c r="H678" i="14"/>
  <c r="H679" i="14"/>
  <c r="H680" i="14"/>
  <c r="H681" i="14"/>
  <c r="H682" i="14"/>
  <c r="H683" i="14"/>
  <c r="H684" i="14"/>
  <c r="H685" i="14"/>
  <c r="H686" i="14"/>
  <c r="H687" i="14"/>
  <c r="H688" i="14"/>
  <c r="H689" i="14"/>
  <c r="H690" i="14"/>
  <c r="H691" i="14"/>
  <c r="H692" i="14"/>
  <c r="H693" i="14"/>
  <c r="H694" i="14"/>
  <c r="H695" i="14"/>
  <c r="H696" i="14"/>
  <c r="H697" i="14"/>
  <c r="H698" i="14"/>
  <c r="H699" i="14"/>
  <c r="H700" i="14"/>
  <c r="H701" i="14"/>
  <c r="H702" i="14"/>
  <c r="H703" i="14"/>
  <c r="H704" i="14"/>
  <c r="H705" i="14"/>
  <c r="H706" i="14"/>
  <c r="H707" i="14"/>
  <c r="H708" i="14"/>
  <c r="H709" i="14"/>
  <c r="H710" i="14"/>
  <c r="H711" i="14"/>
  <c r="H712" i="14"/>
  <c r="H713" i="14"/>
  <c r="H714" i="14"/>
  <c r="H715" i="14"/>
  <c r="H716" i="14"/>
  <c r="H717" i="14"/>
  <c r="H718" i="14"/>
  <c r="H719" i="14"/>
  <c r="H720" i="14"/>
  <c r="H721" i="14"/>
  <c r="H722" i="14"/>
  <c r="H723" i="14"/>
  <c r="H724" i="14"/>
  <c r="H725" i="14"/>
  <c r="H726" i="14"/>
  <c r="H728" i="14"/>
  <c r="H729" i="14"/>
  <c r="H730" i="14"/>
  <c r="H731" i="14"/>
  <c r="H732" i="14"/>
  <c r="H733" i="14"/>
  <c r="H734" i="14"/>
  <c r="H735" i="14"/>
  <c r="H736" i="14"/>
  <c r="H737" i="14"/>
  <c r="H738" i="14"/>
  <c r="H739" i="14"/>
  <c r="H740" i="14"/>
  <c r="H741" i="14"/>
  <c r="H745" i="14"/>
  <c r="H746" i="14"/>
  <c r="H747" i="14"/>
  <c r="H748" i="14"/>
  <c r="H749" i="14"/>
  <c r="H750" i="14"/>
  <c r="H751" i="14"/>
  <c r="H754" i="14"/>
  <c r="H755" i="14"/>
  <c r="H760" i="14"/>
  <c r="H761" i="14"/>
  <c r="H762" i="14"/>
  <c r="H763" i="14"/>
  <c r="H764" i="14"/>
  <c r="H767" i="14"/>
  <c r="H768" i="14"/>
  <c r="H769" i="14"/>
  <c r="H770" i="14"/>
  <c r="H771" i="14"/>
  <c r="H772" i="14"/>
  <c r="H773" i="14"/>
  <c r="H774" i="14"/>
  <c r="H775" i="14"/>
  <c r="H776" i="14"/>
  <c r="H777" i="14"/>
  <c r="H778" i="14"/>
  <c r="H779" i="14"/>
  <c r="H780" i="14"/>
  <c r="H781" i="14"/>
  <c r="H782" i="14"/>
  <c r="H783" i="14"/>
  <c r="H784" i="14"/>
  <c r="H785" i="14"/>
  <c r="H787" i="14"/>
  <c r="H788" i="14"/>
  <c r="H791" i="14"/>
  <c r="H792" i="14"/>
  <c r="H794" i="14"/>
  <c r="H795" i="14"/>
  <c r="H796" i="14"/>
  <c r="H797" i="14"/>
  <c r="H798" i="14"/>
  <c r="H799" i="14"/>
  <c r="H800" i="14"/>
  <c r="H801" i="14"/>
  <c r="H802" i="14"/>
  <c r="H803" i="14"/>
  <c r="H804" i="14"/>
  <c r="H805" i="14"/>
  <c r="H806" i="14"/>
  <c r="H807" i="14"/>
  <c r="H808" i="14"/>
  <c r="H809" i="14"/>
  <c r="H810" i="14"/>
  <c r="H811" i="14"/>
  <c r="H812" i="14"/>
  <c r="H813" i="14"/>
  <c r="H814" i="14"/>
  <c r="H815" i="14"/>
  <c r="H816" i="14"/>
  <c r="H817" i="14"/>
  <c r="H818" i="14"/>
  <c r="H819" i="14"/>
  <c r="H820" i="14"/>
  <c r="H821" i="14"/>
  <c r="H822" i="14"/>
  <c r="H823" i="14"/>
  <c r="H824" i="14"/>
  <c r="H825" i="14"/>
  <c r="H826" i="14"/>
  <c r="H827" i="14"/>
  <c r="H828" i="14"/>
  <c r="H829" i="14"/>
  <c r="H830" i="14"/>
  <c r="H831" i="14"/>
  <c r="H832" i="14"/>
  <c r="H833" i="14"/>
  <c r="H834" i="14"/>
  <c r="H835" i="14"/>
  <c r="H836" i="14"/>
  <c r="H837" i="14"/>
  <c r="H838" i="14"/>
  <c r="H839" i="14"/>
  <c r="H840" i="14"/>
  <c r="H841" i="14"/>
  <c r="H842" i="14"/>
  <c r="H843" i="14"/>
  <c r="H845" i="14"/>
  <c r="H643" i="14"/>
  <c r="H640" i="14"/>
  <c r="H642" i="14"/>
  <c r="H595" i="14"/>
  <c r="H596" i="14"/>
  <c r="H597" i="14"/>
  <c r="H598" i="14"/>
  <c r="H599" i="14"/>
  <c r="H600" i="14"/>
  <c r="H601" i="14"/>
  <c r="H602" i="14"/>
  <c r="H603" i="14"/>
  <c r="H604" i="14"/>
  <c r="H605" i="14"/>
  <c r="H606" i="14"/>
  <c r="H607" i="14"/>
  <c r="H608" i="14"/>
  <c r="H609" i="14"/>
  <c r="H610" i="14"/>
  <c r="H611" i="14"/>
  <c r="H612" i="14"/>
  <c r="H613" i="14"/>
  <c r="H614" i="14"/>
  <c r="H617" i="14"/>
  <c r="H618" i="14"/>
  <c r="H619" i="14"/>
  <c r="H620" i="14"/>
  <c r="H621" i="14"/>
  <c r="H622" i="14"/>
  <c r="H623" i="14"/>
  <c r="H624" i="14"/>
  <c r="H625" i="14"/>
  <c r="H626" i="14"/>
  <c r="H627" i="14"/>
  <c r="H628" i="14"/>
  <c r="H629" i="14"/>
  <c r="H630" i="14"/>
  <c r="H631" i="14"/>
  <c r="H632" i="14"/>
  <c r="H633" i="14"/>
  <c r="H634" i="14"/>
  <c r="H635" i="14"/>
  <c r="H636" i="14"/>
  <c r="H637" i="14"/>
  <c r="H638" i="14"/>
  <c r="H594" i="14"/>
  <c r="H552" i="14"/>
  <c r="H553" i="14"/>
  <c r="H554" i="14"/>
  <c r="H555" i="14"/>
  <c r="H556" i="14"/>
  <c r="H557" i="14"/>
  <c r="H558" i="14"/>
  <c r="H559" i="14"/>
  <c r="H560" i="14"/>
  <c r="H561" i="14"/>
  <c r="H562" i="14"/>
  <c r="H563" i="14"/>
  <c r="H564" i="14"/>
  <c r="H565" i="14"/>
  <c r="H566" i="14"/>
  <c r="H567" i="14"/>
  <c r="H568" i="14"/>
  <c r="H569" i="14"/>
  <c r="H570" i="14"/>
  <c r="H571" i="14"/>
  <c r="H572" i="14"/>
  <c r="H573" i="14"/>
  <c r="H574" i="14"/>
  <c r="H575" i="14"/>
  <c r="H576" i="14"/>
  <c r="H577" i="14"/>
  <c r="H578" i="14"/>
  <c r="H579" i="14"/>
  <c r="H580" i="14"/>
  <c r="H581" i="14"/>
  <c r="H582" i="14"/>
  <c r="H583" i="14"/>
  <c r="H584" i="14"/>
  <c r="H585" i="14"/>
  <c r="H586" i="14"/>
  <c r="H551" i="14"/>
  <c r="H540" i="14"/>
  <c r="H541" i="14"/>
  <c r="H542" i="14"/>
  <c r="H543" i="14"/>
  <c r="H544" i="14"/>
  <c r="H545" i="14"/>
  <c r="H546" i="14"/>
  <c r="H547" i="14"/>
  <c r="H548" i="14"/>
  <c r="H549" i="14"/>
  <c r="H531" i="14"/>
  <c r="H532" i="14"/>
  <c r="H533" i="14"/>
  <c r="H534" i="14"/>
  <c r="H535" i="14"/>
  <c r="H536" i="14"/>
  <c r="H537" i="14"/>
  <c r="H538" i="14"/>
  <c r="H539" i="14"/>
  <c r="H393" i="14"/>
  <c r="H394" i="14"/>
  <c r="H395" i="14"/>
  <c r="H396" i="14"/>
  <c r="H397" i="14"/>
  <c r="H398" i="14"/>
  <c r="H399" i="14"/>
  <c r="H400" i="14"/>
  <c r="H401" i="14"/>
  <c r="H402" i="14"/>
  <c r="H403" i="14"/>
  <c r="H404" i="14"/>
  <c r="H405" i="14"/>
  <c r="H406" i="14"/>
  <c r="H407" i="14"/>
  <c r="H408" i="14"/>
  <c r="H409" i="14"/>
  <c r="H410" i="14"/>
  <c r="H411" i="14"/>
  <c r="H412" i="14"/>
  <c r="H413" i="14"/>
  <c r="H414" i="14"/>
  <c r="H415" i="14"/>
  <c r="H416" i="14"/>
  <c r="H417" i="14"/>
  <c r="H418" i="14"/>
  <c r="H419" i="14"/>
  <c r="H420" i="14"/>
  <c r="H421" i="14"/>
  <c r="H422" i="14"/>
  <c r="H423" i="14"/>
  <c r="H424" i="14"/>
  <c r="H425" i="14"/>
  <c r="H426" i="14"/>
  <c r="H427" i="14"/>
  <c r="H428" i="14"/>
  <c r="H429" i="14"/>
  <c r="H430" i="14"/>
  <c r="H431" i="14"/>
  <c r="H432" i="14"/>
  <c r="H433" i="14"/>
  <c r="H434" i="14"/>
  <c r="H435" i="14"/>
  <c r="H436" i="14"/>
  <c r="H437" i="14"/>
  <c r="H438" i="14"/>
  <c r="H439" i="14"/>
  <c r="H440" i="14"/>
  <c r="H441" i="14"/>
  <c r="H442" i="14"/>
  <c r="H443" i="14"/>
  <c r="H444" i="14"/>
  <c r="H445" i="14"/>
  <c r="H446" i="14"/>
  <c r="H447" i="14"/>
  <c r="H448" i="14"/>
  <c r="H449" i="14"/>
  <c r="H450" i="14"/>
  <c r="H451" i="14"/>
  <c r="H452" i="14"/>
  <c r="H453" i="14"/>
  <c r="H454" i="14"/>
  <c r="H455" i="14"/>
  <c r="H456" i="14"/>
  <c r="H457" i="14"/>
  <c r="H458" i="14"/>
  <c r="H459" i="14"/>
  <c r="H460" i="14"/>
  <c r="H461" i="14"/>
  <c r="H462" i="14"/>
  <c r="H463" i="14"/>
  <c r="H464" i="14"/>
  <c r="H465" i="14"/>
  <c r="H466" i="14"/>
  <c r="H467" i="14"/>
  <c r="H468" i="14"/>
  <c r="H469" i="14"/>
  <c r="H470" i="14"/>
  <c r="H471" i="14"/>
  <c r="H472" i="14"/>
  <c r="H473" i="14"/>
  <c r="H474" i="14"/>
  <c r="H477" i="14"/>
  <c r="H478" i="14"/>
  <c r="H479" i="14"/>
  <c r="H480" i="14"/>
  <c r="H481" i="14"/>
  <c r="H482" i="14"/>
  <c r="H483" i="14"/>
  <c r="H484" i="14"/>
  <c r="H485" i="14"/>
  <c r="H486" i="14"/>
  <c r="H487" i="14"/>
  <c r="H488" i="14"/>
  <c r="H489" i="14"/>
  <c r="H490" i="14"/>
  <c r="H491" i="14"/>
  <c r="H492" i="14"/>
  <c r="H493" i="14"/>
  <c r="H494" i="14"/>
  <c r="H495" i="14"/>
  <c r="H496" i="14"/>
  <c r="H497" i="14"/>
  <c r="H498" i="14"/>
  <c r="H499" i="14"/>
  <c r="H500" i="14"/>
  <c r="H501" i="14"/>
  <c r="H502" i="14"/>
  <c r="H503" i="14"/>
  <c r="H504" i="14"/>
  <c r="H505" i="14"/>
  <c r="H506" i="14"/>
  <c r="H507" i="14"/>
  <c r="H508" i="14"/>
  <c r="H509" i="14"/>
  <c r="H510" i="14"/>
  <c r="H511" i="14"/>
  <c r="H512" i="14"/>
  <c r="H513" i="14"/>
  <c r="H514" i="14"/>
  <c r="H515" i="14"/>
  <c r="H516" i="14"/>
  <c r="H517" i="14"/>
  <c r="H518" i="14"/>
  <c r="H519" i="14"/>
  <c r="H520" i="14"/>
  <c r="H521" i="14"/>
  <c r="H522" i="14"/>
  <c r="H523" i="14"/>
  <c r="H524" i="14"/>
  <c r="H525" i="14"/>
  <c r="H526" i="14"/>
  <c r="H527" i="14"/>
  <c r="H528" i="14"/>
  <c r="H529" i="14"/>
  <c r="H530" i="14"/>
  <c r="H392" i="14"/>
  <c r="H349" i="14"/>
  <c r="H350" i="14"/>
  <c r="H351" i="14"/>
  <c r="H352" i="14"/>
  <c r="H353" i="14"/>
  <c r="H354" i="14"/>
  <c r="H355" i="14"/>
  <c r="H356" i="14"/>
  <c r="H357" i="14"/>
  <c r="H358" i="14"/>
  <c r="H359" i="14"/>
  <c r="H360" i="14"/>
  <c r="H361" i="14"/>
  <c r="H362" i="14"/>
  <c r="H363" i="14"/>
  <c r="H364" i="14"/>
  <c r="H365" i="14"/>
  <c r="H366" i="14"/>
  <c r="H367" i="14"/>
  <c r="H368" i="14"/>
  <c r="H369" i="14"/>
  <c r="H370" i="14"/>
  <c r="H371" i="14"/>
  <c r="H372" i="14"/>
  <c r="H373" i="14"/>
  <c r="H374" i="14"/>
  <c r="H375" i="14"/>
  <c r="H376" i="14"/>
  <c r="H377" i="14"/>
  <c r="H348" i="14"/>
  <c r="H338" i="14"/>
  <c r="H310" i="14"/>
  <c r="H300" i="14"/>
  <c r="H304" i="14"/>
  <c r="H305" i="14"/>
  <c r="H306" i="14"/>
  <c r="H307" i="14"/>
  <c r="H308" i="14"/>
  <c r="H309" i="14"/>
  <c r="H311" i="14"/>
  <c r="H312" i="14"/>
  <c r="H313" i="14"/>
  <c r="H314" i="14"/>
  <c r="H315" i="14"/>
  <c r="H316" i="14"/>
  <c r="H317" i="14"/>
  <c r="H318" i="14"/>
  <c r="H319" i="14"/>
  <c r="H320" i="14"/>
  <c r="H321" i="14"/>
  <c r="H322" i="14"/>
  <c r="H323" i="14"/>
  <c r="H324" i="14"/>
  <c r="H325" i="14"/>
  <c r="H326" i="14"/>
  <c r="H327" i="14"/>
  <c r="H328" i="14"/>
  <c r="H329" i="14"/>
  <c r="H330" i="14"/>
  <c r="H331" i="14"/>
  <c r="H332" i="14"/>
  <c r="H333" i="14"/>
  <c r="H334" i="14"/>
  <c r="H335" i="14"/>
  <c r="H280" i="14"/>
  <c r="H281" i="14"/>
  <c r="H283" i="14"/>
  <c r="H270" i="14"/>
  <c r="H272" i="14"/>
  <c r="H273" i="14"/>
  <c r="H274" i="14"/>
  <c r="H275" i="14"/>
  <c r="H276" i="14"/>
  <c r="H277" i="14"/>
  <c r="H278" i="14"/>
  <c r="H268" i="14"/>
  <c r="H267" i="14"/>
  <c r="H260" i="14"/>
  <c r="H261" i="14"/>
  <c r="H262" i="14"/>
  <c r="H263" i="14"/>
  <c r="H264" i="14"/>
  <c r="H265" i="14"/>
  <c r="H259" i="14"/>
  <c r="H257" i="14"/>
  <c r="H255" i="14"/>
  <c r="H232" i="14"/>
  <c r="H233" i="14"/>
  <c r="H234" i="14"/>
  <c r="H235" i="14"/>
  <c r="H236" i="14"/>
  <c r="H237" i="14"/>
  <c r="H238" i="14"/>
  <c r="H239" i="14"/>
  <c r="H240" i="14"/>
  <c r="H241" i="14"/>
  <c r="H242" i="14"/>
  <c r="H243" i="14"/>
  <c r="H244" i="14"/>
  <c r="H245" i="14"/>
  <c r="H246" i="14"/>
  <c r="H218" i="14"/>
  <c r="H219" i="14"/>
  <c r="H220" i="14"/>
  <c r="H221" i="14"/>
  <c r="H222" i="14"/>
  <c r="H223" i="14"/>
  <c r="H224" i="14"/>
  <c r="H225" i="14"/>
  <c r="H226" i="14"/>
  <c r="H227" i="14"/>
  <c r="H228" i="14"/>
  <c r="H217" i="14"/>
  <c r="H203" i="14"/>
  <c r="H202" i="14"/>
  <c r="H201" i="14"/>
  <c r="H197" i="14"/>
  <c r="H198" i="14"/>
  <c r="H199" i="14"/>
  <c r="H200" i="14"/>
  <c r="H196" i="14"/>
  <c r="H192" i="14"/>
  <c r="H193" i="14"/>
  <c r="H194" i="14"/>
  <c r="H195" i="14"/>
  <c r="H185" i="14"/>
  <c r="H186" i="14"/>
  <c r="H187" i="14"/>
  <c r="H188" i="14"/>
  <c r="H189" i="14"/>
  <c r="H190" i="14"/>
  <c r="H191" i="14"/>
  <c r="H184" i="14"/>
  <c r="H125" i="14"/>
  <c r="H126" i="14"/>
  <c r="H127" i="14"/>
  <c r="H128" i="14"/>
  <c r="H129" i="14"/>
  <c r="H130" i="14"/>
  <c r="H131" i="14"/>
  <c r="H132" i="14"/>
  <c r="H133" i="14"/>
  <c r="H134" i="14"/>
  <c r="H135" i="14"/>
  <c r="H108" i="14"/>
  <c r="H109" i="14"/>
  <c r="H110" i="14"/>
  <c r="H111" i="14"/>
  <c r="H112" i="14"/>
  <c r="H113" i="14"/>
  <c r="H114" i="14"/>
  <c r="H115" i="14"/>
  <c r="H116" i="14"/>
  <c r="H117" i="14"/>
  <c r="H118" i="14"/>
  <c r="H119" i="14"/>
  <c r="H103" i="14"/>
  <c r="H104" i="14"/>
  <c r="H106" i="14"/>
  <c r="H102" i="14"/>
  <c r="H60" i="14"/>
  <c r="H61" i="14"/>
  <c r="H58" i="14"/>
  <c r="H19" i="14"/>
  <c r="H20" i="14"/>
  <c r="H21" i="14"/>
  <c r="H22" i="14"/>
  <c r="H23" i="14"/>
  <c r="H24" i="14"/>
  <c r="H25" i="14"/>
  <c r="H26" i="14"/>
  <c r="H27" i="14"/>
  <c r="H28" i="14"/>
  <c r="H29" i="14"/>
  <c r="H30" i="14"/>
  <c r="H31" i="14"/>
  <c r="H32" i="14"/>
  <c r="H33" i="14"/>
  <c r="H34" i="14"/>
  <c r="H35" i="14"/>
  <c r="H36" i="14"/>
  <c r="H37" i="14"/>
  <c r="H39" i="14"/>
  <c r="H40" i="14"/>
  <c r="H41" i="14"/>
  <c r="H42" i="14"/>
  <c r="H43" i="14"/>
  <c r="H44" i="14"/>
  <c r="H45" i="14"/>
  <c r="H46" i="14"/>
  <c r="H47" i="14"/>
  <c r="H48" i="14"/>
  <c r="H49" i="14"/>
  <c r="H50" i="14"/>
  <c r="H18" i="14"/>
  <c r="E3" i="15" l="1"/>
  <c r="E6" i="15" l="1"/>
  <c r="J4183" i="14" l="1"/>
  <c r="J4182" i="14" l="1"/>
  <c r="K5188" i="14" l="1"/>
  <c r="K5187" i="14"/>
  <c r="K5186" i="14"/>
  <c r="K5185" i="14"/>
  <c r="K5177" i="14" l="1"/>
  <c r="K5176" i="14"/>
  <c r="K5171" i="14"/>
  <c r="K5170" i="14"/>
  <c r="K5169" i="14"/>
  <c r="K5168" i="14"/>
  <c r="K5167" i="14"/>
  <c r="K5166" i="14"/>
  <c r="K5165" i="14"/>
  <c r="K5164" i="14"/>
  <c r="K5163" i="14"/>
  <c r="K5162" i="14"/>
  <c r="K5175" i="14" l="1"/>
  <c r="K5174" i="14"/>
  <c r="K5173" i="14"/>
  <c r="K5172" i="14"/>
  <c r="K5161" i="14"/>
  <c r="K5160" i="14"/>
  <c r="K5159" i="14"/>
  <c r="K5158" i="14"/>
  <c r="K5157" i="14"/>
  <c r="K5156" i="14"/>
  <c r="K5155" i="14"/>
  <c r="K5154" i="14"/>
  <c r="J4536" i="14" l="1"/>
  <c r="J4535" i="14"/>
  <c r="J4550" i="14" l="1"/>
  <c r="K5078" i="14"/>
  <c r="K5077" i="14"/>
  <c r="J4618" i="14" l="1"/>
  <c r="J4674" i="14" l="1"/>
  <c r="J4673" i="14"/>
  <c r="J4672" i="14"/>
  <c r="J4671" i="14"/>
  <c r="J4534" i="14" l="1"/>
  <c r="K5207" i="14" l="1"/>
  <c r="K5206" i="14"/>
  <c r="K5151" i="14"/>
  <c r="K5004" i="14" l="1"/>
  <c r="K4732" i="14"/>
  <c r="K4731" i="14"/>
  <c r="K5152" i="14"/>
  <c r="K5153" i="14"/>
  <c r="K5150" i="14"/>
  <c r="K5149" i="14"/>
  <c r="K5148" i="14"/>
  <c r="K5147" i="14"/>
  <c r="C5397" i="14" l="1"/>
  <c r="C5396" i="14"/>
  <c r="C5395" i="14"/>
  <c r="C5394" i="14"/>
  <c r="C5393" i="14"/>
  <c r="C5392" i="14"/>
  <c r="C5391" i="14"/>
  <c r="C5390" i="14"/>
  <c r="C5389" i="14"/>
  <c r="C5388" i="14"/>
  <c r="C5387" i="14"/>
  <c r="C5386" i="14"/>
  <c r="C5383" i="14"/>
  <c r="C5382" i="14"/>
  <c r="C5379" i="14"/>
  <c r="C5378" i="14"/>
  <c r="C5377" i="14"/>
  <c r="C5376" i="14"/>
  <c r="C5375" i="14"/>
  <c r="C5374" i="14"/>
  <c r="C5373" i="14"/>
  <c r="C5372" i="14"/>
  <c r="C5371" i="14"/>
  <c r="C5370" i="14"/>
  <c r="C5369" i="14"/>
  <c r="C5368" i="14"/>
  <c r="C5367" i="14"/>
  <c r="C5366" i="14"/>
  <c r="C5365" i="14"/>
  <c r="C5364" i="14"/>
  <c r="C5363" i="14"/>
  <c r="C5362" i="14"/>
  <c r="C5361" i="14"/>
  <c r="C5360" i="14"/>
  <c r="K5252" i="14"/>
  <c r="K5251" i="14"/>
  <c r="K5250" i="14"/>
  <c r="K5249" i="14"/>
  <c r="K5248" i="14"/>
  <c r="K5247" i="14"/>
  <c r="K5246" i="14"/>
  <c r="K5245" i="14"/>
  <c r="K5244" i="14"/>
  <c r="C5244" i="14"/>
  <c r="K5243" i="14"/>
  <c r="C5243" i="14"/>
  <c r="K5242" i="14"/>
  <c r="K5241" i="14"/>
  <c r="K5240" i="14"/>
  <c r="K5239" i="14"/>
  <c r="K5238" i="14"/>
  <c r="K5237" i="14"/>
  <c r="K5236" i="14"/>
  <c r="K5235" i="14"/>
  <c r="K5234" i="14"/>
  <c r="K5233" i="14"/>
  <c r="K5232" i="14"/>
  <c r="K5231" i="14"/>
  <c r="K5230" i="14"/>
  <c r="K5229" i="14"/>
  <c r="K5228" i="14"/>
  <c r="K5227" i="14"/>
  <c r="K5226" i="14"/>
  <c r="K5225" i="14"/>
  <c r="K5224" i="14"/>
  <c r="K5223" i="14"/>
  <c r="K5222" i="14"/>
  <c r="K5221" i="14"/>
  <c r="K5220" i="14"/>
  <c r="K5219" i="14"/>
  <c r="K5218" i="14"/>
  <c r="K5217" i="14"/>
  <c r="K5216" i="14"/>
  <c r="K5215" i="14"/>
  <c r="K5214" i="14"/>
  <c r="K5213" i="14"/>
  <c r="K5212" i="14"/>
  <c r="K5211" i="14"/>
  <c r="K5210" i="14"/>
  <c r="K5209" i="14"/>
  <c r="K5208" i="14"/>
  <c r="K5205" i="14"/>
  <c r="K5204" i="14"/>
  <c r="K5203" i="14"/>
  <c r="K5202" i="14"/>
  <c r="K5201" i="14"/>
  <c r="K5200" i="14"/>
  <c r="K5199" i="14"/>
  <c r="K5198" i="14"/>
  <c r="K5197" i="14"/>
  <c r="K5196" i="14"/>
  <c r="K5195" i="14"/>
  <c r="K5194" i="14"/>
  <c r="K5193" i="14"/>
  <c r="K5192" i="14"/>
  <c r="K5191" i="14"/>
  <c r="K5190" i="14"/>
  <c r="K5146" i="14"/>
  <c r="K5145" i="14"/>
  <c r="K5144" i="14"/>
  <c r="K5143" i="14"/>
  <c r="K5142" i="14"/>
  <c r="K5141" i="14"/>
  <c r="K5140" i="14"/>
  <c r="K5139" i="14"/>
  <c r="K5138" i="14"/>
  <c r="K5137" i="14"/>
  <c r="K5136" i="14"/>
  <c r="K5135" i="14"/>
  <c r="K5134" i="14"/>
  <c r="K5133" i="14"/>
  <c r="K5132" i="14"/>
  <c r="K5131" i="14"/>
  <c r="K5130" i="14"/>
  <c r="K5129" i="14"/>
  <c r="K5128" i="14"/>
  <c r="K5127" i="14"/>
  <c r="K5126" i="14"/>
  <c r="K5125" i="14"/>
  <c r="K5124" i="14"/>
  <c r="K5123" i="14"/>
  <c r="K5122" i="14"/>
  <c r="K5121" i="14"/>
  <c r="K5120" i="14"/>
  <c r="K5119" i="14"/>
  <c r="K5118" i="14"/>
  <c r="K5117" i="14"/>
  <c r="K5116" i="14"/>
  <c r="K5115" i="14"/>
  <c r="K5114" i="14"/>
  <c r="K5113" i="14"/>
  <c r="K5112" i="14"/>
  <c r="K5111" i="14"/>
  <c r="K5110" i="14"/>
  <c r="K5109" i="14"/>
  <c r="K5108" i="14"/>
  <c r="K5107" i="14"/>
  <c r="K5106" i="14"/>
  <c r="K5105" i="14"/>
  <c r="K5104" i="14"/>
  <c r="K5103" i="14"/>
  <c r="K5102" i="14"/>
  <c r="K5101" i="14"/>
  <c r="K5100" i="14"/>
  <c r="K5099" i="14"/>
  <c r="K5098" i="14"/>
  <c r="K5097" i="14"/>
  <c r="K5096" i="14"/>
  <c r="K5095" i="14"/>
  <c r="K5094" i="14"/>
  <c r="K5093" i="14"/>
  <c r="K5092" i="14"/>
  <c r="K5091" i="14"/>
  <c r="K5090" i="14"/>
  <c r="K5089" i="14"/>
  <c r="K5088" i="14"/>
  <c r="K5087" i="14"/>
  <c r="K5086" i="14"/>
  <c r="K5085" i="14"/>
  <c r="K5084" i="14"/>
  <c r="K5083" i="14"/>
  <c r="K5082" i="14"/>
  <c r="K5081" i="14"/>
  <c r="K5080" i="14"/>
  <c r="K5079" i="14"/>
  <c r="K5076" i="14"/>
  <c r="K5075" i="14"/>
  <c r="K5074" i="14"/>
  <c r="K5073" i="14"/>
  <c r="K5072" i="14"/>
  <c r="K5071" i="14"/>
  <c r="K5070" i="14"/>
  <c r="K5069" i="14"/>
  <c r="K5068" i="14"/>
  <c r="K5067" i="14"/>
  <c r="K5066" i="14"/>
  <c r="K5065" i="14"/>
  <c r="K5064" i="14"/>
  <c r="K5063" i="14"/>
  <c r="K5062" i="14"/>
  <c r="K5061" i="14"/>
  <c r="K5060" i="14"/>
  <c r="K5059" i="14"/>
  <c r="K5058" i="14"/>
  <c r="K5057" i="14"/>
  <c r="K5056" i="14"/>
  <c r="K5055" i="14"/>
  <c r="K5054" i="14"/>
  <c r="K5053" i="14"/>
  <c r="K5052" i="14"/>
  <c r="K5051" i="14"/>
  <c r="K5050" i="14"/>
  <c r="K5049" i="14"/>
  <c r="K5048" i="14"/>
  <c r="K5047" i="14"/>
  <c r="K5046" i="14"/>
  <c r="K5045" i="14"/>
  <c r="K5044" i="14"/>
  <c r="K5043" i="14"/>
  <c r="K5042" i="14"/>
  <c r="K5041" i="14"/>
  <c r="K5040" i="14"/>
  <c r="K5039" i="14"/>
  <c r="K5038" i="14"/>
  <c r="K5037" i="14"/>
  <c r="K5036" i="14"/>
  <c r="K5035" i="14"/>
  <c r="K5034" i="14"/>
  <c r="K5033" i="14"/>
  <c r="K5032" i="14"/>
  <c r="K5031" i="14"/>
  <c r="K5030" i="14"/>
  <c r="K5029" i="14"/>
  <c r="K5028" i="14"/>
  <c r="K5027" i="14"/>
  <c r="K5026" i="14"/>
  <c r="K5025" i="14"/>
  <c r="K5024" i="14"/>
  <c r="K5023" i="14"/>
  <c r="K5022" i="14"/>
  <c r="K5021" i="14"/>
  <c r="K5020" i="14"/>
  <c r="K5019" i="14"/>
  <c r="K5018" i="14"/>
  <c r="K5017" i="14"/>
  <c r="K5016" i="14"/>
  <c r="K5015" i="14"/>
  <c r="K5014" i="14"/>
  <c r="K5013" i="14"/>
  <c r="K5012" i="14"/>
  <c r="K5011" i="14"/>
  <c r="K5010" i="14"/>
  <c r="K5009" i="14"/>
  <c r="K5008" i="14"/>
  <c r="K5007" i="14"/>
  <c r="K5006" i="14"/>
  <c r="K5005" i="14"/>
  <c r="K5003" i="14"/>
  <c r="K5002" i="14"/>
  <c r="K5001" i="14"/>
  <c r="K5000" i="14"/>
  <c r="K4999" i="14"/>
  <c r="K4998" i="14"/>
  <c r="K4997" i="14"/>
  <c r="K4996" i="14"/>
  <c r="K4995" i="14"/>
  <c r="K4994" i="14"/>
  <c r="K4993" i="14"/>
  <c r="K4992" i="14"/>
  <c r="K4991" i="14"/>
  <c r="K4990" i="14"/>
  <c r="K4989" i="14"/>
  <c r="K4988" i="14"/>
  <c r="K4987" i="14"/>
  <c r="K4986" i="14"/>
  <c r="K4985" i="14"/>
  <c r="K4984" i="14"/>
  <c r="K4983" i="14"/>
  <c r="K4982" i="14"/>
  <c r="K4981" i="14"/>
  <c r="K4980" i="14"/>
  <c r="K4979" i="14"/>
  <c r="K4978" i="14"/>
  <c r="K4977" i="14"/>
  <c r="K4976" i="14"/>
  <c r="K4975" i="14"/>
  <c r="K4974" i="14"/>
  <c r="K4973" i="14"/>
  <c r="K4972" i="14"/>
  <c r="K4971" i="14"/>
  <c r="K4970" i="14"/>
  <c r="K4969" i="14"/>
  <c r="K4968" i="14"/>
  <c r="K4967" i="14"/>
  <c r="K4966" i="14"/>
  <c r="K4965" i="14"/>
  <c r="K4964" i="14"/>
  <c r="K4963" i="14"/>
  <c r="K4962" i="14"/>
  <c r="K4961" i="14"/>
  <c r="K4960" i="14"/>
  <c r="K4959" i="14"/>
  <c r="K4958" i="14"/>
  <c r="K4957" i="14"/>
  <c r="K4956" i="14"/>
  <c r="K4955" i="14"/>
  <c r="K4954" i="14"/>
  <c r="K4953" i="14"/>
  <c r="K4952" i="14"/>
  <c r="K4951" i="14"/>
  <c r="K4950" i="14"/>
  <c r="K4949" i="14"/>
  <c r="K4948" i="14"/>
  <c r="K4947" i="14"/>
  <c r="K4946" i="14"/>
  <c r="K4945" i="14"/>
  <c r="K4944" i="14"/>
  <c r="K4943" i="14"/>
  <c r="K4942" i="14"/>
  <c r="K4941" i="14"/>
  <c r="K4940" i="14"/>
  <c r="K4939" i="14"/>
  <c r="K4938" i="14"/>
  <c r="K4937" i="14"/>
  <c r="K4926" i="14"/>
  <c r="K4925" i="14"/>
  <c r="K4924" i="14"/>
  <c r="K4923" i="14"/>
  <c r="K4922" i="14"/>
  <c r="K4921" i="14"/>
  <c r="K4920" i="14"/>
  <c r="K4919" i="14"/>
  <c r="K4918" i="14"/>
  <c r="K4917" i="14"/>
  <c r="K4916" i="14"/>
  <c r="K4915" i="14"/>
  <c r="K4914" i="14"/>
  <c r="K4913" i="14"/>
  <c r="K4912" i="14"/>
  <c r="K4911" i="14"/>
  <c r="K4910" i="14"/>
  <c r="K4909" i="14"/>
  <c r="K4908" i="14"/>
  <c r="K4907" i="14"/>
  <c r="K4906" i="14"/>
  <c r="K4905" i="14"/>
  <c r="K4904" i="14"/>
  <c r="K4903" i="14"/>
  <c r="K4902" i="14"/>
  <c r="K4901" i="14"/>
  <c r="K4900" i="14"/>
  <c r="K4899" i="14"/>
  <c r="K4898" i="14"/>
  <c r="K4897" i="14"/>
  <c r="K4896" i="14"/>
  <c r="K4895" i="14"/>
  <c r="K4894" i="14"/>
  <c r="K4893" i="14"/>
  <c r="K4892" i="14"/>
  <c r="K4891" i="14"/>
  <c r="K4890" i="14"/>
  <c r="K4889" i="14"/>
  <c r="K4888" i="14"/>
  <c r="K4887" i="14"/>
  <c r="K4886" i="14"/>
  <c r="K4885" i="14"/>
  <c r="K4884" i="14"/>
  <c r="K4883" i="14"/>
  <c r="K4882" i="14"/>
  <c r="K4881" i="14"/>
  <c r="K4880" i="14"/>
  <c r="K4879" i="14"/>
  <c r="K4878" i="14"/>
  <c r="K4877" i="14"/>
  <c r="K4876" i="14"/>
  <c r="K4875" i="14"/>
  <c r="K4874" i="14"/>
  <c r="K4873" i="14"/>
  <c r="K4872" i="14"/>
  <c r="K4871" i="14"/>
  <c r="K4870" i="14"/>
  <c r="K4869" i="14"/>
  <c r="K4868" i="14"/>
  <c r="K4867" i="14"/>
  <c r="K4866" i="14"/>
  <c r="K4865" i="14"/>
  <c r="K4864" i="14"/>
  <c r="K4863" i="14"/>
  <c r="K4862" i="14"/>
  <c r="K4861" i="14"/>
  <c r="K4860" i="14"/>
  <c r="K4859" i="14"/>
  <c r="K4858" i="14"/>
  <c r="K4857" i="14"/>
  <c r="K4856" i="14"/>
  <c r="K4855" i="14"/>
  <c r="K4854" i="14"/>
  <c r="K4853" i="14"/>
  <c r="K4852" i="14"/>
  <c r="K4851" i="14"/>
  <c r="K4850" i="14"/>
  <c r="K4849" i="14"/>
  <c r="K4848" i="14"/>
  <c r="K4847" i="14"/>
  <c r="K4846" i="14"/>
  <c r="K4845" i="14"/>
  <c r="K4844" i="14"/>
  <c r="K4843" i="14"/>
  <c r="K4842" i="14"/>
  <c r="K4841" i="14"/>
  <c r="K4840" i="14"/>
  <c r="K4839" i="14"/>
  <c r="K4838" i="14"/>
  <c r="K4837" i="14"/>
  <c r="K4836" i="14"/>
  <c r="K4835" i="14"/>
  <c r="K4834" i="14"/>
  <c r="K4833" i="14"/>
  <c r="K4832" i="14"/>
  <c r="K4831" i="14"/>
  <c r="K4830" i="14"/>
  <c r="K4829" i="14"/>
  <c r="K4828" i="14"/>
  <c r="K4827" i="14"/>
  <c r="K4826" i="14"/>
  <c r="K4825" i="14"/>
  <c r="K4824" i="14"/>
  <c r="K4823" i="14"/>
  <c r="K4822" i="14"/>
  <c r="K4821" i="14"/>
  <c r="K4820" i="14"/>
  <c r="K4819" i="14"/>
  <c r="K4818" i="14"/>
  <c r="K4817" i="14"/>
  <c r="K4816" i="14"/>
  <c r="K4815" i="14"/>
  <c r="K4814" i="14"/>
  <c r="K4813" i="14"/>
  <c r="K4812" i="14"/>
  <c r="K4811" i="14"/>
  <c r="K4810" i="14"/>
  <c r="K4809" i="14"/>
  <c r="K4808" i="14"/>
  <c r="K4807" i="14"/>
  <c r="K4806" i="14"/>
  <c r="K4805" i="14"/>
  <c r="K4804" i="14"/>
  <c r="K4803" i="14"/>
  <c r="K4802" i="14"/>
  <c r="K4801" i="14"/>
  <c r="K4800" i="14"/>
  <c r="K4799" i="14"/>
  <c r="K4798" i="14"/>
  <c r="K4797" i="14"/>
  <c r="K4796" i="14"/>
  <c r="K4795" i="14"/>
  <c r="K4794" i="14"/>
  <c r="K4793" i="14"/>
  <c r="K4792" i="14"/>
  <c r="K4791" i="14"/>
  <c r="K4790" i="14"/>
  <c r="K4789" i="14"/>
  <c r="K4788" i="14"/>
  <c r="K4787" i="14"/>
  <c r="K4786" i="14"/>
  <c r="K4785" i="14"/>
  <c r="K4784" i="14"/>
  <c r="K4783" i="14"/>
  <c r="K4782" i="14"/>
  <c r="K4781" i="14"/>
  <c r="K4780" i="14"/>
  <c r="K4779" i="14"/>
  <c r="K4778" i="14"/>
  <c r="K4777" i="14"/>
  <c r="K4776" i="14"/>
  <c r="K4775" i="14"/>
  <c r="K4774" i="14"/>
  <c r="K4773" i="14"/>
  <c r="K4772" i="14"/>
  <c r="K4771" i="14"/>
  <c r="K4770" i="14"/>
  <c r="K4769" i="14"/>
  <c r="K4768" i="14"/>
  <c r="K4767" i="14"/>
  <c r="K4766" i="14"/>
  <c r="K4765" i="14"/>
  <c r="K4764" i="14"/>
  <c r="K4763" i="14"/>
  <c r="K4762" i="14"/>
  <c r="K4761" i="14"/>
  <c r="K4760" i="14"/>
  <c r="K4759" i="14"/>
  <c r="K4758" i="14"/>
  <c r="K4757" i="14"/>
  <c r="K4756" i="14"/>
  <c r="K4755" i="14"/>
  <c r="K4754" i="14"/>
  <c r="K4753" i="14"/>
  <c r="K4752" i="14"/>
  <c r="K4751" i="14"/>
  <c r="K4750" i="14"/>
  <c r="K4749" i="14"/>
  <c r="K4748" i="14"/>
  <c r="K4747" i="14"/>
  <c r="K4746" i="14"/>
  <c r="K4745" i="14"/>
  <c r="K4744" i="14"/>
  <c r="K4743" i="14"/>
  <c r="K4742" i="14"/>
  <c r="K4741" i="14"/>
  <c r="K4740" i="14"/>
  <c r="K4739" i="14"/>
  <c r="K4738" i="14"/>
  <c r="K4737" i="14"/>
  <c r="K4736" i="14"/>
  <c r="K4735" i="14"/>
  <c r="K4734" i="14"/>
  <c r="K4733" i="14"/>
  <c r="K4730" i="14"/>
  <c r="K4729" i="14"/>
  <c r="K4728" i="14"/>
  <c r="K4727" i="14"/>
  <c r="K4726" i="14"/>
  <c r="K4725" i="14"/>
  <c r="K4724" i="14"/>
  <c r="K4723" i="14"/>
  <c r="K4722" i="14"/>
  <c r="K4721" i="14"/>
  <c r="K4720" i="14"/>
  <c r="K4719" i="14"/>
  <c r="K4718" i="14"/>
  <c r="K4717" i="14"/>
  <c r="K4716" i="14"/>
  <c r="K4715" i="14"/>
  <c r="K4714" i="14"/>
  <c r="K4713" i="14"/>
  <c r="K4712" i="14"/>
  <c r="K4711" i="14"/>
  <c r="K4710" i="14"/>
  <c r="K4709" i="14"/>
  <c r="K4708" i="14"/>
  <c r="K4707" i="14"/>
  <c r="K4706" i="14"/>
  <c r="K4705" i="14"/>
  <c r="K4704" i="14"/>
  <c r="K4703" i="14"/>
  <c r="K4702" i="14"/>
  <c r="K4701" i="14"/>
  <c r="K4700" i="14"/>
  <c r="K4699" i="14"/>
  <c r="K4698" i="14"/>
  <c r="K4697" i="14"/>
  <c r="K4696" i="14"/>
  <c r="K4695" i="14"/>
  <c r="K4694" i="14"/>
  <c r="K4693" i="14"/>
  <c r="K4692" i="14"/>
  <c r="K4691" i="14"/>
  <c r="K4690" i="14"/>
  <c r="K4689" i="14"/>
  <c r="K4688" i="14"/>
  <c r="K4687" i="14"/>
  <c r="K4686" i="14"/>
  <c r="K4685" i="14"/>
  <c r="K4684" i="14"/>
  <c r="K4683" i="14"/>
  <c r="K4682" i="14"/>
  <c r="K4681" i="14"/>
  <c r="K4680" i="14"/>
  <c r="K4679" i="14"/>
  <c r="K4678" i="14"/>
  <c r="K4677" i="14"/>
  <c r="K4676" i="14"/>
  <c r="K4675" i="14"/>
  <c r="J4670" i="14"/>
  <c r="J4669" i="14"/>
  <c r="J4668" i="14"/>
  <c r="J4667" i="14"/>
  <c r="J4666" i="14"/>
  <c r="J4664" i="14"/>
  <c r="J4663" i="14"/>
  <c r="J4662" i="14"/>
  <c r="J4661" i="14"/>
  <c r="J4659" i="14"/>
  <c r="J4658" i="14"/>
  <c r="J4657" i="14"/>
  <c r="J4656" i="14"/>
  <c r="J4655" i="14"/>
  <c r="J4654" i="14"/>
  <c r="J4653" i="14"/>
  <c r="J4652" i="14"/>
  <c r="J4651" i="14"/>
  <c r="J4650" i="14"/>
  <c r="J4649" i="14"/>
  <c r="J4648" i="14"/>
  <c r="J4647" i="14"/>
  <c r="J4646" i="14"/>
  <c r="J4645" i="14"/>
  <c r="J4644" i="14"/>
  <c r="J4643" i="14"/>
  <c r="J4642" i="14"/>
  <c r="J4641" i="14"/>
  <c r="J4640" i="14"/>
  <c r="J4639" i="14"/>
  <c r="J4638" i="14"/>
  <c r="J4637" i="14"/>
  <c r="J4636" i="14"/>
  <c r="J4635" i="14"/>
  <c r="J4634" i="14"/>
  <c r="J4633" i="14"/>
  <c r="J4632" i="14"/>
  <c r="J4631" i="14"/>
  <c r="J4630" i="14"/>
  <c r="J4629" i="14"/>
  <c r="J4628" i="14"/>
  <c r="J4627" i="14"/>
  <c r="J4626" i="14"/>
  <c r="J4625" i="14"/>
  <c r="J4624" i="14"/>
  <c r="J4623" i="14"/>
  <c r="J4622" i="14"/>
  <c r="J4621" i="14"/>
  <c r="J4620" i="14"/>
  <c r="J4619" i="14"/>
  <c r="J4617" i="14"/>
  <c r="J4616" i="14"/>
  <c r="J4615" i="14"/>
  <c r="J4614" i="14"/>
  <c r="J4613" i="14"/>
  <c r="J4612" i="14"/>
  <c r="J4611" i="14"/>
  <c r="J4610" i="14"/>
  <c r="J4609" i="14"/>
  <c r="J4608" i="14"/>
  <c r="J4607" i="14"/>
  <c r="J4606" i="14"/>
  <c r="J4605" i="14"/>
  <c r="J4604" i="14"/>
  <c r="J4603" i="14"/>
  <c r="J4602" i="14"/>
  <c r="J4601" i="14"/>
  <c r="J4600" i="14"/>
  <c r="J4599" i="14"/>
  <c r="J4598" i="14"/>
  <c r="J4597" i="14"/>
  <c r="J4596" i="14"/>
  <c r="J4595" i="14"/>
  <c r="J4594" i="14"/>
  <c r="J4593" i="14"/>
  <c r="J4592" i="14"/>
  <c r="J4591" i="14"/>
  <c r="J4590" i="14"/>
  <c r="J4589" i="14"/>
  <c r="J4588" i="14"/>
  <c r="J4587" i="14"/>
  <c r="J4586" i="14"/>
  <c r="J4585" i="14"/>
  <c r="J4584" i="14"/>
  <c r="J4583" i="14"/>
  <c r="J4582" i="14"/>
  <c r="J4581" i="14"/>
  <c r="J4580" i="14"/>
  <c r="J4579" i="14"/>
  <c r="J4578" i="14"/>
  <c r="J4577" i="14"/>
  <c r="J4576" i="14"/>
  <c r="J4575" i="14"/>
  <c r="J4574" i="14"/>
  <c r="J4573" i="14"/>
  <c r="J4572" i="14"/>
  <c r="J4571" i="14"/>
  <c r="J4570" i="14"/>
  <c r="J4569" i="14"/>
  <c r="J4568" i="14"/>
  <c r="J4567" i="14"/>
  <c r="J4566" i="14"/>
  <c r="J4565" i="14"/>
  <c r="J4564" i="14"/>
  <c r="J4563" i="14"/>
  <c r="J4562" i="14"/>
  <c r="J4561" i="14"/>
  <c r="J4560" i="14"/>
  <c r="J4559" i="14"/>
  <c r="J4558" i="14"/>
  <c r="J4557" i="14"/>
  <c r="J4556" i="14"/>
  <c r="J4555" i="14"/>
  <c r="J4554" i="14"/>
  <c r="J4553" i="14"/>
  <c r="J4552" i="14"/>
  <c r="J4551" i="14"/>
  <c r="J4549" i="14"/>
  <c r="J4548" i="14"/>
  <c r="J4547" i="14"/>
  <c r="J4546" i="14"/>
  <c r="J4545" i="14"/>
  <c r="J4543" i="14"/>
  <c r="J4542" i="14"/>
  <c r="J4541" i="14"/>
  <c r="J4540" i="14"/>
  <c r="J4539" i="14"/>
  <c r="J4538" i="14"/>
  <c r="J4537" i="14"/>
  <c r="J4533" i="14"/>
  <c r="J4532" i="14"/>
  <c r="J4531" i="14"/>
  <c r="J4530" i="14"/>
  <c r="J4529" i="14"/>
  <c r="J4527" i="14"/>
  <c r="J4526" i="14"/>
  <c r="J4525" i="14"/>
  <c r="J4524" i="14"/>
  <c r="J4523" i="14"/>
  <c r="J4522" i="14"/>
  <c r="J4521" i="14"/>
  <c r="J4520" i="14"/>
  <c r="J4518" i="14"/>
  <c r="J4517" i="14"/>
  <c r="J4516" i="14"/>
  <c r="J4515" i="14"/>
  <c r="J4514" i="14"/>
  <c r="J4513" i="14"/>
  <c r="J4512" i="14"/>
  <c r="J4511" i="14"/>
  <c r="J4510" i="14"/>
  <c r="J4509" i="14"/>
  <c r="J4508" i="14"/>
  <c r="J4507" i="14"/>
  <c r="J4506" i="14"/>
  <c r="J4505" i="14"/>
  <c r="J4504" i="14"/>
  <c r="J4503" i="14"/>
  <c r="J4502" i="14"/>
  <c r="J4501" i="14"/>
  <c r="J4500" i="14"/>
  <c r="J4499" i="14"/>
  <c r="J4498" i="14"/>
  <c r="J4497" i="14"/>
  <c r="J4496" i="14"/>
  <c r="J4495" i="14"/>
  <c r="J4494" i="14"/>
  <c r="J4493" i="14"/>
  <c r="J4492" i="14"/>
  <c r="J4491" i="14"/>
  <c r="J4490" i="14"/>
  <c r="J4489" i="14"/>
  <c r="J4488" i="14"/>
  <c r="J4487" i="14"/>
  <c r="J4486" i="14"/>
  <c r="J4485" i="14"/>
  <c r="J4484" i="14"/>
  <c r="J4483" i="14"/>
  <c r="J4482" i="14"/>
  <c r="J4481" i="14"/>
  <c r="J4480" i="14"/>
  <c r="J4479" i="14"/>
  <c r="J4478" i="14"/>
  <c r="J4477" i="14"/>
  <c r="J4476" i="14"/>
  <c r="J4475" i="14"/>
  <c r="J4474" i="14"/>
  <c r="J4473" i="14"/>
  <c r="J4472" i="14"/>
  <c r="J4471" i="14"/>
  <c r="J4470" i="14"/>
  <c r="J4469" i="14"/>
  <c r="J4468" i="14"/>
  <c r="J4467" i="14"/>
  <c r="J4465" i="14"/>
  <c r="J4462" i="14"/>
  <c r="J4461" i="14"/>
  <c r="J4460" i="14"/>
  <c r="J4459" i="14"/>
  <c r="J4458" i="14"/>
  <c r="J4457" i="14"/>
  <c r="J4456" i="14"/>
  <c r="J4455" i="14"/>
  <c r="J4454" i="14"/>
  <c r="J4453" i="14"/>
  <c r="J4452" i="14"/>
  <c r="J4451" i="14"/>
  <c r="J4450" i="14"/>
  <c r="J4449" i="14"/>
  <c r="J4448" i="14"/>
  <c r="J4447" i="14"/>
  <c r="J4446" i="14"/>
  <c r="J4445" i="14"/>
  <c r="J4444" i="14"/>
  <c r="J4443" i="14"/>
  <c r="J4442" i="14"/>
  <c r="J4441" i="14"/>
  <c r="J4440" i="14"/>
  <c r="J4439" i="14"/>
  <c r="J4438" i="14"/>
  <c r="J4437" i="14"/>
  <c r="J4436" i="14"/>
  <c r="J4435" i="14"/>
  <c r="J4434" i="14"/>
  <c r="J4433" i="14"/>
  <c r="J4432" i="14"/>
  <c r="J4431" i="14"/>
  <c r="J4430" i="14"/>
  <c r="J4429" i="14"/>
  <c r="J4428" i="14"/>
  <c r="J4427" i="14"/>
  <c r="J4426" i="14"/>
  <c r="J4425" i="14"/>
  <c r="J4424" i="14"/>
  <c r="J4423" i="14"/>
  <c r="J4422" i="14"/>
  <c r="J4421" i="14"/>
  <c r="J4420" i="14"/>
  <c r="J4419" i="14"/>
  <c r="J4418" i="14"/>
  <c r="J4417" i="14"/>
  <c r="J4416" i="14"/>
  <c r="J4415" i="14"/>
  <c r="J4414" i="14"/>
  <c r="J4413" i="14"/>
  <c r="J4412" i="14"/>
  <c r="J4411" i="14"/>
  <c r="J4410" i="14"/>
  <c r="J4409" i="14"/>
  <c r="J4408" i="14"/>
  <c r="J4407" i="14"/>
  <c r="J4406" i="14"/>
  <c r="J4405" i="14"/>
  <c r="J4404" i="14"/>
  <c r="J4403" i="14"/>
  <c r="J4402" i="14"/>
  <c r="J4401" i="14"/>
  <c r="J4400" i="14"/>
  <c r="J4399" i="14"/>
  <c r="J4398" i="14"/>
  <c r="J4397" i="14"/>
  <c r="J4396" i="14"/>
  <c r="J4395" i="14"/>
  <c r="J4394" i="14"/>
  <c r="J4393" i="14"/>
  <c r="J4392" i="14"/>
  <c r="J4391" i="14"/>
  <c r="J4390" i="14"/>
  <c r="J4389" i="14"/>
  <c r="J4388" i="14"/>
  <c r="J4387" i="14"/>
  <c r="J4386" i="14"/>
  <c r="J4385" i="14"/>
  <c r="J4384" i="14"/>
  <c r="J4383" i="14"/>
  <c r="J4382" i="14"/>
  <c r="J4381" i="14"/>
  <c r="J4380" i="14"/>
  <c r="J4379" i="14"/>
  <c r="J4378" i="14"/>
  <c r="J4377" i="14"/>
  <c r="J4376" i="14"/>
  <c r="J4375" i="14"/>
  <c r="J4374" i="14"/>
  <c r="J4373" i="14"/>
  <c r="J4372" i="14"/>
  <c r="J4371" i="14"/>
  <c r="J4370" i="14"/>
  <c r="J4369" i="14"/>
  <c r="J4368" i="14"/>
  <c r="J4367" i="14"/>
  <c r="J4366" i="14"/>
  <c r="J4365" i="14"/>
  <c r="J4364" i="14"/>
  <c r="J4363" i="14"/>
  <c r="J4362" i="14"/>
  <c r="J4361" i="14"/>
  <c r="J4360" i="14"/>
  <c r="J4359" i="14"/>
  <c r="J4358" i="14"/>
  <c r="J4357" i="14"/>
  <c r="J4356" i="14"/>
  <c r="J4355" i="14"/>
  <c r="J4354" i="14"/>
  <c r="J4353" i="14"/>
  <c r="J4352" i="14"/>
  <c r="J4351" i="14"/>
  <c r="J4350" i="14"/>
  <c r="J4349" i="14"/>
  <c r="J4348" i="14"/>
  <c r="J4347" i="14"/>
  <c r="J4346" i="14"/>
  <c r="J4345" i="14"/>
  <c r="J4344" i="14"/>
  <c r="J4343" i="14"/>
  <c r="J4342" i="14"/>
  <c r="J4341" i="14"/>
  <c r="J4340" i="14"/>
  <c r="J4339" i="14"/>
  <c r="J4338" i="14"/>
  <c r="J4337" i="14"/>
  <c r="J4336" i="14"/>
  <c r="J4335" i="14"/>
  <c r="J4334" i="14"/>
  <c r="J4333" i="14"/>
  <c r="J4332" i="14"/>
  <c r="J4331" i="14"/>
  <c r="J4330" i="14"/>
  <c r="J4329" i="14"/>
  <c r="J4328" i="14"/>
  <c r="J4327" i="14"/>
  <c r="J4326" i="14"/>
  <c r="J4325" i="14"/>
  <c r="J4324" i="14"/>
  <c r="J4323" i="14"/>
  <c r="J4322" i="14"/>
  <c r="J4321" i="14"/>
  <c r="J4320" i="14"/>
  <c r="J4319" i="14"/>
  <c r="J4318" i="14"/>
  <c r="J4317" i="14"/>
  <c r="J4316" i="14"/>
  <c r="J4315" i="14"/>
  <c r="J4314" i="14"/>
  <c r="J4313" i="14"/>
  <c r="J4312" i="14"/>
  <c r="J4311" i="14"/>
  <c r="J4310" i="14"/>
  <c r="J4309" i="14"/>
  <c r="J4308" i="14"/>
  <c r="J4307" i="14"/>
  <c r="J4306" i="14"/>
  <c r="J4305" i="14"/>
  <c r="J4304" i="14"/>
  <c r="J4303" i="14"/>
  <c r="J4302" i="14"/>
  <c r="J4301" i="14"/>
  <c r="J4300" i="14"/>
  <c r="J4299" i="14"/>
  <c r="J4298" i="14"/>
  <c r="J4297" i="14"/>
  <c r="J4296" i="14"/>
  <c r="J4295" i="14"/>
  <c r="J4294" i="14"/>
  <c r="J4293" i="14"/>
  <c r="J4292" i="14"/>
  <c r="J4291" i="14"/>
  <c r="J4290" i="14"/>
  <c r="J4289" i="14"/>
  <c r="J4288" i="14"/>
  <c r="J4287" i="14"/>
  <c r="J4286" i="14"/>
  <c r="J4285" i="14"/>
  <c r="J4284" i="14"/>
  <c r="J4283" i="14"/>
  <c r="J4282" i="14"/>
  <c r="J4281" i="14"/>
  <c r="J4280" i="14"/>
  <c r="J4279" i="14"/>
  <c r="J4278" i="14"/>
  <c r="J4277" i="14"/>
  <c r="J4276" i="14"/>
  <c r="J4275" i="14"/>
  <c r="J4274" i="14"/>
  <c r="J4273" i="14"/>
  <c r="J4272" i="14"/>
  <c r="J4271" i="14"/>
  <c r="J4270" i="14"/>
  <c r="J4269" i="14"/>
  <c r="J4268" i="14"/>
  <c r="J4267" i="14"/>
  <c r="J4266" i="14"/>
  <c r="J4265" i="14"/>
  <c r="J4264" i="14"/>
  <c r="J4263" i="14"/>
  <c r="J4262" i="14"/>
  <c r="J4261" i="14"/>
  <c r="J4260" i="14"/>
  <c r="J4259" i="14"/>
  <c r="J4258" i="14"/>
  <c r="J4257" i="14"/>
  <c r="J4256" i="14"/>
  <c r="J4255" i="14"/>
  <c r="J4254" i="14"/>
  <c r="J4253" i="14"/>
  <c r="J4252" i="14"/>
  <c r="J4251" i="14"/>
  <c r="J4250" i="14"/>
  <c r="J4249" i="14"/>
  <c r="J4248" i="14"/>
  <c r="J4247" i="14"/>
  <c r="J4246" i="14"/>
  <c r="J4245" i="14"/>
  <c r="J4244" i="14"/>
  <c r="J4243" i="14"/>
  <c r="J4242" i="14"/>
  <c r="J4241" i="14"/>
  <c r="J4240" i="14"/>
  <c r="J4239" i="14"/>
  <c r="J4238" i="14"/>
  <c r="J4237" i="14"/>
  <c r="J4236" i="14"/>
  <c r="J4235" i="14"/>
  <c r="J4234" i="14"/>
  <c r="J4233" i="14"/>
  <c r="J4232" i="14"/>
  <c r="J4231" i="14"/>
  <c r="J4230" i="14"/>
  <c r="J4229" i="14"/>
  <c r="J4228" i="14"/>
  <c r="J4227" i="14"/>
  <c r="J4226" i="14"/>
  <c r="J4225" i="14"/>
  <c r="J4224" i="14"/>
  <c r="J4223" i="14"/>
  <c r="J4216" i="14"/>
  <c r="J4215" i="14"/>
  <c r="J4214" i="14"/>
  <c r="J4213" i="14"/>
  <c r="J4212" i="14"/>
  <c r="J4211" i="14"/>
  <c r="J4210" i="14"/>
  <c r="J4209" i="14"/>
  <c r="J4208" i="14"/>
  <c r="J4207" i="14"/>
  <c r="J4206" i="14"/>
  <c r="J4205" i="14"/>
  <c r="J4204" i="14"/>
  <c r="J4203" i="14"/>
  <c r="J4202" i="14"/>
  <c r="J4201" i="14"/>
  <c r="J4200" i="14"/>
  <c r="J4199" i="14"/>
  <c r="J4198" i="14"/>
  <c r="J4197" i="14"/>
  <c r="J4196" i="14"/>
  <c r="J4195" i="14"/>
  <c r="J4194" i="14"/>
  <c r="J4193" i="14"/>
  <c r="J4192" i="14"/>
  <c r="J4191" i="14"/>
  <c r="J4190" i="14"/>
  <c r="J4189" i="14"/>
  <c r="J4188" i="14"/>
  <c r="J4187" i="14"/>
  <c r="J4186" i="14"/>
  <c r="J4185" i="14"/>
  <c r="J4184" i="14"/>
  <c r="J4181" i="14"/>
  <c r="J4180" i="14"/>
  <c r="J4179" i="14"/>
  <c r="J4178" i="14"/>
  <c r="J4177" i="14"/>
  <c r="J4176" i="14"/>
  <c r="J4175" i="14"/>
  <c r="J4174" i="14"/>
  <c r="J4173" i="14"/>
  <c r="J4172" i="14"/>
  <c r="J4171" i="14"/>
  <c r="J4170" i="14"/>
  <c r="J4169" i="14"/>
  <c r="J4168" i="14"/>
  <c r="J4167" i="14"/>
  <c r="J4166" i="14"/>
  <c r="J4165" i="14"/>
  <c r="J4164" i="14"/>
  <c r="J4163" i="14"/>
  <c r="J4162" i="14"/>
  <c r="J4161" i="14"/>
  <c r="J4160" i="14"/>
  <c r="J4159" i="14"/>
  <c r="J4158" i="14"/>
  <c r="J4157" i="14"/>
  <c r="J4156" i="14"/>
  <c r="J4155" i="14"/>
  <c r="J4154" i="14"/>
  <c r="J4153" i="14"/>
  <c r="J4152" i="14"/>
  <c r="J4151" i="14"/>
  <c r="J4150" i="14"/>
  <c r="J4149" i="14"/>
  <c r="J4148" i="14"/>
  <c r="J4147" i="14"/>
  <c r="J4146" i="14"/>
  <c r="J4145" i="14"/>
  <c r="J4144" i="14"/>
  <c r="C391" i="14"/>
  <c r="C390" i="14"/>
  <c r="C389" i="14"/>
  <c r="C388" i="14"/>
  <c r="C387" i="14"/>
  <c r="C386" i="14"/>
  <c r="C385" i="14"/>
  <c r="C384" i="14"/>
  <c r="C299" i="14"/>
  <c r="C298" i="14"/>
  <c r="C297" i="14"/>
  <c r="C296" i="14"/>
  <c r="C295" i="14"/>
  <c r="C294" i="14"/>
  <c r="C293" i="14"/>
  <c r="C292" i="14"/>
  <c r="C291" i="14"/>
  <c r="C290" i="14"/>
  <c r="C289" i="14"/>
  <c r="C288" i="14"/>
  <c r="C287" i="14"/>
  <c r="C286" i="14"/>
  <c r="C285" i="14"/>
  <c r="C284" i="14"/>
  <c r="C282" i="14"/>
  <c r="C279" i="14"/>
  <c r="C266" i="14"/>
  <c r="C258" i="14"/>
  <c r="C256" i="14"/>
  <c r="C254" i="14"/>
  <c r="C253" i="14"/>
  <c r="C216" i="14"/>
  <c r="C215" i="14"/>
  <c r="C214" i="14"/>
  <c r="C213" i="14"/>
  <c r="C212" i="14"/>
  <c r="C211" i="14"/>
  <c r="C210" i="14"/>
  <c r="C209" i="14"/>
  <c r="C208" i="14"/>
  <c r="C207" i="14"/>
  <c r="C206" i="14"/>
  <c r="C205"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01" i="14"/>
  <c r="C100" i="14"/>
  <c r="C99" i="14"/>
  <c r="C98" i="14"/>
  <c r="C97" i="14"/>
  <c r="C96" i="14"/>
  <c r="C95" i="14"/>
  <c r="C94" i="14"/>
  <c r="C93" i="14"/>
  <c r="C92" i="14"/>
  <c r="C91" i="14"/>
  <c r="C90" i="14"/>
  <c r="C89" i="14"/>
  <c r="C88" i="14"/>
  <c r="C87" i="14"/>
  <c r="C86" i="14"/>
  <c r="C85" i="14"/>
  <c r="C84" i="14"/>
  <c r="C83" i="14"/>
  <c r="C82" i="14"/>
  <c r="C81" i="14"/>
  <c r="C80" i="14"/>
  <c r="C79" i="14"/>
  <c r="C78" i="14"/>
  <c r="C77" i="14"/>
  <c r="C76" i="14"/>
  <c r="C75" i="14"/>
  <c r="C74" i="14"/>
  <c r="C73" i="14"/>
  <c r="C72" i="14"/>
  <c r="C71" i="14"/>
  <c r="C70" i="14"/>
  <c r="C69" i="14"/>
  <c r="C68" i="14"/>
  <c r="C67" i="14"/>
  <c r="C66" i="14"/>
  <c r="C65" i="14"/>
  <c r="C64" i="14"/>
  <c r="C63" i="14"/>
  <c r="C62" i="14"/>
  <c r="C57" i="14"/>
  <c r="C56" i="14"/>
  <c r="C55" i="14"/>
  <c r="C54" i="14"/>
  <c r="C53" i="14"/>
  <c r="C52" i="14"/>
  <c r="C51" i="14"/>
  <c r="C38" i="14"/>
  <c r="C13" i="14"/>
  <c r="C12" i="14"/>
  <c r="C11" i="14"/>
  <c r="C10" i="14"/>
  <c r="C9" i="14"/>
  <c r="C8" i="14"/>
  <c r="C7" i="14"/>
  <c r="C6" i="14"/>
  <c r="C5" i="14"/>
  <c r="C4" i="14"/>
  <c r="C3" i="14"/>
  <c r="C2" i="14"/>
  <c r="B5" i="16" l="1"/>
  <c r="C20" i="13" l="1"/>
  <c r="C15" i="13"/>
  <c r="C10" i="13"/>
  <c r="C5" i="13"/>
  <c r="B2" i="20" l="1"/>
  <c r="B3" i="20"/>
  <c r="B4" i="20"/>
  <c r="B5" i="20"/>
  <c r="B6" i="20"/>
  <c r="B7" i="20"/>
  <c r="B8" i="20"/>
  <c r="B9" i="20"/>
  <c r="B10" i="20"/>
  <c r="B11" i="20"/>
  <c r="B12" i="20"/>
  <c r="B13" i="20"/>
  <c r="B14" i="20"/>
  <c r="B15" i="20"/>
  <c r="B16" i="20"/>
  <c r="B17" i="20"/>
  <c r="B27" i="16" l="1"/>
  <c r="B25" i="16"/>
  <c r="B22" i="16"/>
  <c r="B20" i="16"/>
  <c r="B17" i="16"/>
  <c r="B15" i="16"/>
  <c r="B10" i="16"/>
  <c r="B12" i="16" l="1"/>
  <c r="C47" i="6" l="1"/>
  <c r="J20" i="13" l="1"/>
  <c r="J21" i="13" s="1"/>
  <c r="P63" i="10" s="1"/>
  <c r="J15" i="13"/>
  <c r="J16" i="13" s="1"/>
  <c r="X54" i="10" s="1"/>
  <c r="I10" i="13"/>
  <c r="I11" i="13" s="1"/>
  <c r="T53" i="10" s="1"/>
  <c r="J5" i="13"/>
  <c r="J6" i="13" s="1"/>
  <c r="P54" i="10" s="1"/>
  <c r="G15" i="13" l="1"/>
  <c r="G16" i="13" s="1"/>
  <c r="X51" i="10" s="1"/>
  <c r="K15" i="13"/>
  <c r="K16" i="13" s="1"/>
  <c r="X55" i="10" s="1"/>
  <c r="K10" i="13"/>
  <c r="K11" i="13" s="1"/>
  <c r="T55" i="10" s="1"/>
  <c r="F10" i="13"/>
  <c r="F11" i="13" s="1"/>
  <c r="T50" i="10" s="1"/>
  <c r="J10" i="13"/>
  <c r="J11" i="13" s="1"/>
  <c r="T54" i="10" s="1"/>
  <c r="G10" i="13"/>
  <c r="G11" i="13" s="1"/>
  <c r="T51" i="10" s="1"/>
  <c r="G20" i="13"/>
  <c r="G21" i="13" s="1"/>
  <c r="P60" i="10" s="1"/>
  <c r="K20" i="13"/>
  <c r="K21" i="13" s="1"/>
  <c r="P64" i="10" s="1"/>
  <c r="H20" i="13"/>
  <c r="H21" i="13" s="1"/>
  <c r="P61" i="10" s="1"/>
  <c r="E20" i="13"/>
  <c r="E21" i="13" s="1"/>
  <c r="P58" i="10" s="1"/>
  <c r="I20" i="13"/>
  <c r="I21" i="13" s="1"/>
  <c r="P62" i="10" s="1"/>
  <c r="F20" i="13"/>
  <c r="F21" i="13" s="1"/>
  <c r="P59" i="10" s="1"/>
  <c r="H15" i="13"/>
  <c r="H16" i="13" s="1"/>
  <c r="X52" i="10" s="1"/>
  <c r="E15" i="13"/>
  <c r="E16" i="13" s="1"/>
  <c r="X49" i="10" s="1"/>
  <c r="I15" i="13"/>
  <c r="I16" i="13" s="1"/>
  <c r="X53" i="10" s="1"/>
  <c r="F15" i="13"/>
  <c r="F16" i="13" s="1"/>
  <c r="X50" i="10" s="1"/>
  <c r="H10" i="13"/>
  <c r="H11" i="13" s="1"/>
  <c r="T52" i="10" s="1"/>
  <c r="E10" i="13"/>
  <c r="E11" i="13" s="1"/>
  <c r="T49" i="10" s="1"/>
  <c r="H5" i="13"/>
  <c r="H6" i="13" s="1"/>
  <c r="P52" i="10" s="1"/>
  <c r="G5" i="13"/>
  <c r="G6" i="13" s="1"/>
  <c r="P51" i="10" s="1"/>
  <c r="K5" i="13"/>
  <c r="K6" i="13" s="1"/>
  <c r="P55" i="10" s="1"/>
  <c r="E5" i="13"/>
  <c r="E6" i="13" s="1"/>
  <c r="P49" i="10" s="1"/>
  <c r="I5" i="13"/>
  <c r="I6" i="13" s="1"/>
  <c r="P53" i="10" s="1"/>
  <c r="F5" i="13"/>
  <c r="F6" i="13" s="1"/>
  <c r="P50" i="10" s="1"/>
  <c r="C122" i="8" l="1"/>
  <c r="C117" i="8"/>
  <c r="C112" i="8"/>
  <c r="C107" i="8"/>
  <c r="C102" i="8"/>
  <c r="C97" i="8"/>
  <c r="C92" i="8"/>
  <c r="C87" i="8"/>
  <c r="C39" i="8"/>
  <c r="C34" i="8"/>
  <c r="C29" i="8"/>
  <c r="C24" i="8"/>
  <c r="C19" i="8"/>
  <c r="C14" i="8"/>
  <c r="C9" i="8"/>
  <c r="C4" i="8"/>
  <c r="C42" i="6"/>
  <c r="G42" i="6" s="1"/>
  <c r="G43" i="6" s="1"/>
  <c r="P14" i="10" s="1"/>
  <c r="C37" i="6"/>
  <c r="C32" i="6"/>
  <c r="C27" i="6"/>
  <c r="C19" i="6"/>
  <c r="C14" i="6"/>
  <c r="C9" i="6"/>
  <c r="C4" i="6"/>
  <c r="E9" i="15"/>
  <c r="E42" i="6" l="1"/>
  <c r="E43" i="6" s="1"/>
  <c r="P12" i="10" s="1"/>
  <c r="I42" i="6"/>
  <c r="I43" i="6" s="1"/>
  <c r="P16" i="10" s="1"/>
  <c r="F42" i="6"/>
  <c r="F43" i="6" s="1"/>
  <c r="P13" i="10" s="1"/>
  <c r="J42" i="6"/>
  <c r="J43" i="6" s="1"/>
  <c r="P17" i="10" s="1"/>
  <c r="H42" i="6"/>
  <c r="H43" i="6" s="1"/>
  <c r="P15" i="10" s="1"/>
  <c r="K42" i="6"/>
  <c r="K43" i="6" s="1"/>
  <c r="P18" i="10" s="1"/>
  <c r="F2" i="15"/>
  <c r="E2" i="15"/>
  <c r="D91" i="10" l="1"/>
  <c r="D90" i="10"/>
  <c r="D89" i="10"/>
  <c r="D88" i="10"/>
  <c r="D87" i="10"/>
  <c r="D86" i="10"/>
  <c r="D85" i="10"/>
  <c r="L82" i="10"/>
  <c r="L81" i="10"/>
  <c r="L80" i="10"/>
  <c r="L79" i="10"/>
  <c r="L78" i="10"/>
  <c r="L77" i="10"/>
  <c r="L76" i="10"/>
  <c r="H82" i="10"/>
  <c r="H81" i="10"/>
  <c r="H80" i="10"/>
  <c r="H79" i="10"/>
  <c r="H78" i="10"/>
  <c r="H77" i="10"/>
  <c r="H76" i="10"/>
  <c r="D82" i="10"/>
  <c r="D81" i="10"/>
  <c r="D80" i="10"/>
  <c r="D79" i="10"/>
  <c r="D78" i="10"/>
  <c r="D77" i="10"/>
  <c r="D76" i="10"/>
  <c r="L73" i="10"/>
  <c r="L72" i="10"/>
  <c r="L71" i="10"/>
  <c r="L70" i="10"/>
  <c r="L69" i="10"/>
  <c r="L68" i="10"/>
  <c r="L67" i="10"/>
  <c r="H73" i="10"/>
  <c r="H72" i="10"/>
  <c r="H71" i="10"/>
  <c r="H70" i="10"/>
  <c r="H69" i="10"/>
  <c r="H68" i="10"/>
  <c r="H67" i="10"/>
  <c r="D73" i="10"/>
  <c r="D72" i="10"/>
  <c r="D71" i="10"/>
  <c r="D70" i="10"/>
  <c r="D69" i="10"/>
  <c r="D68" i="10"/>
  <c r="D67" i="10"/>
  <c r="L64" i="10"/>
  <c r="L63" i="10"/>
  <c r="L62" i="10"/>
  <c r="L61" i="10"/>
  <c r="L60" i="10"/>
  <c r="L59" i="10"/>
  <c r="L58" i="10"/>
  <c r="L5" i="16"/>
  <c r="D5" i="16"/>
  <c r="L19" i="7"/>
  <c r="L20" i="7" s="1"/>
  <c r="H27" i="10" s="1"/>
  <c r="K19" i="7"/>
  <c r="J19" i="7"/>
  <c r="J20" i="7" s="1"/>
  <c r="H25" i="10" s="1"/>
  <c r="I19" i="7"/>
  <c r="I20" i="7" s="1"/>
  <c r="H24" i="10" s="1"/>
  <c r="H19" i="7"/>
  <c r="H20" i="7" s="1"/>
  <c r="H23" i="10" s="1"/>
  <c r="G19" i="7"/>
  <c r="F19" i="7"/>
  <c r="L14" i="7"/>
  <c r="L15" i="7" s="1"/>
  <c r="D27" i="10" s="1"/>
  <c r="K14" i="7"/>
  <c r="K15" i="7" s="1"/>
  <c r="D26" i="10" s="1"/>
  <c r="J14" i="7"/>
  <c r="I14" i="7"/>
  <c r="H14" i="7"/>
  <c r="H15" i="7" s="1"/>
  <c r="D23" i="10" s="1"/>
  <c r="G14" i="7"/>
  <c r="G15" i="7" s="1"/>
  <c r="D22" i="10" s="1"/>
  <c r="F14" i="7"/>
  <c r="L9" i="7"/>
  <c r="L10" i="7" s="1"/>
  <c r="L18" i="10" s="1"/>
  <c r="K9" i="7"/>
  <c r="K10" i="7" s="1"/>
  <c r="L17" i="10" s="1"/>
  <c r="J9" i="7"/>
  <c r="J10" i="7" s="1"/>
  <c r="L16" i="10" s="1"/>
  <c r="I9" i="7"/>
  <c r="H9" i="7"/>
  <c r="H10" i="7" s="1"/>
  <c r="L14" i="10" s="1"/>
  <c r="G9" i="7"/>
  <c r="F9" i="7"/>
  <c r="F10" i="7" s="1"/>
  <c r="L12" i="10" s="1"/>
  <c r="L4" i="7"/>
  <c r="L5" i="7" s="1"/>
  <c r="H18" i="10" s="1"/>
  <c r="K4" i="7"/>
  <c r="J4" i="7"/>
  <c r="J5" i="7" s="1"/>
  <c r="H16" i="10" s="1"/>
  <c r="I4" i="7"/>
  <c r="I5" i="7" s="1"/>
  <c r="H15" i="10" s="1"/>
  <c r="H4" i="7"/>
  <c r="G4" i="7"/>
  <c r="F4" i="7"/>
  <c r="F5" i="7" s="1"/>
  <c r="H12" i="10" s="1"/>
  <c r="K20" i="7"/>
  <c r="H26" i="10" s="1"/>
  <c r="G20" i="7"/>
  <c r="H22" i="10" s="1"/>
  <c r="F20" i="7"/>
  <c r="H21" i="10" s="1"/>
  <c r="J15" i="7"/>
  <c r="D25" i="10" s="1"/>
  <c r="I15" i="7"/>
  <c r="D24" i="10" s="1"/>
  <c r="F15" i="7"/>
  <c r="D21" i="10" s="1"/>
  <c r="I10" i="7"/>
  <c r="L15" i="10" s="1"/>
  <c r="G10" i="7"/>
  <c r="L13" i="10" s="1"/>
  <c r="K5" i="7"/>
  <c r="H17" i="10" s="1"/>
  <c r="H5" i="7"/>
  <c r="H14" i="10" s="1"/>
  <c r="G5" i="7"/>
  <c r="H13" i="10" s="1"/>
  <c r="G24" i="15"/>
  <c r="G23" i="15"/>
  <c r="G22" i="15"/>
  <c r="G21" i="15"/>
  <c r="G20" i="15"/>
  <c r="G19" i="15"/>
  <c r="G18" i="15"/>
  <c r="G17" i="15"/>
  <c r="G16" i="15"/>
  <c r="G15" i="15"/>
  <c r="G14" i="15"/>
  <c r="G13" i="15"/>
  <c r="G12" i="15"/>
  <c r="G11" i="15"/>
  <c r="G10" i="15"/>
  <c r="G9" i="15"/>
  <c r="G8" i="15"/>
  <c r="G7" i="15"/>
  <c r="E24" i="15"/>
  <c r="E23" i="15"/>
  <c r="E22" i="15"/>
  <c r="E21" i="15"/>
  <c r="E20" i="15"/>
  <c r="E19" i="15"/>
  <c r="E18" i="15"/>
  <c r="E17" i="15"/>
  <c r="E16" i="15"/>
  <c r="E15" i="15"/>
  <c r="E14" i="15"/>
  <c r="E13" i="15"/>
  <c r="E12" i="15"/>
  <c r="E11" i="15"/>
  <c r="E10" i="15"/>
  <c r="E8" i="15"/>
  <c r="E7" i="15"/>
  <c r="G5" i="15"/>
  <c r="G6" i="15"/>
  <c r="G4" i="15"/>
  <c r="C5" i="16" l="1"/>
  <c r="F5" i="16" s="1"/>
  <c r="H98" i="10" s="1"/>
  <c r="C12" i="16"/>
  <c r="C10" i="16"/>
  <c r="C15" i="16"/>
  <c r="C17" i="16"/>
  <c r="C22" i="16"/>
  <c r="C20" i="16"/>
  <c r="C25" i="16"/>
  <c r="C27" i="16"/>
  <c r="E4" i="8"/>
  <c r="E5" i="8" s="1"/>
  <c r="D40" i="10" s="1"/>
  <c r="F4" i="8"/>
  <c r="F5" i="8" s="1"/>
  <c r="D41" i="10" s="1"/>
  <c r="G4" i="8"/>
  <c r="G5" i="8" s="1"/>
  <c r="D42" i="10" s="1"/>
  <c r="H4" i="8"/>
  <c r="H5" i="8" s="1"/>
  <c r="D43" i="10" s="1"/>
  <c r="I4" i="8"/>
  <c r="I5" i="8" s="1"/>
  <c r="D44" i="10" s="1"/>
  <c r="J4" i="8"/>
  <c r="J5" i="8" s="1"/>
  <c r="D45" i="10" s="1"/>
  <c r="K4" i="8"/>
  <c r="K5" i="8" s="1"/>
  <c r="D46" i="10" s="1"/>
  <c r="E9" i="8"/>
  <c r="E10" i="8" s="1"/>
  <c r="H40" i="10" s="1"/>
  <c r="F9" i="8"/>
  <c r="F10" i="8" s="1"/>
  <c r="H41" i="10" s="1"/>
  <c r="G9" i="8"/>
  <c r="G10" i="8" s="1"/>
  <c r="H42" i="10" s="1"/>
  <c r="H9" i="8"/>
  <c r="H10" i="8" s="1"/>
  <c r="H43" i="10" s="1"/>
  <c r="I9" i="8"/>
  <c r="I10" i="8" s="1"/>
  <c r="H44" i="10" s="1"/>
  <c r="J9" i="8"/>
  <c r="J10" i="8" s="1"/>
  <c r="H45" i="10" s="1"/>
  <c r="K9" i="8"/>
  <c r="K10" i="8" s="1"/>
  <c r="H46" i="10" s="1"/>
  <c r="E14" i="8"/>
  <c r="E15" i="8" s="1"/>
  <c r="L40" i="10" s="1"/>
  <c r="F14" i="8"/>
  <c r="F15" i="8" s="1"/>
  <c r="L41" i="10" s="1"/>
  <c r="G14" i="8"/>
  <c r="G15" i="8" s="1"/>
  <c r="L42" i="10" s="1"/>
  <c r="H14" i="8"/>
  <c r="H15" i="8" s="1"/>
  <c r="L43" i="10" s="1"/>
  <c r="I14" i="8"/>
  <c r="I15" i="8" s="1"/>
  <c r="L44" i="10" s="1"/>
  <c r="J14" i="8"/>
  <c r="J15" i="8" s="1"/>
  <c r="L45" i="10" s="1"/>
  <c r="K14" i="8"/>
  <c r="K15" i="8" s="1"/>
  <c r="L46" i="10" s="1"/>
  <c r="E19" i="8"/>
  <c r="E20" i="8" s="1"/>
  <c r="D49" i="10" s="1"/>
  <c r="F19" i="8"/>
  <c r="F20" i="8" s="1"/>
  <c r="D50" i="10" s="1"/>
  <c r="G19" i="8"/>
  <c r="G20" i="8" s="1"/>
  <c r="D51" i="10" s="1"/>
  <c r="H19" i="8"/>
  <c r="H20" i="8" s="1"/>
  <c r="D52" i="10" s="1"/>
  <c r="I19" i="8"/>
  <c r="I20" i="8" s="1"/>
  <c r="D53" i="10" s="1"/>
  <c r="J19" i="8"/>
  <c r="J20" i="8" s="1"/>
  <c r="D54" i="10" s="1"/>
  <c r="K19" i="8"/>
  <c r="K20" i="8" s="1"/>
  <c r="D55" i="10" s="1"/>
  <c r="E24" i="8"/>
  <c r="E25" i="8" s="1"/>
  <c r="H49" i="10" s="1"/>
  <c r="F24" i="8"/>
  <c r="F25" i="8" s="1"/>
  <c r="H50" i="10" s="1"/>
  <c r="G24" i="8"/>
  <c r="G25" i="8" s="1"/>
  <c r="H51" i="10" s="1"/>
  <c r="H24" i="8"/>
  <c r="H25" i="8" s="1"/>
  <c r="H52" i="10" s="1"/>
  <c r="I24" i="8"/>
  <c r="I25" i="8" s="1"/>
  <c r="H53" i="10" s="1"/>
  <c r="J24" i="8"/>
  <c r="J25" i="8" s="1"/>
  <c r="H54" i="10" s="1"/>
  <c r="K24" i="8"/>
  <c r="K25" i="8" s="1"/>
  <c r="H55" i="10" s="1"/>
  <c r="E29" i="8"/>
  <c r="E30" i="8" s="1"/>
  <c r="L49" i="10" s="1"/>
  <c r="F29" i="8"/>
  <c r="F30" i="8" s="1"/>
  <c r="L50" i="10" s="1"/>
  <c r="G29" i="8"/>
  <c r="G30" i="8" s="1"/>
  <c r="L51" i="10" s="1"/>
  <c r="H29" i="8"/>
  <c r="H30" i="8" s="1"/>
  <c r="L52" i="10" s="1"/>
  <c r="I29" i="8"/>
  <c r="I30" i="8" s="1"/>
  <c r="L53" i="10" s="1"/>
  <c r="J29" i="8"/>
  <c r="J30" i="8" s="1"/>
  <c r="L54" i="10" s="1"/>
  <c r="K29" i="8"/>
  <c r="K30" i="8" s="1"/>
  <c r="L55" i="10" s="1"/>
  <c r="E34" i="8"/>
  <c r="E35" i="8" s="1"/>
  <c r="D58" i="10" s="1"/>
  <c r="F34" i="8"/>
  <c r="F35" i="8" s="1"/>
  <c r="D59" i="10" s="1"/>
  <c r="G34" i="8"/>
  <c r="G35" i="8" s="1"/>
  <c r="D60" i="10" s="1"/>
  <c r="H34" i="8"/>
  <c r="H35" i="8" s="1"/>
  <c r="D61" i="10" s="1"/>
  <c r="I34" i="8"/>
  <c r="I35" i="8" s="1"/>
  <c r="D62" i="10" s="1"/>
  <c r="J34" i="8"/>
  <c r="J35" i="8" s="1"/>
  <c r="D63" i="10" s="1"/>
  <c r="K34" i="8"/>
  <c r="K35" i="8" s="1"/>
  <c r="D64" i="10" s="1"/>
  <c r="E39" i="8"/>
  <c r="E40" i="8" s="1"/>
  <c r="H58" i="10" s="1"/>
  <c r="F39" i="8"/>
  <c r="F40" i="8" s="1"/>
  <c r="H59" i="10" s="1"/>
  <c r="G39" i="8"/>
  <c r="G40" i="8" s="1"/>
  <c r="H60" i="10" s="1"/>
  <c r="H39" i="8"/>
  <c r="H40" i="8" s="1"/>
  <c r="H61" i="10" s="1"/>
  <c r="I39" i="8"/>
  <c r="I40" i="8" s="1"/>
  <c r="H62" i="10" s="1"/>
  <c r="J39" i="8"/>
  <c r="J40" i="8" s="1"/>
  <c r="H63" i="10" s="1"/>
  <c r="K39" i="8"/>
  <c r="K40" i="8" s="1"/>
  <c r="H64" i="10" s="1"/>
  <c r="E87" i="8"/>
  <c r="E88" i="8" s="1"/>
  <c r="T21" i="10" s="1"/>
  <c r="F87" i="8"/>
  <c r="F88" i="8" s="1"/>
  <c r="T22" i="10" s="1"/>
  <c r="G87" i="8"/>
  <c r="G88" i="8" s="1"/>
  <c r="T23" i="10" s="1"/>
  <c r="H87" i="8"/>
  <c r="H88" i="8" s="1"/>
  <c r="T24" i="10" s="1"/>
  <c r="I87" i="8"/>
  <c r="I88" i="8" s="1"/>
  <c r="T25" i="10" s="1"/>
  <c r="J87" i="8"/>
  <c r="J88" i="8" s="1"/>
  <c r="T26" i="10" s="1"/>
  <c r="K87" i="8"/>
  <c r="K88" i="8" s="1"/>
  <c r="T27" i="10" s="1"/>
  <c r="E92" i="8"/>
  <c r="E93" i="8" s="1"/>
  <c r="X21" i="10" s="1"/>
  <c r="F92" i="8"/>
  <c r="F93" i="8" s="1"/>
  <c r="X22" i="10" s="1"/>
  <c r="G92" i="8"/>
  <c r="G93" i="8" s="1"/>
  <c r="X23" i="10" s="1"/>
  <c r="H92" i="8"/>
  <c r="H93" i="8" s="1"/>
  <c r="X24" i="10" s="1"/>
  <c r="I92" i="8"/>
  <c r="I93" i="8" s="1"/>
  <c r="X25" i="10" s="1"/>
  <c r="J92" i="8"/>
  <c r="J93" i="8" s="1"/>
  <c r="X26" i="10" s="1"/>
  <c r="K92" i="8"/>
  <c r="K93" i="8" s="1"/>
  <c r="X27" i="10" s="1"/>
  <c r="E97" i="8"/>
  <c r="E98" i="8" s="1"/>
  <c r="P31" i="10" s="1"/>
  <c r="F97" i="8"/>
  <c r="F98" i="8" s="1"/>
  <c r="P32" i="10" s="1"/>
  <c r="G97" i="8"/>
  <c r="G98" i="8" s="1"/>
  <c r="P33" i="10" s="1"/>
  <c r="H97" i="8"/>
  <c r="H98" i="8" s="1"/>
  <c r="P34" i="10" s="1"/>
  <c r="I97" i="8"/>
  <c r="I98" i="8" s="1"/>
  <c r="P35" i="10" s="1"/>
  <c r="J97" i="8"/>
  <c r="J98" i="8" s="1"/>
  <c r="P36" i="10" s="1"/>
  <c r="K97" i="8"/>
  <c r="K98" i="8" s="1"/>
  <c r="P37" i="10" s="1"/>
  <c r="E102" i="8"/>
  <c r="E103" i="8" s="1"/>
  <c r="T31" i="10" s="1"/>
  <c r="F102" i="8"/>
  <c r="F103" i="8" s="1"/>
  <c r="T32" i="10" s="1"/>
  <c r="G102" i="8"/>
  <c r="G103" i="8" s="1"/>
  <c r="T33" i="10" s="1"/>
  <c r="H102" i="8"/>
  <c r="H103" i="8" s="1"/>
  <c r="T34" i="10" s="1"/>
  <c r="I102" i="8"/>
  <c r="I103" i="8" s="1"/>
  <c r="T35" i="10" s="1"/>
  <c r="J102" i="8"/>
  <c r="J103" i="8" s="1"/>
  <c r="T36" i="10" s="1"/>
  <c r="K102" i="8"/>
  <c r="K103" i="8" s="1"/>
  <c r="T37" i="10" s="1"/>
  <c r="E107" i="8"/>
  <c r="E108" i="8" s="1"/>
  <c r="X31" i="10" s="1"/>
  <c r="F107" i="8"/>
  <c r="F108" i="8" s="1"/>
  <c r="X32" i="10" s="1"/>
  <c r="G107" i="8"/>
  <c r="G108" i="8" s="1"/>
  <c r="X33" i="10" s="1"/>
  <c r="H107" i="8"/>
  <c r="H108" i="8" s="1"/>
  <c r="X34" i="10" s="1"/>
  <c r="I107" i="8"/>
  <c r="I108" i="8" s="1"/>
  <c r="X35" i="10" s="1"/>
  <c r="J107" i="8"/>
  <c r="J108" i="8" s="1"/>
  <c r="X36" i="10" s="1"/>
  <c r="K107" i="8"/>
  <c r="K108" i="8" s="1"/>
  <c r="X37" i="10" s="1"/>
  <c r="E112" i="8"/>
  <c r="E113" i="8" s="1"/>
  <c r="P40" i="10" s="1"/>
  <c r="F112" i="8"/>
  <c r="F113" i="8" s="1"/>
  <c r="P41" i="10" s="1"/>
  <c r="G112" i="8"/>
  <c r="G113" i="8" s="1"/>
  <c r="P42" i="10" s="1"/>
  <c r="H112" i="8"/>
  <c r="H113" i="8" s="1"/>
  <c r="P43" i="10" s="1"/>
  <c r="I112" i="8"/>
  <c r="I113" i="8" s="1"/>
  <c r="P44" i="10" s="1"/>
  <c r="J112" i="8"/>
  <c r="J113" i="8" s="1"/>
  <c r="P45" i="10" s="1"/>
  <c r="K112" i="8"/>
  <c r="K113" i="8" s="1"/>
  <c r="P46" i="10" s="1"/>
  <c r="E117" i="8"/>
  <c r="E118" i="8" s="1"/>
  <c r="T40" i="10" s="1"/>
  <c r="F117" i="8"/>
  <c r="F118" i="8" s="1"/>
  <c r="T41" i="10" s="1"/>
  <c r="G117" i="8"/>
  <c r="G118" i="8" s="1"/>
  <c r="T42" i="10" s="1"/>
  <c r="H117" i="8"/>
  <c r="H118" i="8" s="1"/>
  <c r="T43" i="10" s="1"/>
  <c r="I117" i="8"/>
  <c r="I118" i="8" s="1"/>
  <c r="T44" i="10" s="1"/>
  <c r="J117" i="8"/>
  <c r="J118" i="8" s="1"/>
  <c r="T45" i="10" s="1"/>
  <c r="K117" i="8"/>
  <c r="K118" i="8" s="1"/>
  <c r="T46" i="10" s="1"/>
  <c r="E122" i="8"/>
  <c r="E123" i="8" s="1"/>
  <c r="X40" i="10" s="1"/>
  <c r="F122" i="8"/>
  <c r="F123" i="8" s="1"/>
  <c r="X41" i="10" s="1"/>
  <c r="G122" i="8"/>
  <c r="G123" i="8" s="1"/>
  <c r="X42" i="10" s="1"/>
  <c r="H122" i="8"/>
  <c r="H123" i="8" s="1"/>
  <c r="X43" i="10" s="1"/>
  <c r="I122" i="8"/>
  <c r="I123" i="8" s="1"/>
  <c r="X44" i="10" s="1"/>
  <c r="J122" i="8"/>
  <c r="J123" i="8" s="1"/>
  <c r="X45" i="10" s="1"/>
  <c r="K122" i="8"/>
  <c r="K123" i="8" s="1"/>
  <c r="X46" i="10" s="1"/>
  <c r="F4" i="9"/>
  <c r="F5" i="9" s="1"/>
  <c r="H31" i="10" s="1"/>
  <c r="G4" i="9"/>
  <c r="G5" i="9" s="1"/>
  <c r="H32" i="10" s="1"/>
  <c r="H4" i="9"/>
  <c r="H5" i="9" s="1"/>
  <c r="H33" i="10" s="1"/>
  <c r="I4" i="9"/>
  <c r="I5" i="9" s="1"/>
  <c r="H34" i="10" s="1"/>
  <c r="J4" i="9"/>
  <c r="J5" i="9" s="1"/>
  <c r="H35" i="10" s="1"/>
  <c r="K4" i="9"/>
  <c r="K5" i="9" s="1"/>
  <c r="H36" i="10" s="1"/>
  <c r="L4" i="9"/>
  <c r="L5" i="9" s="1"/>
  <c r="H37" i="10" s="1"/>
  <c r="F9" i="9"/>
  <c r="F10" i="9" s="1"/>
  <c r="L31" i="10" s="1"/>
  <c r="G9" i="9"/>
  <c r="G10" i="9" s="1"/>
  <c r="L32" i="10" s="1"/>
  <c r="H9" i="9"/>
  <c r="H10" i="9" s="1"/>
  <c r="L33" i="10" s="1"/>
  <c r="I9" i="9"/>
  <c r="I10" i="9" s="1"/>
  <c r="L34" i="10" s="1"/>
  <c r="J9" i="9"/>
  <c r="J10" i="9" s="1"/>
  <c r="L35" i="10" s="1"/>
  <c r="K9" i="9"/>
  <c r="K10" i="9" s="1"/>
  <c r="L36" i="10" s="1"/>
  <c r="L9" i="9"/>
  <c r="L10" i="9" s="1"/>
  <c r="L37" i="10" s="1"/>
  <c r="F14" i="9"/>
  <c r="F15" i="9" s="1"/>
  <c r="X12" i="10" s="1"/>
  <c r="G14" i="9"/>
  <c r="G15" i="9" s="1"/>
  <c r="X13" i="10" s="1"/>
  <c r="H14" i="9"/>
  <c r="H15" i="9" s="1"/>
  <c r="X14" i="10" s="1"/>
  <c r="I14" i="9"/>
  <c r="I15" i="9" s="1"/>
  <c r="X15" i="10" s="1"/>
  <c r="J14" i="9"/>
  <c r="J15" i="9" s="1"/>
  <c r="X16" i="10" s="1"/>
  <c r="K14" i="9"/>
  <c r="K15" i="9" s="1"/>
  <c r="X17" i="10" s="1"/>
  <c r="L14" i="9"/>
  <c r="L15" i="9" s="1"/>
  <c r="X18" i="10" s="1"/>
  <c r="F19" i="9"/>
  <c r="F20" i="9" s="1"/>
  <c r="P21" i="10" s="1"/>
  <c r="G19" i="9"/>
  <c r="G20" i="9" s="1"/>
  <c r="P22" i="10" s="1"/>
  <c r="H19" i="9"/>
  <c r="H20" i="9" s="1"/>
  <c r="P23" i="10" s="1"/>
  <c r="I19" i="9"/>
  <c r="I20" i="9" s="1"/>
  <c r="P24" i="10" s="1"/>
  <c r="J19" i="9"/>
  <c r="J20" i="9" s="1"/>
  <c r="P25" i="10" s="1"/>
  <c r="K19" i="9"/>
  <c r="K20" i="9" s="1"/>
  <c r="P26" i="10" s="1"/>
  <c r="L19" i="9"/>
  <c r="L20" i="9" s="1"/>
  <c r="P27" i="10" s="1"/>
  <c r="E4" i="6"/>
  <c r="E5" i="6" s="1"/>
  <c r="D3" i="10" s="1"/>
  <c r="F4" i="6"/>
  <c r="F5" i="6" s="1"/>
  <c r="D4" i="10" s="1"/>
  <c r="G4" i="6"/>
  <c r="G5" i="6" s="1"/>
  <c r="D5" i="10" s="1"/>
  <c r="H4" i="6"/>
  <c r="H5" i="6" s="1"/>
  <c r="D6" i="10" s="1"/>
  <c r="I4" i="6"/>
  <c r="I5" i="6" s="1"/>
  <c r="D7" i="10" s="1"/>
  <c r="J4" i="6"/>
  <c r="J5" i="6" s="1"/>
  <c r="D8" i="10" s="1"/>
  <c r="K4" i="6"/>
  <c r="K5" i="6" s="1"/>
  <c r="D9" i="10" s="1"/>
  <c r="E9" i="6"/>
  <c r="E10" i="6" s="1"/>
  <c r="H3" i="10" s="1"/>
  <c r="F9" i="6"/>
  <c r="F10" i="6" s="1"/>
  <c r="H4" i="10" s="1"/>
  <c r="G9" i="6"/>
  <c r="G10" i="6" s="1"/>
  <c r="H5" i="10" s="1"/>
  <c r="H9" i="6"/>
  <c r="H10" i="6" s="1"/>
  <c r="H6" i="10" s="1"/>
  <c r="I9" i="6"/>
  <c r="I10" i="6" s="1"/>
  <c r="H7" i="10" s="1"/>
  <c r="J9" i="6"/>
  <c r="J10" i="6" s="1"/>
  <c r="H8" i="10" s="1"/>
  <c r="K9" i="6"/>
  <c r="K10" i="6" s="1"/>
  <c r="H9" i="10" s="1"/>
  <c r="E14" i="6"/>
  <c r="E15" i="6" s="1"/>
  <c r="L3" i="10" s="1"/>
  <c r="F14" i="6"/>
  <c r="F15" i="6" s="1"/>
  <c r="L4" i="10" s="1"/>
  <c r="G14" i="6"/>
  <c r="G15" i="6" s="1"/>
  <c r="L5" i="10" s="1"/>
  <c r="H14" i="6"/>
  <c r="H15" i="6" s="1"/>
  <c r="L6" i="10" s="1"/>
  <c r="I14" i="6"/>
  <c r="I15" i="6" s="1"/>
  <c r="L7" i="10" s="1"/>
  <c r="J14" i="6"/>
  <c r="J15" i="6" s="1"/>
  <c r="L8" i="10" s="1"/>
  <c r="K14" i="6"/>
  <c r="K15" i="6" s="1"/>
  <c r="L9" i="10" s="1"/>
  <c r="E19" i="6"/>
  <c r="E20" i="6" s="1"/>
  <c r="D12" i="10" s="1"/>
  <c r="F19" i="6"/>
  <c r="F20" i="6" s="1"/>
  <c r="D13" i="10" s="1"/>
  <c r="G19" i="6"/>
  <c r="G20" i="6" s="1"/>
  <c r="D14" i="10" s="1"/>
  <c r="H19" i="6"/>
  <c r="H20" i="6" s="1"/>
  <c r="D15" i="10" s="1"/>
  <c r="I19" i="6"/>
  <c r="I20" i="6" s="1"/>
  <c r="D16" i="10" s="1"/>
  <c r="J19" i="6"/>
  <c r="J20" i="6" s="1"/>
  <c r="D17" i="10" s="1"/>
  <c r="K19" i="6"/>
  <c r="K20" i="6" s="1"/>
  <c r="D18" i="10" s="1"/>
  <c r="E27" i="6"/>
  <c r="E28" i="6" s="1"/>
  <c r="P3" i="10" s="1"/>
  <c r="F27" i="6"/>
  <c r="F28" i="6" s="1"/>
  <c r="P4" i="10" s="1"/>
  <c r="G27" i="6"/>
  <c r="G28" i="6" s="1"/>
  <c r="P5" i="10" s="1"/>
  <c r="H27" i="6"/>
  <c r="H28" i="6" s="1"/>
  <c r="P6" i="10" s="1"/>
  <c r="I27" i="6"/>
  <c r="I28" i="6" s="1"/>
  <c r="P7" i="10" s="1"/>
  <c r="J27" i="6"/>
  <c r="J28" i="6" s="1"/>
  <c r="P8" i="10" s="1"/>
  <c r="K27" i="6"/>
  <c r="K28" i="6" s="1"/>
  <c r="P9" i="10" s="1"/>
  <c r="E32" i="6"/>
  <c r="F32" i="6"/>
  <c r="F33" i="6" s="1"/>
  <c r="T4" i="10" s="1"/>
  <c r="G32" i="6"/>
  <c r="H32" i="6"/>
  <c r="H33" i="6" s="1"/>
  <c r="T6" i="10" s="1"/>
  <c r="I32" i="6"/>
  <c r="J32" i="6"/>
  <c r="K32" i="6"/>
  <c r="E37" i="6"/>
  <c r="F37" i="6"/>
  <c r="G37" i="6"/>
  <c r="H37" i="6"/>
  <c r="I37" i="6"/>
  <c r="J37" i="6"/>
  <c r="K37" i="6"/>
  <c r="E47" i="6"/>
  <c r="F47" i="6"/>
  <c r="G47" i="6"/>
  <c r="H47" i="6"/>
  <c r="I47" i="6"/>
  <c r="J47" i="6"/>
  <c r="K47" i="6"/>
  <c r="D10" i="16"/>
  <c r="F3" i="15"/>
  <c r="L10" i="16" s="1"/>
  <c r="G3" i="15"/>
  <c r="D12" i="16" s="1"/>
  <c r="H3" i="15"/>
  <c r="L12" i="16" s="1"/>
  <c r="E4" i="15"/>
  <c r="F4" i="15"/>
  <c r="L15" i="16" s="1"/>
  <c r="H4" i="15"/>
  <c r="L17" i="16" s="1"/>
  <c r="F5" i="15"/>
  <c r="L20" i="16" s="1"/>
  <c r="H5" i="15"/>
  <c r="L22" i="16" s="1"/>
  <c r="F6" i="15"/>
  <c r="L25" i="16" s="1"/>
  <c r="H6" i="15"/>
  <c r="L27" i="16" s="1"/>
  <c r="E5" i="16" l="1"/>
  <c r="H97" i="10" s="1"/>
  <c r="I5" i="16"/>
  <c r="H101" i="10" s="1"/>
  <c r="H5" i="16"/>
  <c r="H100" i="10" s="1"/>
  <c r="G5" i="16"/>
  <c r="H99" i="10" s="1"/>
  <c r="K5" i="16"/>
  <c r="H103" i="10" s="1"/>
  <c r="J5" i="16"/>
  <c r="H102" i="10" s="1"/>
  <c r="D15" i="16"/>
  <c r="J15" i="16" s="1"/>
  <c r="D122" i="10" s="1"/>
  <c r="D17" i="16"/>
  <c r="E17" i="16" s="1"/>
  <c r="H117" i="10" s="1"/>
  <c r="D25" i="16"/>
  <c r="J25" i="16" s="1"/>
  <c r="D142" i="10" s="1"/>
  <c r="D27" i="16"/>
  <c r="H27" i="16" s="1"/>
  <c r="H140" i="10" s="1"/>
  <c r="D20" i="16"/>
  <c r="H20" i="16" s="1"/>
  <c r="D130" i="10" s="1"/>
  <c r="D22" i="16"/>
  <c r="G22" i="16" s="1"/>
  <c r="H129" i="10" s="1"/>
  <c r="K10" i="16"/>
  <c r="D113" i="10" s="1"/>
  <c r="H12" i="16"/>
  <c r="H110" i="10" s="1"/>
  <c r="E33" i="6"/>
  <c r="T3" i="10" s="1"/>
  <c r="J38" i="6"/>
  <c r="X8" i="10" s="1"/>
  <c r="G48" i="6"/>
  <c r="T14" i="10" s="1"/>
  <c r="K48" i="6"/>
  <c r="T18" i="10" s="1"/>
  <c r="J33" i="6"/>
  <c r="T8" i="10" s="1"/>
  <c r="F48" i="6"/>
  <c r="T13" i="10" s="1"/>
  <c r="E38" i="6"/>
  <c r="X3" i="10" s="1"/>
  <c r="J48" i="6"/>
  <c r="T17" i="10" s="1"/>
  <c r="I38" i="6"/>
  <c r="X7" i="10" s="1"/>
  <c r="I33" i="6"/>
  <c r="T7" i="10" s="1"/>
  <c r="H48" i="6"/>
  <c r="T15" i="10" s="1"/>
  <c r="H38" i="6"/>
  <c r="X6" i="10" s="1"/>
  <c r="F38" i="6"/>
  <c r="X4" i="10" s="1"/>
  <c r="I48" i="6"/>
  <c r="T16" i="10" s="1"/>
  <c r="E48" i="6"/>
  <c r="T12" i="10" s="1"/>
  <c r="K38" i="6"/>
  <c r="X9" i="10" s="1"/>
  <c r="G38" i="6"/>
  <c r="X5" i="10" s="1"/>
  <c r="K33" i="6"/>
  <c r="T9" i="10" s="1"/>
  <c r="G33" i="6"/>
  <c r="T5" i="10" s="1"/>
  <c r="J10" i="16"/>
  <c r="D112" i="10" s="1"/>
  <c r="I12" i="16"/>
  <c r="H111" i="10" s="1"/>
  <c r="G10" i="16"/>
  <c r="D109" i="10" s="1"/>
  <c r="E10" i="16"/>
  <c r="D107" i="10" s="1"/>
  <c r="F12" i="16"/>
  <c r="H108" i="10" s="1"/>
  <c r="G12" i="16"/>
  <c r="H109" i="10" s="1"/>
  <c r="E12" i="16"/>
  <c r="H107" i="10" s="1"/>
  <c r="K12" i="16"/>
  <c r="H113" i="10" s="1"/>
  <c r="J12" i="16"/>
  <c r="H112" i="10" s="1"/>
  <c r="K15" i="16"/>
  <c r="D123" i="10" s="1"/>
  <c r="K27" i="16"/>
  <c r="H143" i="10" s="1"/>
  <c r="K22" i="16"/>
  <c r="H133" i="10" s="1"/>
  <c r="K20" i="16"/>
  <c r="D133" i="10" s="1"/>
  <c r="I10" i="16"/>
  <c r="D111" i="10" s="1"/>
  <c r="H10" i="16"/>
  <c r="D110" i="10" s="1"/>
  <c r="K25" i="16"/>
  <c r="D143" i="10" s="1"/>
  <c r="F10" i="16"/>
  <c r="D108" i="10" s="1"/>
  <c r="K17" i="16"/>
  <c r="H123" i="10" s="1"/>
  <c r="F25" i="16" l="1"/>
  <c r="D138" i="10" s="1"/>
  <c r="G25" i="16"/>
  <c r="D139" i="10" s="1"/>
  <c r="E25" i="16"/>
  <c r="D137" i="10" s="1"/>
  <c r="G15" i="16"/>
  <c r="D119" i="10" s="1"/>
  <c r="H17" i="16"/>
  <c r="H120" i="10" s="1"/>
  <c r="I17" i="16"/>
  <c r="H121" i="10" s="1"/>
  <c r="F15" i="16"/>
  <c r="D118" i="10" s="1"/>
  <c r="H15" i="16"/>
  <c r="D120" i="10" s="1"/>
  <c r="J17" i="16"/>
  <c r="H122" i="10" s="1"/>
  <c r="E15" i="16"/>
  <c r="D117" i="10" s="1"/>
  <c r="F17" i="16"/>
  <c r="H118" i="10" s="1"/>
  <c r="G17" i="16"/>
  <c r="H119" i="10" s="1"/>
  <c r="I15" i="16"/>
  <c r="D121" i="10" s="1"/>
  <c r="J27" i="16"/>
  <c r="H142" i="10" s="1"/>
  <c r="I27" i="16"/>
  <c r="H141" i="10" s="1"/>
  <c r="E27" i="16"/>
  <c r="H137" i="10" s="1"/>
  <c r="H22" i="16"/>
  <c r="H130" i="10" s="1"/>
  <c r="E22" i="16"/>
  <c r="H127" i="10" s="1"/>
  <c r="I22" i="16"/>
  <c r="H131" i="10" s="1"/>
  <c r="J22" i="16"/>
  <c r="H132" i="10" s="1"/>
  <c r="F22" i="16"/>
  <c r="H128" i="10" s="1"/>
  <c r="G27" i="16"/>
  <c r="H139" i="10" s="1"/>
  <c r="G20" i="16"/>
  <c r="D129" i="10" s="1"/>
  <c r="I20" i="16"/>
  <c r="D131" i="10" s="1"/>
  <c r="F20" i="16"/>
  <c r="D128" i="10" s="1"/>
  <c r="F27" i="16"/>
  <c r="H138" i="10" s="1"/>
  <c r="H25" i="16"/>
  <c r="D140" i="10" s="1"/>
  <c r="I25" i="16"/>
  <c r="D141" i="10" s="1"/>
  <c r="E20" i="16"/>
  <c r="D127" i="10" s="1"/>
  <c r="J20" i="16"/>
  <c r="D132" i="10" s="1"/>
</calcChain>
</file>

<file path=xl/sharedStrings.xml><?xml version="1.0" encoding="utf-8"?>
<sst xmlns="http://schemas.openxmlformats.org/spreadsheetml/2006/main" count="1600" uniqueCount="325">
  <si>
    <t>RMFS fees have been rounded up to the nearest five cents.</t>
  </si>
  <si>
    <t>An amount equal to $18.50, plus $15.50 divided by the number of patients seen, up to a maximum of six patients. For seven or more patients - an amount equal to $18.50 plus $.70 per patient</t>
  </si>
  <si>
    <t>An amount equal to $26.00, plus $17.50 divided by the number of patients seen, up to a maximum of six patients. For seven or more patients - an amount equal to $26.00 plus $.70 per patient</t>
  </si>
  <si>
    <t>Column E - VAP</t>
  </si>
  <si>
    <t>Column F - VAP</t>
  </si>
  <si>
    <t>Column G - In Hospital</t>
  </si>
  <si>
    <t>Column H - Out of Hospital</t>
  </si>
  <si>
    <t>Column I - Relative Value</t>
  </si>
  <si>
    <t>Column K - Pathology</t>
  </si>
  <si>
    <t>Column L - Derived Fee</t>
  </si>
  <si>
    <t>Column M - Derived Fee Description In Hospital</t>
  </si>
  <si>
    <t>Text</t>
  </si>
  <si>
    <t>Notes only required where the derived fee varies from the MBS</t>
  </si>
  <si>
    <t>Column N - Derived Fee Description Out of Hospital</t>
  </si>
  <si>
    <t>Derived Fees are rounded up or down to the nearest five cents. Quarter cents round down (0.075 rounds down to 0.05)</t>
  </si>
  <si>
    <t>Y</t>
  </si>
  <si>
    <t>D</t>
  </si>
  <si>
    <t>Item</t>
  </si>
  <si>
    <t>VAP
10990, 64990, 74990</t>
  </si>
  <si>
    <t>VAP
10991, 10992, 64991, 74991</t>
  </si>
  <si>
    <t>RMFS In Hospital</t>
  </si>
  <si>
    <t>RMFS Out of Hospital</t>
  </si>
  <si>
    <t>Pathology</t>
  </si>
  <si>
    <t>Derived Fee</t>
  </si>
  <si>
    <t>Diagnostic Imaging</t>
  </si>
  <si>
    <t xml:space="preserve">Column </t>
  </si>
  <si>
    <t xml:space="preserve">Format </t>
  </si>
  <si>
    <t>Description</t>
  </si>
  <si>
    <t>Column A - Item Code</t>
  </si>
  <si>
    <t>5 AN</t>
  </si>
  <si>
    <t>Column B - MBS Fee</t>
  </si>
  <si>
    <t>5N.2N</t>
  </si>
  <si>
    <t>Column D - REI Benefit</t>
  </si>
  <si>
    <t>1 AN</t>
  </si>
  <si>
    <t>Group A1</t>
  </si>
  <si>
    <t>Group Fee</t>
  </si>
  <si>
    <t>Patient Numbers</t>
  </si>
  <si>
    <t>Per Patient Add Amount</t>
  </si>
  <si>
    <t>Plus per patient</t>
  </si>
  <si>
    <t>MBS</t>
  </si>
  <si>
    <t>Group A2</t>
  </si>
  <si>
    <t xml:space="preserve">Item Fee </t>
  </si>
  <si>
    <t>Brief LMO Attendances</t>
  </si>
  <si>
    <t>Standard LMO Attendances</t>
  </si>
  <si>
    <t>Long LMO Attendances</t>
  </si>
  <si>
    <t>Prolonged LMO Attendances</t>
  </si>
  <si>
    <t>Out-of-Surgery Consultation</t>
  </si>
  <si>
    <t>Item No</t>
  </si>
  <si>
    <t>Group A22</t>
  </si>
  <si>
    <t xml:space="preserve"> </t>
  </si>
  <si>
    <t>Group A20</t>
  </si>
  <si>
    <t>Extended Out-of-Surgery Consultation</t>
  </si>
  <si>
    <t>Patients</t>
  </si>
  <si>
    <t>Item No.</t>
  </si>
  <si>
    <t>Derived Fee Description RMFS In Hospital</t>
  </si>
  <si>
    <t>Derived Fee Description RMFS Out of Hospital</t>
  </si>
  <si>
    <t>An amount equal to $45.50, plus $15.50 divided by the number of patients seen, up to a maximum of six patients. For seven or more patients - an amount equal to $45.50 plus $.70</t>
  </si>
  <si>
    <t>An amount equal to $67.50, plus $15.50 divided by the number of patients seen, up to a maximum of six patients. For seven or more patients - an amount equal to $67.50 plus $.70</t>
  </si>
  <si>
    <t>An amount equal to $18.50, plus $27.95 divided by the number of patients seen, up to a maximum of six patients. For seven or more patients - an amount equal to $18.85 plus $1.25</t>
  </si>
  <si>
    <t>An amount equal to $26.00, plus $31.55 divided by the number of patients seen, up to a maximum of six patients. For seven or more patients - an amount equal to $26.00 plus $1.25</t>
  </si>
  <si>
    <t>An amount equal to $45.50, plus $27.95 divided by the number of patients seen, up to a maximum of six patients. For seven or more patients - an amount equal to $45.50 plus $1.25</t>
  </si>
  <si>
    <t>An amount equal to $67.50, plus $27.95 divided by the number of patients seen, up to a maximum of six patients. For seven or more patients - an amount equal to $67.50 plus $1.25</t>
  </si>
  <si>
    <t>7+</t>
  </si>
  <si>
    <t>Column J - Diagnostic Imaging</t>
  </si>
  <si>
    <t>UP01</t>
  </si>
  <si>
    <t>UP02</t>
  </si>
  <si>
    <t>UP03</t>
  </si>
  <si>
    <t>UP04</t>
  </si>
  <si>
    <t>50% of the fee for the associated item.</t>
  </si>
  <si>
    <t>Group A30</t>
  </si>
  <si>
    <t>MBS Patient Fee</t>
  </si>
  <si>
    <t>MBS Group Fee</t>
  </si>
  <si>
    <t>DVA Percentile</t>
  </si>
  <si>
    <t>Out of Hospital Fee</t>
  </si>
  <si>
    <t>Out of Hospital Patient Fee</t>
  </si>
  <si>
    <t>DVA RMFS In Hosp Group Fee</t>
  </si>
  <si>
    <t>Relative Value Guide</t>
  </si>
  <si>
    <t xml:space="preserve">Base Item Fee </t>
  </si>
  <si>
    <t>Inpatient</t>
  </si>
  <si>
    <t>Outpatient</t>
  </si>
  <si>
    <t>RMFS Specialist Derived</t>
  </si>
  <si>
    <t>CN01</t>
  </si>
  <si>
    <t>CN02</t>
  </si>
  <si>
    <t>CN03</t>
  </si>
  <si>
    <t>CN04</t>
  </si>
  <si>
    <t>CP20</t>
  </si>
  <si>
    <t>CP21</t>
  </si>
  <si>
    <t>VAP
Metro</t>
  </si>
  <si>
    <t>VAP
Regional</t>
  </si>
  <si>
    <t>MBS Fee</t>
  </si>
  <si>
    <t>REI</t>
  </si>
  <si>
    <t>DVA Fee</t>
  </si>
  <si>
    <t>75% of the fee for excision of malignant tumour.</t>
  </si>
  <si>
    <t>75% of the original amputation fee.</t>
  </si>
  <si>
    <t>One fifth of the established fee for the operation or combination of operations.</t>
  </si>
  <si>
    <t>A003</t>
  </si>
  <si>
    <t>Anaesthetic (Chronic pain management honorarium)</t>
  </si>
  <si>
    <t>MT14</t>
  </si>
  <si>
    <t>MT16</t>
  </si>
  <si>
    <t>MT20</t>
  </si>
  <si>
    <t>Quantitation of BNP or NT-proBNP</t>
  </si>
  <si>
    <t>Clinical notes for RCCS providers - attendance - brief record</t>
  </si>
  <si>
    <t>Clinical notes for RCCS providers - attendance and notes</t>
  </si>
  <si>
    <t>Clinical notes for RCCS providers - including summation</t>
  </si>
  <si>
    <t>Clinical notes for RCCS providers - extended report</t>
  </si>
  <si>
    <t>Medication Reviews - Rooms</t>
  </si>
  <si>
    <t>Medication Reviews - Home or Other location</t>
  </si>
  <si>
    <t>Photodynamic Therapy</t>
  </si>
  <si>
    <t>Non Eligible MRI Machines (Pay 100% MBS fee for equivalent MBS scan item)</t>
  </si>
  <si>
    <t>At cost</t>
  </si>
  <si>
    <t>As per MBS</t>
  </si>
  <si>
    <t>DVA FEES FOR MEDICAL SERVICE PROVIDERS - DEFINITIONS</t>
  </si>
  <si>
    <t>CP42</t>
  </si>
  <si>
    <t xml:space="preserve">Case conference between the GP &amp; registered Pharmacist following provision of VSMR of the Dose Administration Aid (DAA) Service. </t>
  </si>
  <si>
    <t>nnnnn.nn Fee for the item. Paid at 115% of the MBS except for Veterans' Access Payment items which are paid at 100%</t>
  </si>
  <si>
    <t>RECENT DOCUMENT HISTORY</t>
  </si>
  <si>
    <t>MT22</t>
  </si>
  <si>
    <t>Mental health service (equivalent to MBS item 10956)</t>
  </si>
  <si>
    <t>DVA</t>
  </si>
  <si>
    <t>Fees for anaesthetic services, paid as a multiple of the basic unit fee.</t>
  </si>
  <si>
    <t>Fee charged for services performed In Hospital. For the purposes of claiming, ‘In Hospital’ is considered to be any services rendered to veterans who are in-patients in a hospital or day hospital facility at the time the consultation or procedure was provided. In hospital fees have been calculated with consideration given to private health industry rates.</t>
  </si>
  <si>
    <t>All medical practitioners paid at 100% of the MBS.</t>
  </si>
  <si>
    <t>Item number (if less than 5 fill with space).</t>
  </si>
  <si>
    <t>MBS DERIVED FEE ROUNDING RULES</t>
  </si>
  <si>
    <t>DVA ROUNDING RULES</t>
  </si>
  <si>
    <t>DVA pay Medical service items not listed or otherwise described in the MBS. See the 'DVA Medical' worksheet.</t>
  </si>
  <si>
    <t>RMFS Group Attendance item fees will round up or down to the nearest five cents. Quarter cents round down.</t>
  </si>
  <si>
    <t>In Hospital Patient Fee</t>
  </si>
  <si>
    <t>TELEHEALTH CONSULTATION (NON VOCATIONALLY RECOGNISED)</t>
  </si>
  <si>
    <t>GP ATTENDANCES (NON VOCATIONALLY RECOGNISED)</t>
  </si>
  <si>
    <t>ACCUPUNCTURE</t>
  </si>
  <si>
    <t>PUBLIC HEALTH MEDICINE</t>
  </si>
  <si>
    <t>Out-of-Surgery Consultation (Non Vocationally Recognised)</t>
  </si>
  <si>
    <t>Extended Out-of-Surgery Consultation (Non Vocationally Recognised)</t>
  </si>
  <si>
    <t>OTHER NON REFERRED (NON VOCATIONALLY RECOGNISED)</t>
  </si>
  <si>
    <t>Indexed DVA fees are rounded up to the nearest 5 cents.</t>
  </si>
  <si>
    <t>50% of the fee which would have applied had the procedure not been discontinued.</t>
  </si>
  <si>
    <t>DVA Optometrical items will round up or down to the nearest five cents. Quarter cents round up.</t>
  </si>
  <si>
    <t>REI 10% is applied to MBS fee and rounded up or down. REI is calculated prior to the DVA fee increase.</t>
  </si>
  <si>
    <t>DVA GP incentive is 115% of the MBS fee.</t>
  </si>
  <si>
    <t>The DVA 115% is added after MBS derived fee rounding.</t>
  </si>
  <si>
    <t>DVA GP fees are rounded up to the nearest five cents.</t>
  </si>
  <si>
    <t>Column C - DVA Base Fee</t>
  </si>
  <si>
    <t>Rural Enhancement Initiative (REI) is paid to GPs who provide services to veterans in designated rural hospitals. The REI loading is an additional 10% of the MBS fee for in-hospital consultations. The DVA fee is applied to the REI fee, if applicable.</t>
  </si>
  <si>
    <t>Refer to the MBS for percentage calculation. Refer to RMFS Derived Index worksheet for DVA fee formulas.</t>
  </si>
  <si>
    <t>Kilometre allowance after the first 10 kilometres is 76 cents for each kilometre.</t>
  </si>
  <si>
    <r>
      <t>Telehealth Supporting Practitioner consultations are paid at 115% of the MBS fee. See the Telehealth worksheet.</t>
    </r>
    <r>
      <rPr>
        <b/>
        <sz val="10"/>
        <color indexed="48"/>
        <rFont val="Arial"/>
        <family val="2"/>
      </rPr>
      <t/>
    </r>
  </si>
  <si>
    <t>MBS Allied Health items 10951, 10953-10954 and 10958-10970 are not payable by DVA. Refer to the DVA Allied Health schedules.</t>
  </si>
  <si>
    <t>Diagnostic Imaging items 55005-64991 and Pathology items 65060-74999 are paid at 100% of the MBS.</t>
  </si>
  <si>
    <t>Aboriginal &amp; Torres Strait Islander Health items 81300 &amp; 81325, Midwife items 82100-82152 and Nurse Practitioner items 82200-82225 are paid at 100% of the MBS.</t>
  </si>
  <si>
    <r>
      <rPr>
        <b/>
        <sz val="10"/>
        <rFont val="Arial"/>
        <family val="2"/>
      </rPr>
      <t>MBS Optometrical Consultations</t>
    </r>
    <r>
      <rPr>
        <sz val="10"/>
        <rFont val="Arial"/>
        <family val="2"/>
      </rPr>
      <t xml:space="preserve"> </t>
    </r>
    <r>
      <rPr>
        <b/>
        <sz val="10"/>
        <rFont val="Arial"/>
        <family val="2"/>
      </rPr>
      <t>10900-10948 are paid at 106.25% of the MBS fee.</t>
    </r>
  </si>
  <si>
    <t>An amount equal to $8.50, plus $15.50 divided by the number of patients seen, up to a maximum of six patients. For seven or more patients - an amount equal to $8.50 plus $.70 per patient</t>
  </si>
  <si>
    <t>An amount equal to $16.00, plus $17.50 divided by the number of patients seen, up to a maximum of six patients. For seven or more patients - an amount equal to $16.00 plus $.70 per patient</t>
  </si>
  <si>
    <t>An amount equal to $35.50, plus $15.50 divided by the number of patients seen, up to a maximum of six patients. For seven or more patients - an amount equal to $35.50 plus $.70 per patient</t>
  </si>
  <si>
    <t>An amount equal to $57.50, plus $15.50 divided by the number of patients seen, up to a maximum of six patients. For seven or more patients - an amount equal to $57.50 plus $.70 per patient</t>
  </si>
  <si>
    <t>Annual GP Health Assessment for first 5 years post-transition for ADF veterans’ health assessment, lasting between 30 and 45 minutes</t>
  </si>
  <si>
    <t>Annual GP Health Assessment for first 5 years post-transition for ADF veterans’ health assessment, lasting no longer than 30 minutes</t>
  </si>
  <si>
    <t>Annual GP Health Assessment for first 5 years post-transition for ADF veterans' health assessment, lasting between 45 and 60 minutes</t>
  </si>
  <si>
    <t>Annual GP Health Assessment for first 5 years post-transition for ADF veterans' health assessment, lasting more than 60 minutes</t>
  </si>
  <si>
    <t>MT701</t>
  </si>
  <si>
    <t>MT703</t>
  </si>
  <si>
    <t>MT705</t>
  </si>
  <si>
    <t>MT707</t>
  </si>
  <si>
    <t>The Coordinated Veterans' Care (CVC) items (UP01-UP04) and Health Assessment for Transitioning Veterans items (MT701-MT707) for GPs are listed on the DVA Medical worksheet.</t>
  </si>
  <si>
    <t>RMFS IN HOSPITAL</t>
  </si>
  <si>
    <t>RMFS OUT OF HOSPITAL</t>
  </si>
  <si>
    <t>SPECIALIST DERIVED CONDENSED</t>
  </si>
  <si>
    <t>MT88</t>
  </si>
  <si>
    <t>MT89</t>
  </si>
  <si>
    <t>T</t>
  </si>
  <si>
    <t>Veterans Access Payment (VAP) is payable to GPs.  Where figure is Y, can be claimed using Medicare Bulk Incentive item numbers 10990, 64990 and 74990. Paid at 100% of the MBS. Where figure is T, can be claimed using DVA Incentive items MT89.</t>
  </si>
  <si>
    <t>Veterans Access Payment (VAP) is payable to GPs. Can be claimed using Medicare Bulk Incentive item numbers 10991, 10992, 64991 and 74991. Paid at 100% of the MBS. Where figure is T, can be claimed using DVA Incentive items MT88.</t>
  </si>
  <si>
    <r>
      <t xml:space="preserve">Veterans' Access Payment items 10990-10992, 64991-64992, 74991-74992 are paid at 100% of the MBS. 
</t>
    </r>
    <r>
      <rPr>
        <b/>
        <sz val="10"/>
        <color rgb="FFFF0000"/>
        <rFont val="Arial"/>
        <family val="2"/>
      </rPr>
      <t>For Special Circumstance (e.g. Bushfire; COVID-19 Telehealth) items, providers are eligible to claim DVA items MT89 (Metro) and MT88 (Rural) when Column D and E contain a 'T'.</t>
    </r>
  </si>
  <si>
    <t>VAP Incentive item payable in association with Special Circumstance Telehealth (Metro)</t>
  </si>
  <si>
    <r>
      <rPr>
        <b/>
        <sz val="10"/>
        <color rgb="FFFF0000"/>
        <rFont val="Arial"/>
        <family val="2"/>
      </rPr>
      <t>1 July 2020:</t>
    </r>
    <r>
      <rPr>
        <b/>
        <sz val="10"/>
        <rFont val="Arial"/>
        <family val="2"/>
      </rPr>
      <t xml:space="preserve"> Fees indexed 1.5%.</t>
    </r>
  </si>
  <si>
    <r>
      <t xml:space="preserve">100% MBS Fee. Where the Medicare system is unable to pay 100% of the published schedule fee and the published fee is increased, the fees are published with </t>
    </r>
    <r>
      <rPr>
        <b/>
        <sz val="10"/>
        <color theme="3"/>
        <rFont val="Arial"/>
        <family val="2"/>
      </rPr>
      <t xml:space="preserve">BLUE </t>
    </r>
    <r>
      <rPr>
        <sz val="10"/>
        <rFont val="Arial"/>
        <family val="2"/>
      </rPr>
      <t>text.</t>
    </r>
  </si>
  <si>
    <r>
      <rPr>
        <b/>
        <sz val="10"/>
        <color rgb="FFFF0000"/>
        <rFont val="Arial"/>
        <family val="2"/>
      </rPr>
      <t>7 August 2020:</t>
    </r>
    <r>
      <rPr>
        <b/>
        <sz val="10"/>
        <rFont val="Arial"/>
        <family val="2"/>
      </rPr>
      <t xml:space="preserve">  Added new items </t>
    </r>
    <r>
      <rPr>
        <sz val="10"/>
        <rFont val="Arial"/>
        <family val="2"/>
      </rPr>
      <t>93300, 93301, 93302, 93303, 93304, 93305, 93306, 93307, 93308, 93309, 93310, 93311, 93330, 93331, 93332, 93333, 93334, 93335</t>
    </r>
  </si>
  <si>
    <r>
      <rPr>
        <b/>
        <sz val="10"/>
        <color rgb="FFFF0000"/>
        <rFont val="Arial"/>
        <family val="2"/>
      </rPr>
      <t>1 August 2020:</t>
    </r>
    <r>
      <rPr>
        <b/>
        <sz val="10"/>
        <rFont val="Arial"/>
        <family val="2"/>
      </rPr>
      <t xml:space="preserve">  Added new items</t>
    </r>
    <r>
      <rPr>
        <sz val="10"/>
        <rFont val="Arial"/>
        <family val="2"/>
      </rPr>
      <t xml:space="preserve"> 11704, 11705, 11707, 11714, 11716, 11717, 11723, 11729, 11730, 11731, 55126, 55127, 55128, 55129, 55132, 55133, 55134, 55137, 55141, 55143, 55145, 55146, 61321, 61324, 61325, 61329, 61345, 61349, 61357, 73301, 73302  </t>
    </r>
    <r>
      <rPr>
        <b/>
        <sz val="10"/>
        <rFont val="Arial"/>
        <family val="2"/>
      </rPr>
      <t xml:space="preserve">Removed end-dated items  </t>
    </r>
    <r>
      <rPr>
        <sz val="10"/>
        <rFont val="Arial"/>
        <family val="2"/>
      </rPr>
      <t>11700,11701, 11702, 11708, 11709, 11710, 11711, 11712, 11722, 55113, 55114, 55115, 55116, 55117, 61302, 61303, 61306, 61307</t>
    </r>
  </si>
  <si>
    <r>
      <rPr>
        <b/>
        <sz val="10"/>
        <color rgb="FFFF0000"/>
        <rFont val="Arial"/>
        <family val="2"/>
      </rPr>
      <t>15 September 2020:</t>
    </r>
    <r>
      <rPr>
        <b/>
        <sz val="10"/>
        <rFont val="Arial"/>
        <family val="2"/>
      </rPr>
      <t xml:space="preserve">  Added new items </t>
    </r>
    <r>
      <rPr>
        <sz val="10"/>
        <rFont val="Arial"/>
        <family val="2"/>
      </rPr>
      <t>11735,</t>
    </r>
    <r>
      <rPr>
        <b/>
        <sz val="10"/>
        <rFont val="Arial"/>
        <family val="2"/>
      </rPr>
      <t xml:space="preserve"> </t>
    </r>
    <r>
      <rPr>
        <sz val="10"/>
        <rFont val="Arial"/>
        <family val="2"/>
      </rPr>
      <t>61394, 61398, 61406, 61410, 61414</t>
    </r>
  </si>
  <si>
    <r>
      <rPr>
        <b/>
        <sz val="10"/>
        <color rgb="FFFF0000"/>
        <rFont val="Arial"/>
        <family val="2"/>
      </rPr>
      <t>1 October 2020:</t>
    </r>
    <r>
      <rPr>
        <b/>
        <sz val="10"/>
        <rFont val="Arial"/>
        <family val="2"/>
      </rPr>
      <t xml:space="preserve">  Amended Fees</t>
    </r>
    <r>
      <rPr>
        <sz val="10"/>
        <rFont val="Arial"/>
        <family val="2"/>
      </rPr>
      <t xml:space="preserve">  MT88, MT89, 10990, 10991, 10992, 64990, 64991, 74990, 74991</t>
    </r>
  </si>
  <si>
    <r>
      <rPr>
        <b/>
        <sz val="10"/>
        <color rgb="FFFF0000"/>
        <rFont val="Arial"/>
        <family val="2"/>
      </rPr>
      <t>1 November 2020:</t>
    </r>
    <r>
      <rPr>
        <b/>
        <sz val="10"/>
        <rFont val="Arial"/>
        <family val="2"/>
      </rPr>
      <t xml:space="preserve">  Added new items </t>
    </r>
    <r>
      <rPr>
        <sz val="10"/>
        <rFont val="Arial"/>
        <family val="2"/>
      </rPr>
      <t xml:space="preserve">  13950, 14234, 14237, 14247, 14249, 30629, 30630, 35552, 36610, 36611, 36822, 36823, 37015, 37016, 37018, 37019, 37021, 37039, 37046, 37048, 37213, 37214, 37216, 37344, 37388, 39007, 39113, 39604, 39610, 39638, 39639, 39641, 39651, 39710, 39720, 39801, 40004, 40104, 40119, 57357
</t>
    </r>
    <r>
      <rPr>
        <b/>
        <sz val="10"/>
        <rFont val="Arial"/>
        <family val="2"/>
      </rPr>
      <t xml:space="preserve">Removed end-dated items </t>
    </r>
    <r>
      <rPr>
        <sz val="10"/>
        <rFont val="Arial"/>
        <family val="2"/>
      </rPr>
      <t xml:space="preserve"> 11006, 13709, 13915, 13918, 13921, 13924, 13927, 13930, 13933, 13936, 13939, 13942, 13945, 13948, 14230, 14233, 14236, 14239, 14242, 36526, 36527, 36540, 36605, 36630, 36642, 36648, 36825, 36857, 37212, 37315, 37420, 37444, 39003, 39006, 39009, 39012, 39016, 39112, 39500, 39600, 39603, 39606, 39609, 39640, 39642, 39646, 39650, 39653, 39658, 39660, 39662, 39706, 39709, 39721, 39800, 39806, 39812, 40000, 40003, 40006, 40009, 40015, 40100, 40103, 40115, 40118, 40800, 40903
</t>
    </r>
    <r>
      <rPr>
        <b/>
        <sz val="10"/>
        <rFont val="Arial"/>
        <family val="2"/>
      </rPr>
      <t>Amended Fees</t>
    </r>
    <r>
      <rPr>
        <sz val="10"/>
        <rFont val="Arial"/>
        <family val="2"/>
      </rPr>
      <t xml:space="preserve">  11009, 37029, 37219, 39018, 39109, 39615, 39654, 39656, 39700, 39703, 39712, 39715, 39718, 39803, 39818, 39821, 39900, 39903, 39906, 40012, 40106, 40109, 40112, 40700, 40703,40706, 40709, 40712 </t>
    </r>
  </si>
  <si>
    <r>
      <rPr>
        <b/>
        <sz val="10"/>
        <color rgb="FFFF0000"/>
        <rFont val="Arial"/>
        <family val="2"/>
      </rPr>
      <t>1 December 2020:</t>
    </r>
    <r>
      <rPr>
        <b/>
        <sz val="10"/>
        <rFont val="Arial"/>
        <family val="2"/>
      </rPr>
      <t xml:space="preserve">  Added new items   </t>
    </r>
    <r>
      <rPr>
        <sz val="10"/>
        <rFont val="Arial"/>
        <family val="2"/>
      </rPr>
      <t xml:space="preserve">61365, 61377, 61380, 61418, 61422   </t>
    </r>
    <r>
      <rPr>
        <b/>
        <sz val="10"/>
        <rFont val="Arial"/>
        <family val="2"/>
      </rPr>
      <t xml:space="preserve">Amended Fees  </t>
    </r>
    <r>
      <rPr>
        <sz val="10"/>
        <rFont val="Arial"/>
        <family val="2"/>
      </rPr>
      <t>61311, 61332, 61333, 61336, 61337, 61341, 61344</t>
    </r>
  </si>
  <si>
    <r>
      <rPr>
        <b/>
        <sz val="10"/>
        <color rgb="FFFF0000"/>
        <rFont val="Arial"/>
        <family val="2"/>
      </rPr>
      <t>10 December 2020:</t>
    </r>
    <r>
      <rPr>
        <b/>
        <sz val="10"/>
        <rFont val="Arial"/>
        <family val="2"/>
      </rPr>
      <t xml:space="preserve">  Added new items   </t>
    </r>
    <r>
      <rPr>
        <sz val="10"/>
        <rFont val="Arial"/>
        <family val="2"/>
      </rPr>
      <t xml:space="preserve">941, 942, 2733, 2735, 90004, 93287, 93288, 93291, 93292, 93312, 93313, 93316, 93319, 93322, 93323, 93326, 93327, 93375, 93376, 93381, 93382, 93383, 93384, 93385, 93386, 93400, 93401, 93402, 93403, 93404, 93405, 93406, 93407, 93408, 93409, 93410, 93411, 93421, 93422, 93423, 93431, 93432, 93433, 93434, 93435, 93436, 93437, 93438, 93439, 93440, 93441, 93442, 93451, 93452, 93453, 93501, 93502, 93503, 90004, 93501, 93502, 93503, 93504, 93505, 93506, 93507, 93508, 93509, 93510, 93511, 93512, 93513, 93518, 93519, 93520, 93524, 93525, 93526, 93527, 93528, 93529, 93530, 93531, 93532, 93533, 93534, 93535, 93536, 93537, 93538, 93546, 93547, 93548, 93549, 93550, 93551, 93552, 93553, 93554, 93555, 93556, 93557, 93558, 93571, 93572, 93573, 93606, 93607, 93608, 93613, 93614, 93615, 93620.
</t>
    </r>
    <r>
      <rPr>
        <b/>
        <sz val="10"/>
        <rFont val="Arial"/>
        <family val="2"/>
      </rPr>
      <t>DVA have implemented MBS items created in March and August 2020 into DVA fee Schedules, to enable services to be provided to DVA clients in RACF, effective from 10th December 2020 - Added Existing Items</t>
    </r>
    <r>
      <rPr>
        <sz val="10"/>
        <rFont val="Arial"/>
        <family val="2"/>
      </rPr>
      <t xml:space="preserve">  91169, 91170, 91172, 91173, 91175, 91176, 91183, 91184, 91185, 91186, 91187, 91188, 93351, 93352, 93354, 93355, 93357, 93358, 93360, 93361, 93363, 93364, 93366, 93367.</t>
    </r>
  </si>
  <si>
    <r>
      <rPr>
        <b/>
        <sz val="10"/>
        <color rgb="FFFF0000"/>
        <rFont val="Arial"/>
        <family val="2"/>
      </rPr>
      <t xml:space="preserve">1 February 2021:  </t>
    </r>
    <r>
      <rPr>
        <b/>
        <sz val="10"/>
        <rFont val="Arial"/>
        <family val="2"/>
      </rPr>
      <t xml:space="preserve">Amended Fees  </t>
    </r>
    <r>
      <rPr>
        <sz val="10"/>
        <rFont val="Arial"/>
        <family val="2"/>
      </rPr>
      <t>289, 291, 293, 296, 297, 299, 300, 302, 304, 306, 308, 310, 312, 314, 316, 318, 319, 320, 322, 324, 326, 328, 330, 332, 334, 336, 338, 342, 344, 346, 348, 350, 352, 353, 355, 356, 357, 358, 359, 361, 364, 366, 367, 369, 370, 855, 857, 858, 861, 864, 866, 90260, 90262, 90266, 90268, 91000, 91001, 91005, 91010, 91011, 91015, 91100, 91101, 91105, 91110, 91111, 91115, 91125, 91126, 91130, 91135, 91136, 91140, 91150, 91151, 91155, 91160, 91161, 91165, 91166, 91167, 91169, 91170, 91172, 91173, 91175, 91176, 91181, 91182, 91183, 91184, 91185, 91186, 91187, 91188, 91827, 91828, 91829, 91830, 91831, 91837, 91838, 91839, 91840, 91841, 92162, 92166, 92172, 92178, 92434, 92435, 92436, 92437, 92455, 92456, 92457, 92458, 92459, 92460, 92474, 92475, 92476, 92477, 92495, 92496, 92497, 92498, 92499, 92500, 93312, 93313, 93316, 93319, 93322, 93323, 93326, 93327, 93331, 93332, 93334, 93335, 93351, 93352, 93354, 93355, 93357, 93358, 93360, 93361, 93363, 93364, 93366, 93367, 93375, 93376, 93381, 93382, 93383, 93384, 93385, 93386, 93512, 93535, 93537, 93538, 93557, 93590, 93592, 93593</t>
    </r>
  </si>
  <si>
    <r>
      <rPr>
        <b/>
        <sz val="10"/>
        <color rgb="FFFF0000"/>
        <rFont val="Arial"/>
        <family val="2"/>
      </rPr>
      <t>1 March 2021:</t>
    </r>
    <r>
      <rPr>
        <b/>
        <sz val="10"/>
        <rFont val="Arial"/>
        <family val="2"/>
      </rPr>
      <t xml:space="preserve">  Added new items </t>
    </r>
    <r>
      <rPr>
        <sz val="10"/>
        <rFont val="Arial"/>
        <family val="2"/>
      </rPr>
      <t xml:space="preserve">  38416, 38417, 38419, 38420, 38422, 38423, 38425, 38426, 45658  </t>
    </r>
    <r>
      <rPr>
        <b/>
        <sz val="10"/>
        <rFont val="Arial"/>
        <family val="2"/>
      </rPr>
      <t>Removed end-dated item</t>
    </r>
    <r>
      <rPr>
        <sz val="10"/>
        <rFont val="Arial"/>
        <family val="2"/>
      </rPr>
      <t xml:space="preserve">s  30696, 30710, 41889, 41892, 41895, 41898, 41901, 41905, 61311, 61332, 61333, 61336, 61337, 61341, 61344, 61365, 61377, 61380, 61418, 61422     </t>
    </r>
    <r>
      <rPr>
        <b/>
        <sz val="10"/>
        <rFont val="Arial"/>
        <family val="2"/>
      </rPr>
      <t xml:space="preserve">Amended Fees  </t>
    </r>
    <r>
      <rPr>
        <sz val="10"/>
        <rFont val="Arial"/>
        <family val="2"/>
      </rPr>
      <t>22060, 30630</t>
    </r>
    <r>
      <rPr>
        <b/>
        <sz val="10"/>
        <rFont val="Arial"/>
        <family val="2"/>
      </rPr>
      <t/>
    </r>
  </si>
  <si>
    <r>
      <rPr>
        <b/>
        <sz val="10"/>
        <color rgb="FFFF0000"/>
        <rFont val="Arial"/>
        <family val="2"/>
      </rPr>
      <t>26 February 2021:</t>
    </r>
    <r>
      <rPr>
        <b/>
        <sz val="10"/>
        <rFont val="Arial"/>
        <family val="2"/>
      </rPr>
      <t xml:space="preserve">  Added new items </t>
    </r>
    <r>
      <rPr>
        <sz val="10"/>
        <rFont val="Arial"/>
        <family val="2"/>
      </rPr>
      <t>93624, 93625, 93626, 96327, 93634, 93635, 93636, 93637, 93644, 93645, 93646, 93647, 93653, 93654, 93655, 93656</t>
    </r>
  </si>
  <si>
    <t>COVID psychological therapy telehealth service 30-50 minutes.</t>
  </si>
  <si>
    <t>COVID psychological therapy telehealth service 50+ minutes.</t>
  </si>
  <si>
    <t>COVID focussed psychological strategies telehealth service,  20-50 minutes.</t>
  </si>
  <si>
    <t>COVID focussed psychological strategies telehealth service, 50+ minutes.</t>
  </si>
  <si>
    <t>COVID focussed psychological strategies telehealth service, 20-50 minutes.</t>
  </si>
  <si>
    <t>COVID psychological therapy phone attendance 30-50 minutes.</t>
  </si>
  <si>
    <t>COVID psychological therapy phone attendance 50+ minutes.</t>
  </si>
  <si>
    <t>COVID focussed psychological strategies phone attendance, 20-50 minutes.</t>
  </si>
  <si>
    <t>COVID focussed psychological strategies phone attendance, 50+ minutes.</t>
  </si>
  <si>
    <t>COVID Focussed psychological strategies phone attendance, 20-50 minutes.</t>
  </si>
  <si>
    <t>COVID Focussed psychological strategies phone attendance, 50+ minutes.</t>
  </si>
  <si>
    <t>Current MBS fee</t>
  </si>
  <si>
    <t>Current RMFS Fee</t>
  </si>
  <si>
    <t>Fee charged for services performed Out of Hospital. In general, out of hospital fees are calculated based on the MBS at a rate of 135% for consultations and 140% for procedures. For GP consultations paid at 85% of the MBS fee, the RMFS fee is calculated at 115% of the MBS fee.  Mental Health items are calculated based on the MBS at a rate of 140%</t>
  </si>
  <si>
    <t>The RMFS fee for item 91283 plus $25.40 divided by the number of patients seen, up to a maximum of six patients. For seven or more patients - the fee for item 91283 plus $1.95 per patient.</t>
  </si>
  <si>
    <t>The RMFS fee for item 91286, plus $25.40 divided by the number of patients seen, up to a maximum of six patients. For seven or more patients - the fee for item 91286 plus $1.95 per patient.</t>
  </si>
  <si>
    <t>The RMFS fee for item 91721, plus $31.75 divided by the number of patients seen, up to a maximum of six patients. For seven or more patients - the fee for item 91721 plus $2.45 per patient.</t>
  </si>
  <si>
    <t>The RMFS fee for item 91725, plus $31.75 divided by the number of patients seen, up to a maximum of six patients. For seven or more patients - the fee for item 91725 plus $2.45 per patient.</t>
  </si>
  <si>
    <r>
      <t xml:space="preserve">1 July 2021:  </t>
    </r>
    <r>
      <rPr>
        <b/>
        <sz val="10"/>
        <rFont val="Arial"/>
        <family val="2"/>
      </rPr>
      <t xml:space="preserve">Fees indexed 0.9%; Added New Items </t>
    </r>
    <r>
      <rPr>
        <sz val="10"/>
        <rFont val="Arial"/>
        <family val="2"/>
      </rPr>
      <t xml:space="preserve">6082, 6084, 11219, 11220, 30648, 30651, 30652, 30655, 30657, 30720, 30721, 30722, 30723, 30724, 30725, 30730, 30731, 30732, 30750, 30751, 30752, 30753, 30754, 30755, 30756, 30760, 30761, 30762, 30763, 30770, 30771, 30780, 30790, 30791, 30792, 30800, 30810, 30820, 31585, 38244, 38247, 38248, 38249, 38251, 38252, 38254, 38307, 38308, 38310, 38311, 38313, 38314, 38316, 38317, 38319, 38320, 38322, 38323, 38461, 38463, 38467, 38471, 38472, 38474, 38484, 38499, 38502, 38510, 38511, 38513, 38516, 38517, 38519, 38554, 38555, 38557, 38558, 38764, 39307, 39319, 39328, 39329, 39332, 39336, 39339, 39342, 39345, 43527, 43530, 43533, 46308, 46322, 46335, 46340, 46341, 46364, 46365, 46367, 46370, 46379, 46380, 46394, 46395, 46401, 46434, 46493, 47007, 47007, 47027, 47033, 47045, 47047, 47049, 47052, 47053, 47465, 47491, 47511, 47514, 47559, 47568, 47592, 47593, 47595, 47637, 47929, 47953, 47955, 47956, 47964, 47967, 47983, 47984, 48245, 48248, 48251, 48254, 48257, 48419, 48420, 48422, 48423, 48426, 48430, 48433, 48435, 48435, 48507, 48958, 48972, 48980, 48983, 48986, 49104, 49105, 49124, 49213, 49213, 49219, 49220, 49230, 49233, 49236, 49239, 49372, 49374, 49376, 49378, 49380, 49382, 49384, 49386, 49388, 49390, 49392, 49394, 49396, 49398, 49516, 49525, 49544, 49565, 49570, 49572, 49574, 49576, 49578, 49580, 49582, 49584, 49586, 49590, 49730, 49732, 49734, 49736, 49738, 49740, 49742, 49744, 49760, 49761, 49762, 49763, 49764, 49765, 49766, 49767, 49768, 49769, 49770, 49771, 49772, 49773, 49774, 49775, 49776, 49777, 49778, 49779, 49780, 49781, 49782, 49783, 49784, 49785, 49786, 49787, 49788, 49789, 49790, 49791, 49792, 49793, 49794, 49795, 49796, 49797, 49798, 49814, 49881, 49884, 49887, 49890, 50107, 50242, 50245, 50310, 50335, 50395, 50428, 50592, 50596, 57364, 90300, 91890, 91891, 91892, 91893, 92375, 92715, 92716, 92717, 92718, 92719, 92720, 92721, 92722, 92723, 92724, 92725, 92726, 92731, 92732, 92733, 92734, 92736, 92737, 92738, 92739, 92740, 92741, 92742.  </t>
    </r>
    <r>
      <rPr>
        <b/>
        <sz val="10"/>
        <rFont val="Arial"/>
        <family val="2"/>
      </rPr>
      <t xml:space="preserve">Amended Fees: </t>
    </r>
    <r>
      <rPr>
        <sz val="10"/>
        <rFont val="Arial"/>
        <family val="2"/>
      </rPr>
      <t xml:space="preserve">91125, 91126, 91130, 91135, 91136, 91140, 91172, 91173, 91185, 91186, 93322, 93323, 93357, 93358, 93360, 93361, 93383, 93384.  </t>
    </r>
    <r>
      <rPr>
        <b/>
        <sz val="10"/>
        <rFont val="Arial"/>
        <family val="2"/>
      </rPr>
      <t xml:space="preserve">Removed end-dated Items </t>
    </r>
    <r>
      <rPr>
        <sz val="10"/>
        <rFont val="Arial"/>
        <family val="2"/>
      </rPr>
      <t>11715, 11718, 30096, 30111, 30114, 30373, 30375, 30376, 30378, 30379, 30391, 30393, 30394, 30402, 30403, 30405, 30434, 30436, 30437, 30438, 30446, 30466, 30467, 30496, 30497, 30499, 30500, 30502, 30503, 30505, 30506, 30508, 30509, 30523, 30524, 30527, 30535, 30536, 30538, 30539, 30541, 30542, 30544, 30545, 30547, 30548, 30550, 30551, 30553, 30554, 30556, 30557, 30564, 30566, 30568, 30569, 30571, 30572, 30575, 30578, 30580, 30581, 30586, 30587, 30597, 30602, 30603, 30605, 30609, 30614, 31420, 31450, 31452, 31464, 31470, 38215, 38218, 38220, 38222, 38225, 38228, 38231, 38234, 38237, 38240, 38243, 38246, 38300, 38303, 38306, 38312, 38315, 38318, 38371, 38384, 38387, 38390, 38393, 38470, 38473, 38475, 38478, 38480, 38481, 38483, 38488, 38489, 38496, 38497, 38498, 38500, 38501, 38503, 38504, 38505, 38506, 38507, 38559, 38562, 38565, 38577, 38588, 38613, 38640, 38647, 38650, 38654, 38712, 38763, 43500, 43503, 43506, 43509, 43512, 43515, 43518, 43524, 46306, 46307, 46327, 46366, 46369, 46396, 46402, 46405, 46429, 46435, 46447, 46459, 46462, 46494, 46516, 47006, 47006, 47036, 47036, 47039, 47039, 47048, 47048, 47051, 47051, 47072, 47378, 47492, 47504, 47507, 47510, 47513, 47522, 47525, 47564, 47567, 47576, 47594, 47606, 47609, 47627, 47633, 47636, 47642, 47645, 47651, 47654, 47726, 47729, 47732, 47912, 47920, 47930, 47933, 47936, 47948, 47951, 47957, 47963, 47966, 47969, 47972, 48200, 48203, 48206, 48209, 48212, 48215, 48218, 48221, 48224, 48227, 48230, 48233, 48236, 48239, 48242, 48418, 48500, 48503, 48506, 48912, 48930, 48933, 48936, 48957, 49103, 49211, 49312, 49324, 49327, 49330, 49333, 49336, 49339, 49342, 49345, 49346, 49539, 49545, 49557, 49558, 49559, 49560, 49561, 49562, 49563, 49566, 49700, 49721, 49842, 49848, 49863, 50100, 50102, 50103, 50104, 50106, 50109, 50121, 50127, 50227, 50230, 50315, 50318, 50327, 50342, 50349, 50353, 50363, 50366, 50387, 50402, 50405, 50408, 50500, 50504, 50516, 50520, 50650, 50658, 59903, 59912, 59925, 91795, 91797, 91799, 91809, 91810, 91811, 91812, 91813, 91814, 91815, 91816, 91817, 92016, 92023, 92068, 92069, 92070, 92071, 92072, 92099, 92100, 92101, 92102, 92103, 92124, 92125, 92128, 92129, 92130, 92131, 92134, 92135, 92145, 92154, 92155, 92156, 92157, 92158, 92159, 92160, 92161, 92216, 92217, MT12, UR372.</t>
    </r>
  </si>
  <si>
    <r>
      <rPr>
        <b/>
        <sz val="10"/>
        <color rgb="FFFF0000"/>
        <rFont val="Arial"/>
        <family val="2"/>
      </rPr>
      <t>16 July 2021:</t>
    </r>
    <r>
      <rPr>
        <b/>
        <sz val="10"/>
        <rFont val="Arial"/>
        <family val="2"/>
      </rPr>
      <t xml:space="preserve">  Added New Items:  </t>
    </r>
    <r>
      <rPr>
        <sz val="10"/>
        <rFont val="Arial"/>
        <family val="2"/>
      </rPr>
      <t>92746, 92747.</t>
    </r>
  </si>
  <si>
    <t>Co-ordinated Veterans Care - GP Initial Assessment and Program Enrolment WITHOUT a Practice Nurse coordinator</t>
  </si>
  <si>
    <t>Co-ordinated Veterans Care - GP Initial Assessment and Program Enrolment with WITH practice nurse coordinator</t>
  </si>
  <si>
    <t>Co-ordinated Veterans Care - GP Completion of 90 day Period of Care - Review of Care Plan and Eligibility with a practice nurse coorindator</t>
  </si>
  <si>
    <t>Co-ordinated Veterans Care - GP Completion of 90 day Period of Care - Review of Care Plan and Eligibility without a practice nurse coorindator</t>
  </si>
  <si>
    <r>
      <rPr>
        <b/>
        <sz val="10"/>
        <color rgb="FFFF0000"/>
        <rFont val="Arial"/>
        <family val="2"/>
      </rPr>
      <t>21 July 2021</t>
    </r>
    <r>
      <rPr>
        <b/>
        <sz val="10"/>
        <rFont val="Arial"/>
        <family val="2"/>
      </rPr>
      <t xml:space="preserve">: Added New Items: </t>
    </r>
    <r>
      <rPr>
        <sz val="10"/>
        <rFont val="Arial"/>
        <family val="2"/>
      </rPr>
      <t>93680, 93681, 93682, 93683, 93684, 93685, 93690, 93691, 93692, 93693, 93694, 93695, 93700, 93701, 93702, 93703, 93704, 93705.</t>
    </r>
    <r>
      <rPr>
        <b/>
        <sz val="10"/>
        <rFont val="Arial"/>
        <family val="2"/>
      </rPr>
      <t xml:space="preserve">   Amended Fees: </t>
    </r>
    <r>
      <rPr>
        <sz val="10"/>
        <rFont val="Arial"/>
        <family val="2"/>
      </rPr>
      <t>93469, 93470, 93475, 93479</t>
    </r>
  </si>
  <si>
    <t>Rural Incentive Loading (REI) applies to registered providers claiming hospital items 4, 24, 37, 47, 30299, 30300, 30302, 30203, 33116, 33119, 35404, 35406, 35408, 35410 and pathology items 73840 or 73844.</t>
  </si>
  <si>
    <r>
      <rPr>
        <b/>
        <sz val="10"/>
        <color rgb="FFFF0000"/>
        <rFont val="Arial"/>
        <family val="2"/>
      </rPr>
      <t>7 August 2021:</t>
    </r>
    <r>
      <rPr>
        <b/>
        <sz val="10"/>
        <rFont val="Arial"/>
        <family val="2"/>
      </rPr>
      <t xml:space="preserve"> Removed end-dated items: </t>
    </r>
    <r>
      <rPr>
        <sz val="10"/>
        <rFont val="Arial"/>
        <family val="2"/>
      </rPr>
      <t>93408, 93409, 93410, 93411, 93439, 93440, 93441, 93442.</t>
    </r>
  </si>
  <si>
    <r>
      <rPr>
        <b/>
        <sz val="10"/>
        <color rgb="FFFF0000"/>
        <rFont val="Arial"/>
        <family val="2"/>
      </rPr>
      <t>15 September 2021:</t>
    </r>
    <r>
      <rPr>
        <b/>
        <sz val="10"/>
        <rFont val="Arial"/>
        <family val="2"/>
      </rPr>
      <t xml:space="preserve"> Added New Items: </t>
    </r>
    <r>
      <rPr>
        <sz val="10"/>
        <rFont val="Arial"/>
        <family val="2"/>
      </rPr>
      <t>54006, 54007, 54011, 54012, 91846, 91847, 91848, 91894, 92425, 92426, 92427, 92461, 92462, 92463, 92464, 92465, 92466, 92471, 92472, 92473, 92501, 92502, 92503, 92504, 92505, 92506, 92517, 92518, 92519, 92520, 92525, 92526, 92527, 92528, 92615, 92616, 92625, 92626, 92702, 92713.</t>
    </r>
  </si>
  <si>
    <r>
      <rPr>
        <b/>
        <sz val="10"/>
        <color rgb="FFFF0000"/>
        <rFont val="Arial"/>
        <family val="2"/>
      </rPr>
      <t>8 November 2021:</t>
    </r>
    <r>
      <rPr>
        <b/>
        <sz val="10"/>
        <rFont val="Arial"/>
        <family val="2"/>
      </rPr>
      <t xml:space="preserve">  Added New Item:  </t>
    </r>
    <r>
      <rPr>
        <sz val="10"/>
        <rFont val="Arial"/>
        <family val="2"/>
      </rPr>
      <t>93715.</t>
    </r>
  </si>
  <si>
    <r>
      <rPr>
        <b/>
        <sz val="10"/>
        <color rgb="FFFF0000"/>
        <rFont val="Arial"/>
        <family val="2"/>
      </rPr>
      <t>1 November 2021:</t>
    </r>
    <r>
      <rPr>
        <b/>
        <sz val="10"/>
        <rFont val="Arial"/>
        <family val="2"/>
      </rPr>
      <t xml:space="preserve">  Added New Items:</t>
    </r>
    <r>
      <rPr>
        <sz val="10"/>
        <rFont val="Arial"/>
        <family val="2"/>
      </rPr>
      <t xml:space="preserve"> 10955, 10957, 10959, 11607, 13207, 14216, 14217, 14219, 14220, 30311, 32230, 35401, 38428, 45534, 45535, 45589, 61560, 63489, 66522, 66523, 71175, 73343, 73384, 73385, 73386, 73387, 73388, 73389, 73391, 73812, 73826, 82001, 82002, 82003.</t>
    </r>
    <r>
      <rPr>
        <b/>
        <sz val="10"/>
        <rFont val="Arial"/>
        <family val="2"/>
      </rPr>
      <t xml:space="preserve">  Removed end-dated items:</t>
    </r>
    <r>
      <rPr>
        <sz val="10"/>
        <rFont val="Arial"/>
        <family val="2"/>
      </rPr>
      <t xml:space="preserve"> 41904, 57351.</t>
    </r>
  </si>
  <si>
    <t>MT83</t>
  </si>
  <si>
    <t>MT84</t>
  </si>
  <si>
    <t>MT85</t>
  </si>
  <si>
    <t>MT86</t>
  </si>
  <si>
    <t>MT87</t>
  </si>
  <si>
    <t>VAP Incentive item payable in association with Special Circumstance Telehealth (MMM7)</t>
  </si>
  <si>
    <t>VAP Incentive item payable in association with Special Circumstance Telehealth (MMM2)</t>
  </si>
  <si>
    <t>VAP Incentive item payable in association with Special Circumstance Telehealth (MMM6)</t>
  </si>
  <si>
    <t>VAP Incentive item payable in association with Special Circumstance Telehealth (MMM5)</t>
  </si>
  <si>
    <t>VAP Incentive item payable in association with Special Circumstance Telehealth (MMM3 or 4)</t>
  </si>
  <si>
    <t>VAP Incentive item payable in association with Special Circumstance Telehealth (MMM2-7) (after hours)</t>
  </si>
  <si>
    <r>
      <rPr>
        <b/>
        <sz val="10"/>
        <color rgb="FFFF0000"/>
        <rFont val="Arial"/>
        <family val="2"/>
      </rPr>
      <t>23 December 2021:</t>
    </r>
    <r>
      <rPr>
        <b/>
        <sz val="10"/>
        <rFont val="Arial"/>
        <family val="2"/>
      </rPr>
      <t xml:space="preserve">  Added New Item:  </t>
    </r>
    <r>
      <rPr>
        <sz val="10"/>
        <rFont val="Arial"/>
        <family val="2"/>
      </rPr>
      <t>93666.</t>
    </r>
  </si>
  <si>
    <r>
      <rPr>
        <b/>
        <sz val="10"/>
        <color rgb="FFFF0000"/>
        <rFont val="Arial"/>
        <family val="2"/>
      </rPr>
      <t xml:space="preserve">1 January 2022: </t>
    </r>
    <r>
      <rPr>
        <b/>
        <sz val="10"/>
        <rFont val="Arial"/>
        <family val="2"/>
      </rPr>
      <t xml:space="preserve">Added New Item: </t>
    </r>
    <r>
      <rPr>
        <sz val="10"/>
        <rFont val="Arial"/>
        <family val="2"/>
      </rPr>
      <t>New DVA Medical items (VAP Rural Incentive) MT83, MT84, MT85, MT86, MT87, 63399,</t>
    </r>
    <r>
      <rPr>
        <b/>
        <sz val="10"/>
        <rFont val="Arial"/>
        <family val="2"/>
      </rPr>
      <t xml:space="preserve"> </t>
    </r>
    <r>
      <rPr>
        <sz val="10"/>
        <rFont val="Arial"/>
        <family val="2"/>
      </rPr>
      <t xml:space="preserve">64992, 64993, 64994, 64995, 75855, 75856, 75857, 75858, 75861, 75862, 75863, 75864, 91894, 91895, 93660, 93661.  </t>
    </r>
    <r>
      <rPr>
        <b/>
        <sz val="10"/>
        <rFont val="Arial"/>
        <family val="2"/>
      </rPr>
      <t xml:space="preserve">Amended Fees: </t>
    </r>
    <r>
      <rPr>
        <sz val="10"/>
        <rFont val="Arial"/>
        <family val="2"/>
      </rPr>
      <t xml:space="preserve">38358, 45534, 45535, 45589, 69479, 69480.  </t>
    </r>
    <r>
      <rPr>
        <b/>
        <sz val="10"/>
        <rFont val="Arial"/>
        <family val="2"/>
      </rPr>
      <t xml:space="preserve">Removed end-dated items: </t>
    </r>
    <r>
      <rPr>
        <sz val="10"/>
        <rFont val="Arial"/>
        <family val="2"/>
      </rPr>
      <t>99, 112, 113, 114, 149, 288, 353, 355, 356, 357, 358, 359, 361, 364, 366, 367, 369, 370,371, 372, 384, 389, 812, 827, 829, 867, 868, 869, 873,  876, 881, 885, 891, 892, 2100, 2122, 2125, 2126, 2137, 2138, 2143, 2147, 2179, 2195, 2199, 2220, 2461, 2463, 2464, 2465, 2471, 2472, 2475, 2478, 2480, 2481, 2482, 2483, 2729, 2731 2799, 2820, 3003, 3015, 6004, 6016, 6025, 6026, 6059, 6060, 10947, 10948, 10984, 13210, 16399, 17609, 82150, 82151, 82152, 82220, 82221, 82222, 82223, 82224, 82225, 90262, 90263, 90268, 90269.</t>
    </r>
  </si>
  <si>
    <r>
      <rPr>
        <b/>
        <sz val="10"/>
        <color rgb="FFFF0000"/>
        <rFont val="Arial"/>
        <family val="2"/>
      </rPr>
      <t>1 April 2022:</t>
    </r>
    <r>
      <rPr>
        <b/>
        <sz val="10"/>
        <rFont val="Arial"/>
        <family val="2"/>
      </rPr>
      <t xml:space="preserve">  Added New Item:  </t>
    </r>
    <r>
      <rPr>
        <sz val="10"/>
        <rFont val="Arial"/>
        <family val="2"/>
      </rPr>
      <t xml:space="preserve">61644, 73303, 73304.  </t>
    </r>
    <r>
      <rPr>
        <b/>
        <sz val="10"/>
        <rFont val="Arial"/>
        <family val="2"/>
      </rPr>
      <t xml:space="preserve">Amended Fees:  </t>
    </r>
    <r>
      <rPr>
        <sz val="10"/>
        <rFont val="Arial"/>
        <family val="2"/>
      </rPr>
      <t>91792.</t>
    </r>
  </si>
  <si>
    <r>
      <rPr>
        <b/>
        <sz val="10"/>
        <color rgb="FFFF0000"/>
        <rFont val="Arial"/>
        <family val="2"/>
      </rPr>
      <t>1 March 2022</t>
    </r>
    <r>
      <rPr>
        <b/>
        <sz val="10"/>
        <rFont val="Arial"/>
        <family val="2"/>
      </rPr>
      <t xml:space="preserve">: Added New Item: </t>
    </r>
    <r>
      <rPr>
        <sz val="10"/>
        <rFont val="Arial"/>
        <family val="2"/>
      </rPr>
      <t>11342, 11345</t>
    </r>
    <r>
      <rPr>
        <b/>
        <sz val="10"/>
        <rFont val="Arial"/>
        <family val="2"/>
      </rPr>
      <t xml:space="preserve">, </t>
    </r>
    <r>
      <rPr>
        <sz val="10"/>
        <rFont val="Arial"/>
        <family val="2"/>
      </rPr>
      <t xml:space="preserve">13241,13761, 13762, 21215, 35591, 35592, 35609, 35610, 35631, 35632, 35668, 35669, 35671, 35721, 35724, 35751, 38514, 39014, 39110, 39111, 39116, 39117, 39119, 39129, 82116, 82118, 82123, 82127, 82302, 82304.
</t>
    </r>
    <r>
      <rPr>
        <b/>
        <sz val="10"/>
        <rFont val="Arial"/>
        <family val="2"/>
      </rPr>
      <t xml:space="preserve">Amended Fees: </t>
    </r>
    <r>
      <rPr>
        <sz val="10"/>
        <rFont val="Arial"/>
        <family val="2"/>
      </rPr>
      <t xml:space="preserve">11912, 35503, 35548, 35561, 35562, 35564, 35595, 35596, 35615, 35626, 35661, 35667, 35717, 35720, 35723, 35750, 35754, 35756, 37044, 39118, 82120, 82125. </t>
    </r>
    <r>
      <rPr>
        <b/>
        <sz val="10"/>
        <rFont val="Arial"/>
        <family val="2"/>
      </rPr>
      <t xml:space="preserve">Removed end-dated items: </t>
    </r>
    <r>
      <rPr>
        <sz val="10"/>
        <rFont val="Arial"/>
        <family val="2"/>
      </rPr>
      <t>11903,</t>
    </r>
    <r>
      <rPr>
        <b/>
        <sz val="10"/>
        <rFont val="Arial"/>
        <family val="2"/>
      </rPr>
      <t xml:space="preserve"> </t>
    </r>
    <r>
      <rPr>
        <sz val="10"/>
        <rFont val="Arial"/>
        <family val="2"/>
      </rPr>
      <t>11906, 11909, 11915, 11921, 13206, 13292, 14209, 18274, 35502, 35520, 35523, 35530, 35542, 35572, 35602, 35605, 35613, 35618, 35627, 35634, 35638, 35646, 35664, 35670, 35677, 35678, 35684, 35688, 35706, 35709, 35710, 35713, 37043, 39115.</t>
    </r>
  </si>
  <si>
    <t>MT17</t>
  </si>
  <si>
    <t>Optical Coherence Tomography (OCT) for degenerative macular diseases</t>
  </si>
  <si>
    <t>The fee for item 90271 plus $27.45 divided by the number of patients seen, up to a maximum of six patients.  For seven or more patients - the fee for item 90271 plus $2.15 per patient.</t>
  </si>
  <si>
    <t>The fee for item 90273 plus $27.45 divided by the number of patients seen, up to a maximum of six patients.  For seven or more patients - the fee for item 20973 plus $2.15 per patient.</t>
  </si>
  <si>
    <t>The fee for item 90275 plus $21.95 divided by the number of patients seen, up to a maximum of six patients.  For seven or more patients - the fee for item 90275 plus $1.75 per patient.</t>
  </si>
  <si>
    <t>The fee for item 90277 plus $21.95 divided by the number of patients seen, up to a maximum of six patients.  For seven or more patients - the fee for item 90277 plus $1.75 per patient.</t>
  </si>
  <si>
    <t>The RMFS fee for item 193, plus $34.00 divided by the number of patients seen, up to a maximum of six patients. For seven or more patients - the fee for item 193 plus $2.70 per patient.</t>
  </si>
  <si>
    <t>The fee for item 3, plus $27.85 divided by the number of patients seen, up to a maximum of six patients. For seven or more patients - the fee for item 3 plus $2.20 per patient.</t>
  </si>
  <si>
    <t>The fee for item 23, plus $27.85 divided by the number of patients seen, up to a maximum of six patients. For seven or more patients - the fee for item 23 plus $2.20 per patient.</t>
  </si>
  <si>
    <t>The fee for item 36, plus $27.85 divided by the number of patients seen, up to a maximum of six patients. For seven or more patients - the fee for item 36 plus $2.20 per patient.</t>
  </si>
  <si>
    <t>The fee for item 44, plus $27.85 divided by the number of patients seen, up to a maximum of six patients. For seven or more patients - the fee for item 44 plus $2.20 per patient.</t>
  </si>
  <si>
    <t>The fee for item 185, plus $22.30 divided by the number of patients seen, up to a maximum of six patients. For seven or more patients - the fee for item 185 plus $1.75 per patient.</t>
  </si>
  <si>
    <t>The fee for item 179, plus $22.30 divided by the number of patients seen, up to a maximum of six patients. For seven or more patients - the fee for item 179 plus $1.75 per patient.</t>
  </si>
  <si>
    <t>The fee for item 189, plus $22.30 divided by the number of patients seen, up to a maximum of six patients. For seven or more patients - the fee for item 189 plus $1.75 per patient.</t>
  </si>
  <si>
    <t>The fee for item 193, plus $27.45 divided by the number of patients seen, up to a maximum of six patients. For seven or more patients - the fee for item 193 plus $2.15 per patient.</t>
  </si>
  <si>
    <t>The fee for item 203, plus $22.30 divided by the number of patients seen, up to a maximum of six patients. For seven or more patients - the fee for item 203 plus $1.75 per patient.</t>
  </si>
  <si>
    <t>The fee for item 2721, plus $27.45 divided by the number of patients seen, up to a maximum of six patients. For seven or more patients - the fee for item 2721 plus $2.15 per patient.</t>
  </si>
  <si>
    <t>The fee for item 2725, plus $27.45 divided by the number of patients seen, up to a maximum of six patients.  For seven or more patients - the fee for item 2725 plus $2.15 per patient.</t>
  </si>
  <si>
    <t>The fee for item 283 plus $21.95 divided by the number of patients seen, up to a maximum of six patients. For seven or more patients - the fee for item 283 plus $1.70 per patient.</t>
  </si>
  <si>
    <t>The fee for item 286, plus $21.95 divided by the number of patients seen, up to a maximum of six patients.  For seven or more patients - the fee for item 286 plus $1.70 per patient.</t>
  </si>
  <si>
    <t>The fee for item 5000, plus $27.45 divided by the number of patients seen, up to a maximum of six patients. For seven or more patients - the fee for item 5000 plus $2.15 per patient.</t>
  </si>
  <si>
    <t>The fee for item 5000, plus $49.40 divided by the number of patients seen, up to a maximum of six patients. For seven or more patients - the fee for item 5000 plus $3.50 per patient.</t>
  </si>
  <si>
    <t>The fee for item 5020, plus $27.45 divided by the number of patients seen, up to a maximum of six patients. For seven or more patients - the fee for item 5020 plus $2.15 per patient.</t>
  </si>
  <si>
    <t>The fee for item 5020, plus $49.40 divided by the number of patients seen, up to a maximum of six patients. For seven or more patients - the fee for item 5020 plus $3.50 per patient.</t>
  </si>
  <si>
    <t>The fee for item 5040, plus $27.45 divided by the number of patients seen, up to a maximum of six patients. For seven or more patients - the fee for item 5040 plus $2.15 per patient.</t>
  </si>
  <si>
    <t>The fee for item 5040, plus $49.40 divided by the number of patients seen, up to a maximum of six patients. For seven or more patients - the fee for item 5040 plus $3.50 per patient.</t>
  </si>
  <si>
    <t>The fee for item 5060, plus $27.45 divided by the number of patients seen, up to a maximum of six patients. For seven or more patients - the fee for item 5060 plus $2.15 per patient.</t>
  </si>
  <si>
    <t>The fee for item 5060, plus $49.40 divided by the number of patients seen, up to a maximum of six patients. For seven or more patients - the fee for item 5060 plus $3.50 per patient.</t>
  </si>
  <si>
    <t>The fee for item 733, plus $21.95 divided by the number of patients seen, up to a maximum of six patients. For seven or more patients - the fee for item 733 plus $1.70 per patient.</t>
  </si>
  <si>
    <t>The fee for item 737, plus $21.95 divided by the number of patients seen, up to a maximum of six patients. For seven or more patients - the fee for item 737 plus $1.70 per patient.</t>
  </si>
  <si>
    <t>The fee for item 741, plus $21.95 divided by the number of patients seen, up to a maximum of six patients. For seven or more patients - the fee for item 741 plus $1.70 per patient.</t>
  </si>
  <si>
    <t>The fee for item 745, plus $21.95 divided by the number of patients seen, up to a maximum of six patients. For seven or more patients - the fee for item 745 plus $1.70 per patient.</t>
  </si>
  <si>
    <t>The fee for item 733, plus $39.50 divided by the number of patients seen, up to a maximum of six patients. For seven or more patients - the fee for item 733 plus $2.80 per patient.</t>
  </si>
  <si>
    <t>The fee for item 737, plus $39.50 divided by the number of patients seen, up to a maximum of six patients. For seven or more patients - the fee for item 737 plus $2.80 per patient.</t>
  </si>
  <si>
    <t>The fee for item 741, plus $39.50 divided by the number of patients seen, up to a maximum of six patients. For seven or more patients - the fee for item 741 plus $2.80 per patient.</t>
  </si>
  <si>
    <t>The fee for item 745, plus $39.50 divided by the number of patients seen, up to a maximum of six patients. For seven or more patients - the fee for item 745 plus $2.80 per patient.</t>
  </si>
  <si>
    <t xml:space="preserve">RMFS In Hospital </t>
  </si>
  <si>
    <t xml:space="preserve">RMFS Out of Hospital </t>
  </si>
  <si>
    <t>The RMFS fee for item 410, plus $36.95 divided by the number of patients seen, up to a maximum of six patients. For seven or more patients - the fee for item 410 plus $2.95 per patient.</t>
  </si>
  <si>
    <t>The RMFS fee for item 411, plus $36.95 divided by the number of patients seen, up to a maximum of six patients. For seven or more patients - the fee for item 411 plus $2.95 per patient.</t>
  </si>
  <si>
    <t>The RMFS fee for item 412, plus $36.95 divided by the number of patients seen, up to a maximum of six patients. For seven or more patients - the fee for item 412 plus $2.95 per patient.</t>
  </si>
  <si>
    <t>The RMFS fee for item 413, plus $36.95 divided by the number of patients seen, up to a maximum of six patients. For seven or more patients - the fee for item 413 plus $2.95 per patient.</t>
  </si>
  <si>
    <t>The RMFS fee for item 410, plus $37.75 divided by the number of patients seen, up to a maximum of six patients. For seven or more patients - the fee for item 410 plus $3.00 per patient.</t>
  </si>
  <si>
    <t>The RMFS fee for item 411, plus $37.70 divided by the number of patients seen, up to a maximum of six patients. For seven or more patients - the fee for item 411 plus $3.00 per patient.</t>
  </si>
  <si>
    <t>The RMFS fee for item 412, plus $37.75 divided by the number of patients seen, up to a maximum of six patients. For seven or more patients - the fee for item 412 plus $3.00 per patient.</t>
  </si>
  <si>
    <t>The RMFS fee for item 413, plus $37.75 divided by the number of patients seen, up to a maximum of six patients. For seven or more patients - the fee for item 413 plus $3.00 per patient.</t>
  </si>
  <si>
    <t>The fee for item 15000 plus for each field in excess of 1, an amount of $23.70</t>
  </si>
  <si>
    <t>The fee for item 15000 plus for each field in excess of 1, an amount of $25.30</t>
  </si>
  <si>
    <t>The fee for item 15006 plus for each field in excess of 1, an amount of $27.45</t>
  </si>
  <si>
    <t>The fee for item 15006 plus for each field in excess of 1, an amount of $29.65</t>
  </si>
  <si>
    <t>The fee for item 15100 plus for each field in excess of 1, an amount of $27.80</t>
  </si>
  <si>
    <t>The fee for item 15100 plus for each field in excess of 1, an amount of $26.20</t>
  </si>
  <si>
    <t>The fee for item 15106 plus for each field in excess of 1, an amount of $33.60</t>
  </si>
  <si>
    <t>The fee for item 15106 plus for each field in excess of 1, an amount of $31.60</t>
  </si>
  <si>
    <t>The fee for item 15112 plus for each field in excess of 1, an amount of $70.00</t>
  </si>
  <si>
    <t>The fee for item 15112 plus for each field in excess of 1, an amount of $65.60</t>
  </si>
  <si>
    <t>The fee for item 15211 plus for each field in excess of 1, an amount of $47.25</t>
  </si>
  <si>
    <t>The fee for item 15211 plus for each field in excess of 1, an amount of $41.25</t>
  </si>
  <si>
    <t>The fee for item 15215 plus for each field in excess of 1, an amount of $50.20</t>
  </si>
  <si>
    <t>The fee for item 15215 plus for each field in excess of 1, an amount of $56.25</t>
  </si>
  <si>
    <t>The fee for item 15218 plus for each field in excess of 1, an amount of $50.20</t>
  </si>
  <si>
    <t>The fee for item 15218 plus for each field in excess of 1, an amount of $56.25</t>
  </si>
  <si>
    <t>The fee for item 15221 plus for each field in excess of 1, an amount of $68.80</t>
  </si>
  <si>
    <t>The fee for item 15221 plus for each field in excess of 1, an amount of $56.25</t>
  </si>
  <si>
    <r>
      <t>The fee for item 15224 plus for each field in excess of 1, an amount of</t>
    </r>
    <r>
      <rPr>
        <b/>
        <sz val="10"/>
        <rFont val="Arial"/>
        <family val="2"/>
      </rPr>
      <t xml:space="preserve"> </t>
    </r>
    <r>
      <rPr>
        <sz val="10"/>
        <rFont val="Arial"/>
        <family val="2"/>
      </rPr>
      <t>$49.25</t>
    </r>
  </si>
  <si>
    <t>The fee for item 15224 plus for each field in excess of 1, an amount of $56.25</t>
  </si>
  <si>
    <t>The fee for item 15227 plus for each field in excess of 1, an amount of $60.70</t>
  </si>
  <si>
    <t>The fee for item 15227 plus for each field in excess of 1, an amount of $56.25</t>
  </si>
  <si>
    <t>The fee for item 15245 plus for each field in excess of 1, an amount of $60.20</t>
  </si>
  <si>
    <t>The fee for item 15245 plus for each field in excess of 1, an amount of $56.25</t>
  </si>
  <si>
    <t>The fee for item 15248 plus for each field in excess of 1, an amount of $50.20</t>
  </si>
  <si>
    <t>The fee for item 15248 plus for each field in excess of 1, an amount of $56.25</t>
  </si>
  <si>
    <t>The fee for item 15251 plus for each field in excess of 1, an amount of $56.25</t>
  </si>
  <si>
    <t>The fee for item 15251 plus for each field in excess of 1, an amount of $56.75</t>
  </si>
  <si>
    <t>The fee for item 15254 plus for each field in excess of 1, an amount of $56.25</t>
  </si>
  <si>
    <t>The fee for item 15254 plus for each field in excess of 1, an amount of $59.55</t>
  </si>
  <si>
    <t>The fee for item 15257 plus for each field in excess of 1, an amount of $60.30</t>
  </si>
  <si>
    <t>The fee for item 15257 plus for each field in excess of 1, an amount of $56.25</t>
  </si>
  <si>
    <t>The fee for item 18216 plus $32.05 for each additional 15 minutes or part thereof beyond the first hour of attendance by the medical practitioner.</t>
  </si>
  <si>
    <t>The fee for item 18216 plus $28.15 for each additional 15 minutes or part thereof beyond the first hour of attendance by the medical practitioner.</t>
  </si>
  <si>
    <t>The fee for item 18226 plus $49.55 for each additional 15 minutes or part thereof beyond the first hour of attendance by the medical practitioner.</t>
  </si>
  <si>
    <t>The fee for item 18226 plus $42.35  for each additional 15 minutes or part thereof beyond the first hour of attendance by the medical practitioner.</t>
  </si>
  <si>
    <t>RVG 20100-25020 items are paid at $34.65 per unit.</t>
  </si>
  <si>
    <t>The Medicare threshold ($590.25) applies to items number 51300, 51303, 51800 &amp; 51803.</t>
  </si>
  <si>
    <t>Psychiatry only consultations are paid at 145% of the MBS fee.</t>
  </si>
  <si>
    <r>
      <rPr>
        <b/>
        <sz val="10"/>
        <color rgb="FFFF0000"/>
        <rFont val="Arial"/>
        <family val="2"/>
      </rPr>
      <t>6 July 2022:</t>
    </r>
    <r>
      <rPr>
        <b/>
        <sz val="10"/>
        <rFont val="Arial"/>
        <family val="2"/>
      </rPr>
      <t xml:space="preserve"> Added New Item: </t>
    </r>
    <r>
      <rPr>
        <sz val="10"/>
        <rFont val="Arial"/>
        <family val="2"/>
      </rPr>
      <t>32118</t>
    </r>
  </si>
  <si>
    <r>
      <rPr>
        <b/>
        <sz val="10"/>
        <color rgb="FFFF0000"/>
        <rFont val="Arial"/>
        <family val="2"/>
      </rPr>
      <t>1 July 2022:</t>
    </r>
    <r>
      <rPr>
        <b/>
        <sz val="10"/>
        <rFont val="Arial"/>
        <family val="2"/>
      </rPr>
      <t xml:space="preserve">  Fees Indexed 1.6%;  Added New Item:  </t>
    </r>
    <r>
      <rPr>
        <sz val="10"/>
        <rFont val="Arial"/>
        <family val="2"/>
      </rPr>
      <t xml:space="preserve">30175, 32231, 32232, 32233, 32234, 32235, 32236, 32237, 38522, 38523, 61563, 61564, 73392, 73393, 73394, 73395, 73396, 73397, 73398, 73399, 73401, 73402, 73403, 73404, 73405, 73406, 73410, 73411, 73412, 73413, 73416, 73417, 73418, 73419, 73420, 73421, 73430, 73431, 73432, 73433. </t>
    </r>
    <r>
      <rPr>
        <b/>
        <sz val="10"/>
        <rFont val="Arial"/>
        <family val="2"/>
      </rPr>
      <t xml:space="preserve"> Removed end-dated items: </t>
    </r>
    <r>
      <rPr>
        <sz val="10"/>
        <rFont val="Arial"/>
        <family val="2"/>
      </rPr>
      <t xml:space="preserve"> 894, 896, 898, 2121, 2150, 2196, 32029, 32099, 32102, 32103, 32104, 32111, 32112, 32114, 32115, 32120, 32126, 32132, 31238, 32142, 32145, 32153, 32168, 32177, 32180, 32200, 32203, 32206, 32209, 32210, 32214, 32217, 32220, 90004, 91000, 91001, 91005, 91010, 91011, 91015, 91100, 91101, 91105, 91110, 91111, 91115, 91125, 91126, 91130, 91135, 91136, 91140, 91150, 91151, 91155, 91160, 91161, 91165, 91283, 91285, 91286, 91287, 91371, 91372, 91721, 91723, 91725, 91727, 91729, 91731, 93469, 93470, 93475, 93479, 93501, 93502, 93503, 93504, 93505, 93506, 93507, 93508, 93509, 93510, 93511, 93512, 93513, 93518, 93519, 93520, 93524, 93525, 93526, 93527, 93528, 93529, 93530, 93531, 93532, 93533, 93534, 93535, 93536, 93537, 93538, 93546, 93547, 93548, 93549, 93550, 93551, 93552, 93553, 93554, 93555, 93556, 93557, 93558, 93571, 93572, 93573, 93579, 93580, 93581, 93582, 93583, 93584, 93585, 93586, 93587, 93588, 93589, 93590, 93591, 93592, 93593, 93606, 93607, 93608, 93613, 93614, 93615, 93620.</t>
    </r>
  </si>
  <si>
    <r>
      <rPr>
        <b/>
        <sz val="10"/>
        <color rgb="FFFF0000"/>
        <rFont val="Arial"/>
        <family val="2"/>
      </rPr>
      <t>19 July 2022:</t>
    </r>
    <r>
      <rPr>
        <b/>
        <sz val="10"/>
        <rFont val="Arial"/>
        <family val="2"/>
      </rPr>
      <t xml:space="preserve"> Added New Items: </t>
    </r>
    <r>
      <rPr>
        <sz val="10"/>
        <rFont val="Arial"/>
        <family val="2"/>
      </rPr>
      <t>93716, 93717</t>
    </r>
  </si>
  <si>
    <r>
      <rPr>
        <b/>
        <sz val="10"/>
        <color rgb="FFFF0000"/>
        <rFont val="Arial"/>
        <family val="2"/>
      </rPr>
      <t>1 August 2022:</t>
    </r>
    <r>
      <rPr>
        <b/>
        <sz val="10"/>
        <rFont val="Arial"/>
        <family val="2"/>
      </rPr>
      <t xml:space="preserve"> Added New Items: </t>
    </r>
    <r>
      <rPr>
        <sz val="10"/>
        <rFont val="Arial"/>
        <family val="2"/>
      </rPr>
      <t>61527</t>
    </r>
    <r>
      <rPr>
        <b/>
        <sz val="10"/>
        <rFont val="Arial"/>
        <family val="2"/>
      </rPr>
      <t>.</t>
    </r>
    <r>
      <rPr>
        <sz val="10"/>
        <rFont val="Arial"/>
        <family val="2"/>
      </rPr>
      <t xml:space="preserve">    </t>
    </r>
    <r>
      <rPr>
        <b/>
        <sz val="10"/>
        <rFont val="Arial"/>
        <family val="2"/>
      </rPr>
      <t>Amended Fees:</t>
    </r>
    <r>
      <rPr>
        <sz val="10"/>
        <rFont val="Arial"/>
        <family val="2"/>
      </rPr>
      <t xml:space="preserve"> 35723</t>
    </r>
  </si>
  <si>
    <r>
      <rPr>
        <b/>
        <sz val="10"/>
        <color rgb="FFFF0000"/>
        <rFont val="Arial"/>
        <family val="2"/>
      </rPr>
      <t>1 October 2022:</t>
    </r>
    <r>
      <rPr>
        <b/>
        <sz val="10"/>
        <rFont val="Arial"/>
        <family val="2"/>
      </rPr>
      <t xml:space="preserve"> Added New Items: </t>
    </r>
    <r>
      <rPr>
        <sz val="10"/>
        <rFont val="Arial"/>
        <family val="2"/>
      </rPr>
      <t>69506, 69507, 69508, 69509, 69510, 69511, 69512, 69513, 69514, 69515</t>
    </r>
    <r>
      <rPr>
        <b/>
        <sz val="10"/>
        <rFont val="Arial"/>
        <family val="2"/>
      </rPr>
      <t>.</t>
    </r>
    <r>
      <rPr>
        <sz val="10"/>
        <rFont val="Arial"/>
        <family val="2"/>
      </rPr>
      <t xml:space="preserve">    </t>
    </r>
    <r>
      <rPr>
        <b/>
        <sz val="10"/>
        <rFont val="Arial"/>
        <family val="2"/>
      </rPr>
      <t>Removed end-dated items:</t>
    </r>
    <r>
      <rPr>
        <sz val="10"/>
        <rFont val="Arial"/>
        <family val="2"/>
      </rPr>
      <t xml:space="preserve"> 69479, 69480.</t>
    </r>
  </si>
  <si>
    <r>
      <rPr>
        <b/>
        <sz val="10"/>
        <color rgb="FFFF0000"/>
        <rFont val="Arial"/>
        <family val="2"/>
      </rPr>
      <t>1 November 2022:</t>
    </r>
    <r>
      <rPr>
        <b/>
        <sz val="10"/>
        <rFont val="Arial"/>
        <family val="2"/>
      </rPr>
      <t xml:space="preserve">  Added New Items: </t>
    </r>
    <r>
      <rPr>
        <sz val="10"/>
        <rFont val="Arial"/>
        <family val="2"/>
      </rPr>
      <t>294, 11736, 11737, 30661, 30662, 31377, 31378, 31379, 31380, 31381, 31382, 31383, 36530, 39141, 40863, 47790, 47791, 47792, 55740, 55741, 55742, 55743, 55757, 55758, 61333, 61336, 61341, 61612, 63563, 63549, 73422, 73423, 73424, 73425, 73426, 73427, 73428, 73436, 80022, 80023, 80024, 80025, 80122, 80123, 80127, 80128, 80147, 80148, 80152, 80153, 80172, 80173, 80174, 80175.</t>
    </r>
    <r>
      <rPr>
        <b/>
        <sz val="10"/>
        <rFont val="Arial"/>
        <family val="2"/>
      </rPr>
      <t xml:space="preserve">  Amended fees: </t>
    </r>
    <r>
      <rPr>
        <sz val="10"/>
        <rFont val="Arial"/>
        <family val="2"/>
      </rPr>
      <t xml:space="preserve">941, 942, 2733, 2735, 38516, 38517, 38555, 38557, 44108, 44111, 44114.  </t>
    </r>
    <r>
      <rPr>
        <b/>
        <sz val="10"/>
        <rFont val="Arial"/>
        <family val="2"/>
      </rPr>
      <t xml:space="preserve">Removed end-dated items: </t>
    </r>
    <r>
      <rPr>
        <sz val="10"/>
        <rFont val="Arial"/>
        <family val="2"/>
      </rPr>
      <t>173,</t>
    </r>
    <r>
      <rPr>
        <b/>
        <sz val="10"/>
        <rFont val="Arial"/>
        <family val="2"/>
      </rPr>
      <t xml:space="preserve"> </t>
    </r>
    <r>
      <rPr>
        <sz val="10"/>
        <rFont val="Arial"/>
        <family val="2"/>
      </rPr>
      <t>251, 252, 253, 254, 255, 256, 257, 259, 260, 261, 262, 263, 264, 265, 266, 268, 269, 270, 271, 2497, 2501, 2503, 2504, 2506, 2507, 2509, 2517, 2518, 2521, 2522, 2525, 2526, 2546, 2547, 2552, 2553, 2558, 2559, 2598, 2600, 2603, 2606, 2610, 2613, 2616, 2620, 2622, 2624, 2631, 2633, 2635, 2664, 2666, 2668, 2673, 2675, 2677,61311,61332,61337,61344,61365,61377,61380,61418,61422 73073.</t>
    </r>
  </si>
  <si>
    <r>
      <rPr>
        <b/>
        <sz val="10"/>
        <color rgb="FFFF0000"/>
        <rFont val="Arial"/>
        <family val="2"/>
      </rPr>
      <t>8 November 2022</t>
    </r>
    <r>
      <rPr>
        <b/>
        <sz val="10"/>
        <rFont val="Arial"/>
        <family val="2"/>
      </rPr>
      <t>:  Added New Items:</t>
    </r>
    <r>
      <rPr>
        <sz val="10"/>
        <rFont val="Arial"/>
        <family val="2"/>
      </rPr>
      <t xml:space="preserve"> 61477</t>
    </r>
  </si>
  <si>
    <r>
      <rPr>
        <b/>
        <sz val="10"/>
        <color rgb="FFFF0000"/>
        <rFont val="Arial"/>
        <family val="2"/>
      </rPr>
      <t>1 January 2023:</t>
    </r>
    <r>
      <rPr>
        <b/>
        <sz val="10"/>
        <rFont val="Arial"/>
        <family val="2"/>
      </rPr>
      <t xml:space="preserve"> </t>
    </r>
    <r>
      <rPr>
        <sz val="10"/>
        <rFont val="Arial"/>
        <family val="2"/>
      </rPr>
      <t xml:space="preserve">  </t>
    </r>
    <r>
      <rPr>
        <b/>
        <sz val="10"/>
        <rFont val="Arial"/>
        <family val="2"/>
      </rPr>
      <t xml:space="preserve">Removed end-dated items: </t>
    </r>
    <r>
      <rPr>
        <sz val="10"/>
        <rFont val="Arial"/>
        <family val="2"/>
      </rPr>
      <t>941, 942, 2733, 2735, 90003, 93287, 93288, 93291, 93292, 93300, 93301, 93302, 93303, 93304, 93305, 93306, 93307, 93308, 93309, 93310, 93311, 93312, 93313, 93316, 93319, 93322, 93323, 93326, 93327, 93330, 93331, 93332, 93333, 93334, 93335, 93350, 93351, 93352, 93353, 93354, 93355, 93356, 93357, 93358, 93359, 93360, 93361, 93362, 93363, 93364, 93365, 93366, 93367, 93375, 93376, 93381, 93382, 93383, 93384, 93385, 93386, 93400, 93401, 93402, 93403, 93404, 93405, 93406, 93407, 93421, 93422, 93423, 93431, 93432, 93433, 93434, 93435, 93436, 93437, 93438, 93451, 93452, 93453,93715.</t>
    </r>
    <r>
      <rPr>
        <b/>
        <sz val="10"/>
        <rFont val="Arial"/>
        <family val="2"/>
      </rPr>
      <t xml:space="preserve">
</t>
    </r>
  </si>
  <si>
    <r>
      <rPr>
        <b/>
        <sz val="10"/>
        <color rgb="FFFF0000"/>
        <rFont val="Arial"/>
        <family val="2"/>
      </rPr>
      <t>1 February 2023:</t>
    </r>
    <r>
      <rPr>
        <b/>
        <sz val="10"/>
        <rFont val="Arial"/>
        <family val="2"/>
      </rPr>
      <t xml:space="preserve"> </t>
    </r>
    <r>
      <rPr>
        <sz val="10"/>
        <rFont val="Arial"/>
        <family val="2"/>
      </rPr>
      <t xml:space="preserve"> </t>
    </r>
    <r>
      <rPr>
        <b/>
        <sz val="10"/>
        <rFont val="Arial"/>
        <family val="2"/>
      </rPr>
      <t xml:space="preserve"> Amended fees: </t>
    </r>
    <r>
      <rPr>
        <sz val="10"/>
        <rFont val="Arial"/>
        <family val="2"/>
      </rPr>
      <t xml:space="preserve">90005, 93644, 93645, 93646, 93647, 93653, 93654, 93655, 93656. </t>
    </r>
    <r>
      <rPr>
        <b/>
        <sz val="10"/>
        <rFont val="Arial"/>
        <family val="2"/>
      </rPr>
      <t xml:space="preserve">Removed end-dated items: </t>
    </r>
    <r>
      <rPr>
        <sz val="10"/>
        <rFont val="Arial"/>
        <family val="2"/>
      </rPr>
      <t>93624, 93625, 93626, 93627, 93634, 93635, 93636, 93637, 93666.</t>
    </r>
    <r>
      <rPr>
        <b/>
        <sz val="1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</si>
</sst>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7" formatCode="&quot;$&quot;#,##0.00;\-&quot;$&quot;#,##0.00"/>
    <numFmt numFmtId="44" formatCode="_-&quot;$&quot;* #,##0.00_-;\-&quot;$&quot;* #,##0.00_-;_-&quot;$&quot;* &quot;-&quot;??_-;_-@_-"/>
    <numFmt numFmtId="43" formatCode="_-* #,##0.00_-;\-* #,##0.00_-;_-* &quot;-&quot;??_-;_-@_-"/>
    <numFmt numFmtId="164" formatCode="_-&quot;£&quot;* #,##0.00_-;\-&quot;£&quot;* #,##0.00_-;_-&quot;£&quot;* &quot;-&quot;??_-;_-@_-"/>
    <numFmt numFmtId="165" formatCode="00000.00"/>
    <numFmt numFmtId="166" formatCode="&quot;$&quot;#,##0.00"/>
    <numFmt numFmtId="167" formatCode="#,##0_ ;\-#,##0\ "/>
    <numFmt numFmtId="168" formatCode="0.0000"/>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sz val="10"/>
      <name val="Arial"/>
      <family val="2"/>
    </font>
    <font>
      <sz val="8"/>
      <name val="Arial"/>
      <family val="2"/>
    </font>
    <font>
      <b/>
      <sz val="10"/>
      <color indexed="10"/>
      <name val="Arial"/>
      <family val="2"/>
    </font>
    <font>
      <b/>
      <sz val="10"/>
      <color indexed="40"/>
      <name val="Arial"/>
      <family val="2"/>
    </font>
    <font>
      <b/>
      <sz val="10"/>
      <color indexed="48"/>
      <name val="Arial"/>
      <family val="2"/>
    </font>
    <font>
      <sz val="10"/>
      <color indexed="9"/>
      <name val="Arial"/>
      <family val="2"/>
    </font>
    <font>
      <sz val="11"/>
      <color indexed="17"/>
      <name val="Calibri"/>
      <family val="2"/>
    </font>
    <font>
      <sz val="10"/>
      <color theme="0"/>
      <name val="Arial"/>
      <family val="2"/>
    </font>
    <font>
      <b/>
      <sz val="10"/>
      <color theme="0"/>
      <name val="Arial"/>
      <family val="2"/>
    </font>
    <font>
      <b/>
      <sz val="10"/>
      <color rgb="FFFF0000"/>
      <name val="Arial"/>
      <family val="2"/>
    </font>
    <font>
      <b/>
      <sz val="10"/>
      <color theme="4" tint="0.79998168889431442"/>
      <name val="Arial"/>
      <family val="2"/>
    </font>
    <font>
      <b/>
      <sz val="10"/>
      <color theme="3"/>
      <name val="Arial"/>
      <family val="2"/>
    </font>
    <font>
      <sz val="11"/>
      <name val="Calibri"/>
      <family val="2"/>
    </font>
    <font>
      <sz val="10"/>
      <name val="Arial"/>
      <family val="2"/>
    </font>
    <font>
      <sz val="10"/>
      <color theme="1"/>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6100"/>
      <name val="Calibri"/>
      <family val="2"/>
      <scheme val="minor"/>
    </font>
  </fonts>
  <fills count="47">
    <fill>
      <patternFill patternType="none"/>
    </fill>
    <fill>
      <patternFill patternType="gray125"/>
    </fill>
    <fill>
      <patternFill patternType="solid">
        <fgColor indexed="42"/>
      </patternFill>
    </fill>
    <fill>
      <patternFill patternType="solid">
        <fgColor indexed="2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1"/>
        <bgColor indexed="64"/>
      </patternFill>
    </fill>
    <fill>
      <patternFill patternType="solid">
        <fgColor theme="4" tint="0.79998168889431442"/>
        <bgColor indexed="64"/>
      </patternFill>
    </fill>
    <fill>
      <patternFill patternType="solid">
        <fgColor theme="3"/>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92D050"/>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rgb="FFFCD3B2"/>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6EFCE"/>
      </patternFill>
    </fill>
    <fill>
      <patternFill patternType="solid">
        <fgColor rgb="FFFFCC99"/>
        <bgColor indexed="64"/>
      </patternFill>
    </fill>
  </fills>
  <borders count="85">
    <border>
      <left/>
      <right/>
      <top/>
      <bottom/>
      <diagonal/>
    </border>
    <border>
      <left style="thin">
        <color indexed="64"/>
      </left>
      <right style="thin">
        <color indexed="64"/>
      </right>
      <top/>
      <bottom/>
      <diagonal/>
    </border>
    <border>
      <left/>
      <right/>
      <top style="thick">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bottom/>
      <diagonal/>
    </border>
    <border>
      <left/>
      <right style="medium">
        <color indexed="64"/>
      </right>
      <top/>
      <bottom/>
      <diagonal/>
    </border>
    <border>
      <left style="thick">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ck">
        <color indexed="64"/>
      </top>
      <bottom/>
      <diagonal/>
    </border>
    <border>
      <left style="thin">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bottom style="thin">
        <color indexed="64"/>
      </bottom>
      <diagonal/>
    </border>
    <border>
      <left/>
      <right/>
      <top/>
      <bottom style="thin">
        <color indexed="64"/>
      </bottom>
      <diagonal/>
    </border>
    <border>
      <left/>
      <right style="thick">
        <color indexed="64"/>
      </right>
      <top style="thin">
        <color indexed="64"/>
      </top>
      <bottom style="thin">
        <color indexed="64"/>
      </bottom>
      <diagonal/>
    </border>
    <border>
      <left/>
      <right style="thin">
        <color indexed="64"/>
      </right>
      <top/>
      <bottom/>
      <diagonal/>
    </border>
    <border>
      <left style="thick">
        <color indexed="64"/>
      </left>
      <right style="thin">
        <color indexed="64"/>
      </right>
      <top style="thick">
        <color indexed="64"/>
      </top>
      <bottom/>
      <diagonal/>
    </border>
    <border>
      <left/>
      <right style="thin">
        <color indexed="64"/>
      </right>
      <top/>
      <bottom style="thick">
        <color indexed="64"/>
      </bottom>
      <diagonal/>
    </border>
    <border>
      <left/>
      <right style="thin">
        <color indexed="64"/>
      </right>
      <top/>
      <bottom style="thin">
        <color indexed="64"/>
      </bottom>
      <diagonal/>
    </border>
    <border>
      <left/>
      <right style="thick">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bottom/>
      <diagonal/>
    </border>
    <border>
      <left style="thin">
        <color indexed="64"/>
      </left>
      <right/>
      <top/>
      <bottom style="thick">
        <color indexed="64"/>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right/>
      <top style="thin">
        <color indexed="64"/>
      </top>
      <bottom/>
      <diagonal/>
    </border>
    <border>
      <left/>
      <right style="medium">
        <color indexed="64"/>
      </right>
      <top style="thin">
        <color indexed="64"/>
      </top>
      <bottom/>
      <diagonal/>
    </border>
    <border>
      <left style="thick">
        <color indexed="64"/>
      </left>
      <right/>
      <top/>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thin">
        <color indexed="64"/>
      </right>
      <top style="thick">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n">
        <color indexed="64"/>
      </right>
      <top style="thin">
        <color indexed="64"/>
      </top>
      <bottom/>
      <diagonal/>
    </border>
    <border>
      <left style="thick">
        <color indexed="64"/>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36">
    <xf numFmtId="0" fontId="0" fillId="0" borderId="0" applyNumberFormat="0" applyFont="0" applyFill="0" applyAlignment="0" applyProtection="0"/>
    <xf numFmtId="43" fontId="9" fillId="0" borderId="0" applyFont="0" applyFill="0" applyBorder="0" applyAlignment="0" applyProtection="0"/>
    <xf numFmtId="164" fontId="9" fillId="0" borderId="0" applyFont="0" applyFill="0" applyBorder="0" applyAlignment="0" applyProtection="0"/>
    <xf numFmtId="0" fontId="18" fillId="2" borderId="0" applyNumberFormat="0" applyBorder="0" applyAlignment="0" applyProtection="0"/>
    <xf numFmtId="0" fontId="9" fillId="0" borderId="0"/>
    <xf numFmtId="0" fontId="8" fillId="0" borderId="0"/>
    <xf numFmtId="0" fontId="7" fillId="0" borderId="0"/>
    <xf numFmtId="43" fontId="9" fillId="0" borderId="0" applyFont="0" applyFill="0" applyBorder="0" applyAlignment="0" applyProtection="0"/>
    <xf numFmtId="0" fontId="6" fillId="0" borderId="0"/>
    <xf numFmtId="0" fontId="6" fillId="0" borderId="0"/>
    <xf numFmtId="43" fontId="9" fillId="0" borderId="0" applyFont="0" applyFill="0" applyBorder="0" applyAlignment="0" applyProtection="0"/>
    <xf numFmtId="0" fontId="6" fillId="0" borderId="0"/>
    <xf numFmtId="0" fontId="6" fillId="0" borderId="0"/>
    <xf numFmtId="0" fontId="5" fillId="0" borderId="0"/>
    <xf numFmtId="0" fontId="25" fillId="0" borderId="0" applyNumberFormat="0" applyFont="0" applyFill="0" applyAlignment="0" applyProtection="0"/>
    <xf numFmtId="43" fontId="9" fillId="0" borderId="0" applyFont="0" applyFill="0" applyBorder="0" applyAlignment="0" applyProtection="0"/>
    <xf numFmtId="164" fontId="9" fillId="0" borderId="0" applyFont="0" applyFill="0" applyBorder="0" applyAlignment="0" applyProtection="0"/>
    <xf numFmtId="0" fontId="18" fillId="2" borderId="0" applyNumberFormat="0" applyBorder="0" applyAlignment="0" applyProtection="0"/>
    <xf numFmtId="0" fontId="5" fillId="0" borderId="0"/>
    <xf numFmtId="0" fontId="5" fillId="0" borderId="0"/>
    <xf numFmtId="43" fontId="9" fillId="0" borderId="0" applyFont="0" applyFill="0" applyBorder="0" applyAlignment="0" applyProtection="0"/>
    <xf numFmtId="0" fontId="5" fillId="0" borderId="0"/>
    <xf numFmtId="0" fontId="5" fillId="0" borderId="0"/>
    <xf numFmtId="43" fontId="9" fillId="0" borderId="0" applyFont="0" applyFill="0" applyBorder="0" applyAlignment="0" applyProtection="0"/>
    <xf numFmtId="0" fontId="5" fillId="0" borderId="0"/>
    <xf numFmtId="0" fontId="5" fillId="0" borderId="0"/>
    <xf numFmtId="0" fontId="4" fillId="0" borderId="0"/>
    <xf numFmtId="0" fontId="9" fillId="0" borderId="0" applyNumberFormat="0" applyFont="0" applyFill="0" applyAlignment="0" applyProtection="0"/>
    <xf numFmtId="43" fontId="9" fillId="0" borderId="0" applyFont="0" applyFill="0" applyBorder="0" applyAlignment="0" applyProtection="0"/>
    <xf numFmtId="164" fontId="9" fillId="0" borderId="0" applyFont="0" applyFill="0" applyBorder="0" applyAlignment="0" applyProtection="0"/>
    <xf numFmtId="0" fontId="18" fillId="2" borderId="0" applyNumberFormat="0" applyBorder="0" applyAlignment="0" applyProtection="0"/>
    <xf numFmtId="0" fontId="4" fillId="0" borderId="0"/>
    <xf numFmtId="0" fontId="4" fillId="0" borderId="0"/>
    <xf numFmtId="43" fontId="9" fillId="0" borderId="0" applyFont="0" applyFill="0" applyBorder="0" applyAlignment="0" applyProtection="0"/>
    <xf numFmtId="0" fontId="4" fillId="0" borderId="0"/>
    <xf numFmtId="0" fontId="4" fillId="0" borderId="0"/>
    <xf numFmtId="43" fontId="9" fillId="0" borderId="0" applyFont="0" applyFill="0" applyBorder="0" applyAlignment="0" applyProtection="0"/>
    <xf numFmtId="0" fontId="4" fillId="0" borderId="0"/>
    <xf numFmtId="0" fontId="4" fillId="0" borderId="0"/>
    <xf numFmtId="0" fontId="4" fillId="0" borderId="0"/>
    <xf numFmtId="0" fontId="9" fillId="0" borderId="0" applyNumberFormat="0" applyFont="0" applyFill="0" applyAlignment="0" applyProtection="0"/>
    <xf numFmtId="43" fontId="9" fillId="0" borderId="0" applyFont="0" applyFill="0" applyBorder="0" applyAlignment="0" applyProtection="0"/>
    <xf numFmtId="0" fontId="4" fillId="0" borderId="0"/>
    <xf numFmtId="0" fontId="4" fillId="0" borderId="0"/>
    <xf numFmtId="43" fontId="9" fillId="0" borderId="0" applyFont="0" applyFill="0" applyBorder="0" applyAlignment="0" applyProtection="0"/>
    <xf numFmtId="0" fontId="4" fillId="0" borderId="0"/>
    <xf numFmtId="0" fontId="4" fillId="0" borderId="0"/>
    <xf numFmtId="43" fontId="9" fillId="0" borderId="0" applyFont="0" applyFill="0" applyBorder="0" applyAlignment="0" applyProtection="0"/>
    <xf numFmtId="0" fontId="4" fillId="0" borderId="0"/>
    <xf numFmtId="0" fontId="4" fillId="0" borderId="0"/>
    <xf numFmtId="0" fontId="28" fillId="0" borderId="0" applyNumberFormat="0" applyFill="0" applyBorder="0" applyAlignment="0" applyProtection="0"/>
    <xf numFmtId="0" fontId="29" fillId="0" borderId="76" applyNumberFormat="0" applyFill="0" applyAlignment="0" applyProtection="0"/>
    <xf numFmtId="0" fontId="30" fillId="0" borderId="77" applyNumberFormat="0" applyFill="0" applyAlignment="0" applyProtection="0"/>
    <xf numFmtId="0" fontId="31" fillId="0" borderId="78" applyNumberFormat="0" applyFill="0" applyAlignment="0" applyProtection="0"/>
    <xf numFmtId="0" fontId="31" fillId="0" borderId="0" applyNumberFormat="0" applyFill="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4" fillId="17" borderId="79" applyNumberFormat="0" applyAlignment="0" applyProtection="0"/>
    <xf numFmtId="0" fontId="35" fillId="18" borderId="80" applyNumberFormat="0" applyAlignment="0" applyProtection="0"/>
    <xf numFmtId="0" fontId="36" fillId="18" borderId="79" applyNumberFormat="0" applyAlignment="0" applyProtection="0"/>
    <xf numFmtId="0" fontId="37" fillId="0" borderId="81" applyNumberFormat="0" applyFill="0" applyAlignment="0" applyProtection="0"/>
    <xf numFmtId="0" fontId="38" fillId="19" borderId="82" applyNumberFormat="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0" borderId="84" applyNumberFormat="0" applyFill="0" applyAlignment="0" applyProtection="0"/>
    <xf numFmtId="0" fontId="42"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42" fillId="36" borderId="0" applyNumberFormat="0" applyBorder="0" applyAlignment="0" applyProtection="0"/>
    <xf numFmtId="0" fontId="42"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42" fillId="40" borderId="0" applyNumberFormat="0" applyBorder="0" applyAlignment="0" applyProtection="0"/>
    <xf numFmtId="0" fontId="42"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42" fillId="44" borderId="0" applyNumberFormat="0" applyBorder="0" applyAlignment="0" applyProtection="0"/>
    <xf numFmtId="0" fontId="3" fillId="0" borderId="0"/>
    <xf numFmtId="0" fontId="27" fillId="0" borderId="0" applyNumberFormat="0" applyFont="0" applyFill="0" applyAlignment="0" applyProtection="0"/>
    <xf numFmtId="43" fontId="9" fillId="0" borderId="0" applyFont="0" applyFill="0" applyBorder="0" applyAlignment="0" applyProtection="0"/>
    <xf numFmtId="164" fontId="9" fillId="0" borderId="0" applyFont="0" applyFill="0" applyBorder="0" applyAlignment="0" applyProtection="0"/>
    <xf numFmtId="0" fontId="18" fillId="2" borderId="0" applyNumberFormat="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0" fontId="3" fillId="0" borderId="0"/>
    <xf numFmtId="43" fontId="9" fillId="0" borderId="0" applyFont="0" applyFill="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0" fontId="3" fillId="0" borderId="0"/>
    <xf numFmtId="43" fontId="9" fillId="0" borderId="0" applyFont="0" applyFill="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0" fontId="3" fillId="0" borderId="0"/>
    <xf numFmtId="43" fontId="9" fillId="0" borderId="0" applyFont="0" applyFill="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43" fontId="9" fillId="0" borderId="0" applyFont="0" applyFill="0" applyBorder="0" applyAlignment="0" applyProtection="0"/>
    <xf numFmtId="0" fontId="3" fillId="0" borderId="0"/>
    <xf numFmtId="0" fontId="3" fillId="0" borderId="0"/>
    <xf numFmtId="0" fontId="43" fillId="45" borderId="0" applyNumberFormat="0" applyBorder="0" applyAlignment="0" applyProtection="0"/>
    <xf numFmtId="0" fontId="3" fillId="20" borderId="83" applyNumberFormat="0" applyFont="0" applyAlignment="0" applyProtection="0"/>
    <xf numFmtId="0" fontId="9" fillId="0" borderId="0" applyNumberFormat="0" applyFont="0" applyFill="0" applyAlignment="0" applyProtection="0"/>
    <xf numFmtId="0" fontId="27" fillId="0" borderId="0" applyNumberFormat="0" applyFont="0" applyFill="0" applyAlignment="0" applyProtection="0"/>
    <xf numFmtId="0" fontId="9" fillId="0" borderId="0" applyNumberFormat="0" applyFont="0" applyFill="0" applyAlignment="0" applyProtection="0"/>
    <xf numFmtId="44" fontId="3" fillId="0" borderId="0" applyFont="0" applyFill="0" applyBorder="0" applyAlignment="0" applyProtection="0"/>
    <xf numFmtId="0" fontId="27" fillId="0" borderId="0" applyNumberFormat="0" applyFont="0" applyFill="0" applyAlignment="0" applyProtection="0"/>
    <xf numFmtId="0" fontId="9" fillId="0" borderId="0" applyNumberFormat="0" applyFont="0" applyFill="0" applyAlignment="0" applyProtection="0"/>
    <xf numFmtId="0" fontId="2"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43" fontId="9" fillId="0" borderId="0" applyFont="0" applyFill="0" applyBorder="0" applyAlignment="0" applyProtection="0"/>
    <xf numFmtId="0" fontId="1" fillId="0" borderId="0"/>
    <xf numFmtId="0" fontId="1" fillId="0" borderId="0"/>
    <xf numFmtId="0" fontId="1" fillId="20" borderId="83" applyNumberFormat="0" applyFont="0" applyAlignment="0" applyProtection="0"/>
    <xf numFmtId="0" fontId="9" fillId="0" borderId="0" applyNumberFormat="0" applyFont="0" applyFill="0" applyAlignment="0" applyProtection="0"/>
    <xf numFmtId="44" fontId="1" fillId="0" borderId="0" applyFont="0" applyFill="0" applyBorder="0" applyAlignment="0" applyProtection="0"/>
    <xf numFmtId="0" fontId="1" fillId="0" borderId="0"/>
  </cellStyleXfs>
  <cellXfs count="477">
    <xf numFmtId="0" fontId="0" fillId="0" borderId="0" xfId="0"/>
    <xf numFmtId="0" fontId="11" fillId="0" borderId="1" xfId="0" applyNumberFormat="1" applyFont="1" applyFill="1" applyBorder="1" applyAlignment="1">
      <alignment horizontal="center"/>
    </xf>
    <xf numFmtId="0" fontId="10" fillId="0"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center"/>
    </xf>
    <xf numFmtId="0" fontId="10" fillId="0" borderId="2" xfId="4" applyFont="1" applyBorder="1"/>
    <xf numFmtId="167" fontId="10" fillId="0" borderId="3" xfId="2" applyNumberFormat="1" applyFont="1" applyFill="1" applyBorder="1" applyAlignment="1">
      <alignment horizontal="center"/>
    </xf>
    <xf numFmtId="167" fontId="10" fillId="0" borderId="4" xfId="2" applyNumberFormat="1" applyFont="1" applyFill="1" applyBorder="1" applyAlignment="1">
      <alignment horizontal="center"/>
    </xf>
    <xf numFmtId="167" fontId="10" fillId="0" borderId="5" xfId="2" applyNumberFormat="1" applyFont="1" applyFill="1" applyBorder="1" applyAlignment="1">
      <alignment horizontal="center"/>
    </xf>
    <xf numFmtId="0" fontId="10" fillId="0" borderId="0" xfId="4" applyFont="1" applyBorder="1"/>
    <xf numFmtId="0" fontId="10" fillId="0" borderId="6" xfId="4" applyFont="1" applyFill="1" applyBorder="1" applyAlignment="1">
      <alignment horizontal="left" wrapText="1"/>
    </xf>
    <xf numFmtId="0" fontId="9" fillId="0" borderId="1" xfId="4" applyFont="1" applyFill="1" applyBorder="1" applyAlignment="1">
      <alignment wrapText="1"/>
    </xf>
    <xf numFmtId="43" fontId="9" fillId="0" borderId="1" xfId="1" applyFill="1" applyBorder="1" applyAlignment="1">
      <alignment horizontal="right" wrapText="1"/>
    </xf>
    <xf numFmtId="166" fontId="9" fillId="0" borderId="0" xfId="1" applyNumberFormat="1" applyFill="1" applyBorder="1"/>
    <xf numFmtId="166" fontId="9" fillId="0" borderId="7" xfId="1" applyNumberFormat="1" applyFill="1" applyBorder="1"/>
    <xf numFmtId="0" fontId="9" fillId="0" borderId="0" xfId="4" applyBorder="1"/>
    <xf numFmtId="0" fontId="10" fillId="0" borderId="6" xfId="4" applyFont="1" applyFill="1" applyBorder="1" applyAlignment="1">
      <alignment wrapText="1"/>
    </xf>
    <xf numFmtId="0" fontId="10" fillId="0" borderId="1" xfId="4" applyFont="1" applyFill="1" applyBorder="1" applyAlignment="1">
      <alignment wrapText="1"/>
    </xf>
    <xf numFmtId="43" fontId="12" fillId="0" borderId="1" xfId="1" applyFont="1" applyFill="1" applyBorder="1" applyAlignment="1">
      <alignment horizontal="right" wrapText="1"/>
    </xf>
    <xf numFmtId="43" fontId="9" fillId="0" borderId="0" xfId="4" applyNumberFormat="1" applyBorder="1"/>
    <xf numFmtId="166" fontId="14" fillId="0" borderId="0" xfId="1" applyNumberFormat="1" applyFont="1" applyFill="1" applyBorder="1"/>
    <xf numFmtId="166" fontId="14" fillId="0" borderId="7" xfId="1" applyNumberFormat="1" applyFont="1" applyFill="1" applyBorder="1"/>
    <xf numFmtId="0" fontId="10" fillId="0" borderId="8" xfId="4" applyFont="1" applyFill="1" applyBorder="1" applyAlignment="1">
      <alignment wrapText="1"/>
    </xf>
    <xf numFmtId="0" fontId="9" fillId="0" borderId="9" xfId="4" applyFill="1" applyBorder="1" applyAlignment="1">
      <alignment wrapText="1"/>
    </xf>
    <xf numFmtId="43" fontId="12" fillId="0" borderId="9" xfId="1" applyFont="1" applyFill="1" applyBorder="1" applyAlignment="1">
      <alignment horizontal="right" wrapText="1"/>
    </xf>
    <xf numFmtId="166" fontId="9" fillId="0" borderId="10" xfId="1" applyNumberFormat="1" applyFill="1" applyBorder="1"/>
    <xf numFmtId="166" fontId="9" fillId="0" borderId="11" xfId="1" applyNumberFormat="1" applyFill="1" applyBorder="1"/>
    <xf numFmtId="0" fontId="10" fillId="0" borderId="6" xfId="4" applyFont="1" applyBorder="1" applyAlignment="1">
      <alignment wrapText="1"/>
    </xf>
    <xf numFmtId="0" fontId="9" fillId="0" borderId="1" xfId="4" applyBorder="1" applyAlignment="1">
      <alignment wrapText="1"/>
    </xf>
    <xf numFmtId="43" fontId="12" fillId="0" borderId="1" xfId="1" applyFont="1" applyBorder="1" applyAlignment="1">
      <alignment horizontal="right" wrapText="1"/>
    </xf>
    <xf numFmtId="0" fontId="10" fillId="0" borderId="6" xfId="4" applyFont="1" applyBorder="1" applyAlignment="1">
      <alignment horizontal="left" wrapText="1"/>
    </xf>
    <xf numFmtId="43" fontId="9" fillId="0" borderId="1" xfId="1" applyBorder="1" applyAlignment="1">
      <alignment horizontal="right" wrapText="1"/>
    </xf>
    <xf numFmtId="166" fontId="9" fillId="0" borderId="0" xfId="1" applyNumberFormat="1" applyBorder="1"/>
    <xf numFmtId="0" fontId="10" fillId="0" borderId="1" xfId="4" applyFont="1" applyBorder="1" applyAlignment="1">
      <alignment wrapText="1"/>
    </xf>
    <xf numFmtId="166" fontId="14" fillId="0" borderId="0" xfId="1" applyNumberFormat="1" applyFont="1" applyBorder="1"/>
    <xf numFmtId="0" fontId="10" fillId="0" borderId="8" xfId="4" applyFont="1" applyBorder="1" applyAlignment="1">
      <alignment wrapText="1"/>
    </xf>
    <xf numFmtId="43" fontId="12" fillId="0" borderId="9" xfId="1" applyFont="1" applyBorder="1" applyAlignment="1">
      <alignment horizontal="right" wrapText="1"/>
    </xf>
    <xf numFmtId="43" fontId="9" fillId="0" borderId="1" xfId="1" applyBorder="1" applyAlignment="1">
      <alignment wrapText="1"/>
    </xf>
    <xf numFmtId="43" fontId="10" fillId="0" borderId="12" xfId="1" applyFont="1" applyBorder="1" applyAlignment="1">
      <alignment wrapText="1"/>
    </xf>
    <xf numFmtId="43" fontId="10" fillId="0" borderId="12" xfId="1" applyFont="1" applyBorder="1" applyAlignment="1">
      <alignment horizontal="center" wrapText="1"/>
    </xf>
    <xf numFmtId="43" fontId="9" fillId="0" borderId="13" xfId="1" applyBorder="1" applyAlignment="1">
      <alignment wrapText="1"/>
    </xf>
    <xf numFmtId="3" fontId="10" fillId="0" borderId="3" xfId="1" applyNumberFormat="1" applyFont="1" applyBorder="1" applyAlignment="1">
      <alignment horizontal="center"/>
    </xf>
    <xf numFmtId="3" fontId="10" fillId="0" borderId="4" xfId="1" applyNumberFormat="1" applyFont="1" applyBorder="1" applyAlignment="1">
      <alignment horizontal="center"/>
    </xf>
    <xf numFmtId="3" fontId="10" fillId="0" borderId="14" xfId="1" applyNumberFormat="1" applyFont="1" applyBorder="1" applyAlignment="1">
      <alignment horizontal="center"/>
    </xf>
    <xf numFmtId="0" fontId="10" fillId="0" borderId="6" xfId="4" applyFont="1" applyBorder="1" applyAlignment="1">
      <alignment horizontal="left"/>
    </xf>
    <xf numFmtId="0" fontId="10" fillId="0" borderId="1" xfId="4" applyFont="1" applyBorder="1" applyAlignment="1">
      <alignment horizontal="left"/>
    </xf>
    <xf numFmtId="0" fontId="9" fillId="0" borderId="1" xfId="4" applyFont="1" applyBorder="1" applyAlignment="1">
      <alignment vertical="justify" wrapText="1"/>
    </xf>
    <xf numFmtId="4" fontId="9" fillId="0" borderId="1" xfId="4" applyNumberFormat="1" applyBorder="1" applyAlignment="1">
      <alignment horizontal="center"/>
    </xf>
    <xf numFmtId="166" fontId="9" fillId="0" borderId="0" xfId="4" applyNumberFormat="1" applyBorder="1"/>
    <xf numFmtId="166" fontId="9" fillId="0" borderId="15" xfId="4" applyNumberFormat="1" applyBorder="1"/>
    <xf numFmtId="0" fontId="10" fillId="0" borderId="6" xfId="4" applyFont="1" applyBorder="1"/>
    <xf numFmtId="43" fontId="12" fillId="0" borderId="1" xfId="1" applyFont="1" applyFill="1" applyBorder="1" applyAlignment="1">
      <alignment horizontal="center" wrapText="1"/>
    </xf>
    <xf numFmtId="166" fontId="9" fillId="0" borderId="15" xfId="1" applyNumberFormat="1" applyBorder="1"/>
    <xf numFmtId="43" fontId="0" fillId="0" borderId="0" xfId="0" applyNumberFormat="1"/>
    <xf numFmtId="43" fontId="12" fillId="0" borderId="1" xfId="1" applyFont="1" applyBorder="1" applyAlignment="1">
      <alignment horizontal="center"/>
    </xf>
    <xf numFmtId="0" fontId="10" fillId="0" borderId="16" xfId="4" applyFont="1" applyBorder="1"/>
    <xf numFmtId="0" fontId="10" fillId="0" borderId="17" xfId="4" applyFont="1" applyBorder="1" applyAlignment="1">
      <alignment horizontal="left"/>
    </xf>
    <xf numFmtId="0" fontId="9" fillId="0" borderId="17" xfId="4" applyBorder="1" applyAlignment="1">
      <alignment wrapText="1"/>
    </xf>
    <xf numFmtId="4" fontId="9" fillId="0" borderId="17" xfId="4" applyNumberFormat="1" applyBorder="1" applyAlignment="1">
      <alignment horizontal="center"/>
    </xf>
    <xf numFmtId="166" fontId="9" fillId="0" borderId="18" xfId="4" applyNumberFormat="1" applyBorder="1"/>
    <xf numFmtId="166" fontId="9" fillId="0" borderId="19" xfId="4" applyNumberFormat="1" applyBorder="1"/>
    <xf numFmtId="43" fontId="9" fillId="0" borderId="1" xfId="1" applyBorder="1" applyAlignment="1">
      <alignment horizontal="center"/>
    </xf>
    <xf numFmtId="0" fontId="9" fillId="0" borderId="17" xfId="4" applyBorder="1" applyAlignment="1">
      <alignment horizontal="center" wrapText="1"/>
    </xf>
    <xf numFmtId="0" fontId="9" fillId="0" borderId="1" xfId="4" applyFill="1" applyBorder="1" applyAlignment="1">
      <alignment horizontal="right"/>
    </xf>
    <xf numFmtId="0" fontId="9" fillId="0" borderId="17" xfId="4" applyBorder="1"/>
    <xf numFmtId="0" fontId="9" fillId="0" borderId="20" xfId="4" applyBorder="1" applyAlignment="1"/>
    <xf numFmtId="43" fontId="9" fillId="0" borderId="13" xfId="1" applyBorder="1" applyAlignment="1">
      <alignment horizontal="right" wrapText="1"/>
    </xf>
    <xf numFmtId="3" fontId="10" fillId="0" borderId="21" xfId="4" applyNumberFormat="1" applyFont="1" applyBorder="1" applyAlignment="1">
      <alignment horizontal="center"/>
    </xf>
    <xf numFmtId="3" fontId="10" fillId="0" borderId="22" xfId="4" applyNumberFormat="1" applyFont="1" applyBorder="1" applyAlignment="1">
      <alignment horizontal="center"/>
    </xf>
    <xf numFmtId="3" fontId="10" fillId="0" borderId="6" xfId="4" applyNumberFormat="1" applyFont="1" applyBorder="1" applyAlignment="1">
      <alignment horizontal="left" wrapText="1"/>
    </xf>
    <xf numFmtId="0" fontId="10" fillId="0" borderId="23" xfId="4" applyFont="1" applyBorder="1" applyAlignment="1">
      <alignment wrapText="1"/>
    </xf>
    <xf numFmtId="0" fontId="9" fillId="0" borderId="16" xfId="4" applyBorder="1" applyAlignment="1">
      <alignment wrapText="1"/>
    </xf>
    <xf numFmtId="3" fontId="10" fillId="0" borderId="24" xfId="4" applyNumberFormat="1" applyFont="1" applyBorder="1" applyAlignment="1">
      <alignment horizontal="left" wrapText="1"/>
    </xf>
    <xf numFmtId="1" fontId="10" fillId="0" borderId="6" xfId="4" applyNumberFormat="1" applyFont="1" applyBorder="1" applyAlignment="1">
      <alignment horizontal="left"/>
    </xf>
    <xf numFmtId="1" fontId="10" fillId="0" borderId="16" xfId="4" applyNumberFormat="1" applyFont="1" applyBorder="1" applyAlignment="1">
      <alignment horizontal="left"/>
    </xf>
    <xf numFmtId="0" fontId="9" fillId="0" borderId="25" xfId="4" applyBorder="1" applyAlignment="1">
      <alignment horizontal="right"/>
    </xf>
    <xf numFmtId="0" fontId="9" fillId="0" borderId="17" xfId="4" applyBorder="1" applyAlignment="1">
      <alignment horizontal="right"/>
    </xf>
    <xf numFmtId="0" fontId="10" fillId="0" borderId="16" xfId="4" applyFont="1" applyBorder="1" applyAlignment="1">
      <alignment horizontal="left"/>
    </xf>
    <xf numFmtId="0" fontId="9" fillId="0" borderId="13" xfId="4" applyBorder="1" applyAlignment="1"/>
    <xf numFmtId="0" fontId="9" fillId="0" borderId="1" xfId="4" applyFont="1" applyBorder="1" applyAlignment="1">
      <alignment horizontal="left" wrapText="1"/>
    </xf>
    <xf numFmtId="4" fontId="9" fillId="0" borderId="1" xfId="4" applyNumberFormat="1" applyBorder="1" applyAlignment="1">
      <alignment horizontal="right"/>
    </xf>
    <xf numFmtId="0" fontId="9" fillId="0" borderId="17" xfId="4" applyBorder="1" applyAlignment="1">
      <alignment horizontal="left" wrapText="1"/>
    </xf>
    <xf numFmtId="4" fontId="9" fillId="0" borderId="17" xfId="4" applyNumberFormat="1" applyBorder="1" applyAlignment="1">
      <alignment horizontal="right"/>
    </xf>
    <xf numFmtId="0" fontId="9" fillId="0" borderId="1" xfId="4" applyBorder="1" applyAlignment="1">
      <alignment horizontal="left" wrapText="1"/>
    </xf>
    <xf numFmtId="4" fontId="9" fillId="0" borderId="1" xfId="4" applyNumberFormat="1" applyFill="1" applyBorder="1" applyAlignment="1">
      <alignment horizontal="right"/>
    </xf>
    <xf numFmtId="0" fontId="9" fillId="0" borderId="6" xfId="4" applyBorder="1" applyAlignment="1">
      <alignment horizontal="left"/>
    </xf>
    <xf numFmtId="0" fontId="9" fillId="0" borderId="16" xfId="4" applyBorder="1" applyAlignment="1">
      <alignment horizontal="left"/>
    </xf>
    <xf numFmtId="4" fontId="9" fillId="0" borderId="25" xfId="4" applyNumberFormat="1" applyBorder="1" applyAlignment="1">
      <alignment horizontal="right"/>
    </xf>
    <xf numFmtId="167" fontId="10" fillId="0" borderId="21" xfId="2" applyNumberFormat="1" applyFont="1" applyFill="1" applyBorder="1" applyAlignment="1">
      <alignment horizontal="center"/>
    </xf>
    <xf numFmtId="167" fontId="10" fillId="0" borderId="22" xfId="2" applyNumberFormat="1" applyFont="1" applyFill="1" applyBorder="1" applyAlignment="1">
      <alignment horizontal="center"/>
    </xf>
    <xf numFmtId="0" fontId="9" fillId="0" borderId="1" xfId="4" applyFill="1" applyBorder="1"/>
    <xf numFmtId="166" fontId="9" fillId="0" borderId="0" xfId="4" applyNumberFormat="1" applyFill="1" applyBorder="1"/>
    <xf numFmtId="166" fontId="9" fillId="0" borderId="15" xfId="4" applyNumberFormat="1" applyFill="1" applyBorder="1"/>
    <xf numFmtId="4" fontId="9" fillId="0" borderId="1" xfId="4" applyNumberFormat="1" applyFill="1" applyBorder="1"/>
    <xf numFmtId="166" fontId="9" fillId="0" borderId="15" xfId="1" applyNumberFormat="1" applyFill="1" applyBorder="1"/>
    <xf numFmtId="43" fontId="9" fillId="0" borderId="1" xfId="1" applyFill="1" applyBorder="1"/>
    <xf numFmtId="166" fontId="14" fillId="0" borderId="15" xfId="1" applyNumberFormat="1" applyFont="1" applyFill="1" applyBorder="1"/>
    <xf numFmtId="3" fontId="10" fillId="0" borderId="20" xfId="4" applyNumberFormat="1" applyFont="1" applyFill="1" applyBorder="1"/>
    <xf numFmtId="0" fontId="9" fillId="0" borderId="13" xfId="4" applyFill="1" applyBorder="1"/>
    <xf numFmtId="4" fontId="9" fillId="0" borderId="13" xfId="4" applyNumberFormat="1" applyFill="1" applyBorder="1"/>
    <xf numFmtId="166" fontId="9" fillId="0" borderId="21" xfId="4" applyNumberFormat="1" applyFill="1" applyBorder="1"/>
    <xf numFmtId="166" fontId="9" fillId="0" borderId="27" xfId="4" applyNumberFormat="1" applyFill="1" applyBorder="1"/>
    <xf numFmtId="49" fontId="9" fillId="0" borderId="0" xfId="4" applyNumberFormat="1" applyFont="1" applyFill="1" applyAlignment="1">
      <alignment vertical="justify" wrapText="1"/>
    </xf>
    <xf numFmtId="166" fontId="9" fillId="0" borderId="18" xfId="4" applyNumberFormat="1" applyFill="1" applyBorder="1"/>
    <xf numFmtId="166" fontId="9" fillId="0" borderId="19" xfId="4" applyNumberFormat="1" applyFill="1" applyBorder="1"/>
    <xf numFmtId="0" fontId="10" fillId="0" borderId="6" xfId="4" applyFont="1" applyFill="1" applyBorder="1" applyAlignment="1">
      <alignment horizontal="left"/>
    </xf>
    <xf numFmtId="0" fontId="9" fillId="0" borderId="1" xfId="4" applyFill="1" applyBorder="1" applyAlignment="1">
      <alignment wrapText="1"/>
    </xf>
    <xf numFmtId="0" fontId="10" fillId="0" borderId="16" xfId="4" applyFont="1" applyFill="1" applyBorder="1" applyAlignment="1">
      <alignment horizontal="left"/>
    </xf>
    <xf numFmtId="0" fontId="10" fillId="0" borderId="18" xfId="4" applyFont="1" applyFill="1" applyBorder="1"/>
    <xf numFmtId="0" fontId="9" fillId="0" borderId="17" xfId="4" applyFill="1" applyBorder="1" applyAlignment="1">
      <alignment wrapText="1"/>
    </xf>
    <xf numFmtId="0" fontId="10" fillId="0" borderId="23" xfId="4" applyFont="1" applyFill="1" applyBorder="1"/>
    <xf numFmtId="0" fontId="10" fillId="0" borderId="6" xfId="4" applyFont="1" applyFill="1" applyBorder="1"/>
    <xf numFmtId="0" fontId="10" fillId="0" borderId="23" xfId="4" applyFont="1" applyFill="1" applyBorder="1" applyAlignment="1">
      <alignment horizontal="left"/>
    </xf>
    <xf numFmtId="0" fontId="9" fillId="0" borderId="6" xfId="4" applyFill="1" applyBorder="1"/>
    <xf numFmtId="0" fontId="10" fillId="0" borderId="28" xfId="4" applyFont="1" applyBorder="1" applyAlignment="1">
      <alignment horizontal="center" vertical="center" wrapText="1"/>
    </xf>
    <xf numFmtId="0" fontId="10" fillId="0" borderId="29" xfId="4" applyFont="1" applyBorder="1" applyAlignment="1">
      <alignment horizontal="center" vertical="center" wrapText="1"/>
    </xf>
    <xf numFmtId="166" fontId="10" fillId="0" borderId="30" xfId="4" applyNumberFormat="1" applyFont="1" applyBorder="1" applyAlignment="1">
      <alignment horizontal="center" vertical="center" wrapText="1"/>
    </xf>
    <xf numFmtId="0" fontId="9" fillId="0" borderId="0" xfId="4" applyAlignment="1">
      <alignment vertical="center" wrapText="1"/>
    </xf>
    <xf numFmtId="7" fontId="10" fillId="0" borderId="30" xfId="2" applyNumberFormat="1" applyFont="1" applyBorder="1" applyAlignment="1">
      <alignment horizontal="center" vertical="center" wrapText="1"/>
    </xf>
    <xf numFmtId="0" fontId="9" fillId="0" borderId="0" xfId="4"/>
    <xf numFmtId="0" fontId="10" fillId="0" borderId="31" xfId="4" applyFont="1" applyBorder="1" applyAlignment="1">
      <alignment horizontal="center" vertical="center" wrapText="1"/>
    </xf>
    <xf numFmtId="0" fontId="10" fillId="0" borderId="0" xfId="4" applyFont="1" applyBorder="1" applyAlignment="1">
      <alignment horizontal="center"/>
    </xf>
    <xf numFmtId="166" fontId="9" fillId="0" borderId="7" xfId="4" applyNumberFormat="1" applyFont="1" applyFill="1" applyBorder="1" applyAlignment="1">
      <alignment horizontal="center"/>
    </xf>
    <xf numFmtId="166" fontId="9" fillId="0" borderId="7" xfId="4" applyNumberFormat="1" applyBorder="1" applyAlignment="1">
      <alignment horizontal="center"/>
    </xf>
    <xf numFmtId="166" fontId="9" fillId="0" borderId="0" xfId="4" applyNumberFormat="1" applyBorder="1" applyAlignment="1">
      <alignment horizontal="center"/>
    </xf>
    <xf numFmtId="7" fontId="9" fillId="0" borderId="7" xfId="2" applyNumberFormat="1" applyBorder="1" applyAlignment="1">
      <alignment horizontal="center"/>
    </xf>
    <xf numFmtId="0" fontId="10" fillId="0" borderId="32" xfId="4" applyFont="1" applyBorder="1" applyAlignment="1">
      <alignment horizontal="center"/>
    </xf>
    <xf numFmtId="0" fontId="10" fillId="0" borderId="33" xfId="4" applyFont="1" applyBorder="1" applyAlignment="1">
      <alignment horizontal="center"/>
    </xf>
    <xf numFmtId="0" fontId="10" fillId="0" borderId="10" xfId="4" applyFont="1" applyBorder="1" applyAlignment="1">
      <alignment horizontal="center"/>
    </xf>
    <xf numFmtId="166" fontId="9" fillId="0" borderId="11" xfId="4" applyNumberFormat="1" applyBorder="1" applyAlignment="1">
      <alignment horizontal="center"/>
    </xf>
    <xf numFmtId="0" fontId="9" fillId="0" borderId="33" xfId="4" applyBorder="1" applyAlignment="1">
      <alignment horizontal="center"/>
    </xf>
    <xf numFmtId="7" fontId="9" fillId="0" borderId="11" xfId="2" applyNumberFormat="1" applyBorder="1" applyAlignment="1">
      <alignment horizontal="center"/>
    </xf>
    <xf numFmtId="0" fontId="10" fillId="0" borderId="0" xfId="4" applyFont="1" applyAlignment="1">
      <alignment horizontal="center"/>
    </xf>
    <xf numFmtId="166" fontId="9" fillId="0" borderId="0" xfId="4" applyNumberFormat="1" applyAlignment="1">
      <alignment horizontal="center"/>
    </xf>
    <xf numFmtId="0" fontId="9" fillId="0" borderId="0" xfId="4" applyAlignment="1">
      <alignment horizontal="center"/>
    </xf>
    <xf numFmtId="7" fontId="9" fillId="0" borderId="0" xfId="2" applyNumberFormat="1" applyAlignment="1">
      <alignment horizontal="center"/>
    </xf>
    <xf numFmtId="166" fontId="9" fillId="0" borderId="7" xfId="4" applyNumberFormat="1" applyFill="1" applyBorder="1" applyAlignment="1">
      <alignment horizontal="center"/>
    </xf>
    <xf numFmtId="7" fontId="9" fillId="0" borderId="7" xfId="2" applyNumberFormat="1" applyFill="1" applyBorder="1" applyAlignment="1">
      <alignment horizontal="center"/>
    </xf>
    <xf numFmtId="0" fontId="9" fillId="0" borderId="32" xfId="4" applyBorder="1" applyAlignment="1">
      <alignment horizontal="center"/>
    </xf>
    <xf numFmtId="0" fontId="9" fillId="0" borderId="0" xfId="4" applyBorder="1" applyAlignment="1">
      <alignment horizontal="center"/>
    </xf>
    <xf numFmtId="7" fontId="9" fillId="0" borderId="0" xfId="2" applyNumberFormat="1" applyBorder="1" applyAlignment="1">
      <alignment horizontal="center"/>
    </xf>
    <xf numFmtId="0" fontId="10" fillId="0" borderId="31" xfId="4" applyFont="1" applyBorder="1" applyAlignment="1">
      <alignment horizontal="center"/>
    </xf>
    <xf numFmtId="0" fontId="10" fillId="0" borderId="31" xfId="4" applyFont="1" applyBorder="1" applyAlignment="1">
      <alignment horizontal="center" vertical="justify" wrapText="1"/>
    </xf>
    <xf numFmtId="0" fontId="12" fillId="0" borderId="0" xfId="0" applyFont="1" applyFill="1" applyBorder="1" applyAlignment="1">
      <alignment horizontal="center" vertical="center" wrapText="1"/>
    </xf>
    <xf numFmtId="0" fontId="0" fillId="0" borderId="0" xfId="0" applyFill="1"/>
    <xf numFmtId="0" fontId="12" fillId="0" borderId="1" xfId="0" applyNumberFormat="1" applyFont="1" applyFill="1" applyBorder="1" applyAlignment="1">
      <alignment horizontal="center"/>
    </xf>
    <xf numFmtId="0" fontId="10" fillId="0" borderId="9" xfId="4" applyFont="1" applyFill="1" applyBorder="1" applyAlignment="1">
      <alignment wrapText="1"/>
    </xf>
    <xf numFmtId="0" fontId="10" fillId="0" borderId="31" xfId="4" applyFont="1" applyFill="1" applyBorder="1" applyAlignment="1">
      <alignment horizontal="center" vertical="center" wrapText="1"/>
    </xf>
    <xf numFmtId="43" fontId="15" fillId="0" borderId="1" xfId="1" applyFont="1" applyFill="1" applyBorder="1" applyAlignment="1">
      <alignment horizontal="right" wrapText="1"/>
    </xf>
    <xf numFmtId="43" fontId="9" fillId="0" borderId="1" xfId="1" applyFill="1" applyBorder="1" applyAlignment="1">
      <alignment wrapText="1"/>
    </xf>
    <xf numFmtId="0" fontId="11" fillId="0" borderId="1" xfId="0" applyNumberFormat="1" applyFont="1" applyFill="1" applyBorder="1" applyAlignment="1">
      <alignment horizontal="left"/>
    </xf>
    <xf numFmtId="0" fontId="12" fillId="0"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left"/>
    </xf>
    <xf numFmtId="165" fontId="12" fillId="0" borderId="1" xfId="0" applyNumberFormat="1" applyFont="1" applyFill="1" applyBorder="1" applyAlignment="1">
      <alignment horizontal="center"/>
    </xf>
    <xf numFmtId="43" fontId="9" fillId="0" borderId="13" xfId="1" applyFill="1" applyBorder="1" applyAlignment="1">
      <alignment horizontal="right" wrapText="1"/>
    </xf>
    <xf numFmtId="43" fontId="10" fillId="0" borderId="9" xfId="1" applyFont="1" applyFill="1" applyBorder="1" applyAlignment="1">
      <alignment horizontal="right" wrapText="1"/>
    </xf>
    <xf numFmtId="168" fontId="11" fillId="0" borderId="1" xfId="0" applyNumberFormat="1" applyFont="1" applyFill="1" applyBorder="1" applyAlignment="1">
      <alignment horizontal="center"/>
    </xf>
    <xf numFmtId="0" fontId="10" fillId="0" borderId="23" xfId="4" applyFont="1" applyFill="1" applyBorder="1" applyAlignment="1">
      <alignment wrapText="1"/>
    </xf>
    <xf numFmtId="0" fontId="9" fillId="0" borderId="26" xfId="4" applyFill="1" applyBorder="1" applyAlignment="1"/>
    <xf numFmtId="0" fontId="9" fillId="0" borderId="1" xfId="0" applyNumberFormat="1" applyFont="1" applyFill="1" applyBorder="1" applyAlignment="1">
      <alignment horizontal="center"/>
    </xf>
    <xf numFmtId="166" fontId="9" fillId="0" borderId="0" xfId="1" applyNumberFormat="1" applyFont="1" applyFill="1" applyBorder="1"/>
    <xf numFmtId="166" fontId="10" fillId="0" borderId="10" xfId="1" applyNumberFormat="1" applyFont="1" applyFill="1" applyBorder="1"/>
    <xf numFmtId="166" fontId="10" fillId="0" borderId="11" xfId="1" applyNumberFormat="1" applyFont="1" applyFill="1" applyBorder="1"/>
    <xf numFmtId="0" fontId="10" fillId="0" borderId="13" xfId="0" applyNumberFormat="1"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9" fillId="0" borderId="0" xfId="4" applyFill="1" applyBorder="1" applyAlignment="1">
      <alignment wrapText="1"/>
    </xf>
    <xf numFmtId="0" fontId="9" fillId="0" borderId="0" xfId="4" applyFill="1" applyBorder="1" applyAlignment="1">
      <alignment horizontal="right"/>
    </xf>
    <xf numFmtId="166" fontId="9" fillId="0" borderId="34" xfId="4" applyNumberFormat="1" applyFill="1" applyBorder="1"/>
    <xf numFmtId="0" fontId="9" fillId="0" borderId="25" xfId="4" applyFill="1" applyBorder="1" applyAlignment="1">
      <alignment wrapText="1"/>
    </xf>
    <xf numFmtId="0" fontId="9" fillId="0" borderId="25" xfId="4" applyFill="1" applyBorder="1" applyAlignment="1">
      <alignment horizontal="right" wrapText="1"/>
    </xf>
    <xf numFmtId="166" fontId="9" fillId="0" borderId="18" xfId="4" applyNumberFormat="1" applyFill="1" applyBorder="1" applyAlignment="1">
      <alignment wrapText="1"/>
    </xf>
    <xf numFmtId="0" fontId="9" fillId="0" borderId="12" xfId="4" applyFill="1" applyBorder="1" applyAlignment="1">
      <alignment wrapText="1"/>
    </xf>
    <xf numFmtId="0" fontId="9" fillId="0" borderId="12" xfId="4" applyFill="1" applyBorder="1" applyAlignment="1">
      <alignment horizontal="right"/>
    </xf>
    <xf numFmtId="3" fontId="10" fillId="0" borderId="21" xfId="4" applyNumberFormat="1" applyFont="1" applyFill="1" applyBorder="1" applyAlignment="1">
      <alignment horizontal="center"/>
    </xf>
    <xf numFmtId="3" fontId="10" fillId="0" borderId="22" xfId="4" applyNumberFormat="1" applyFont="1" applyFill="1" applyBorder="1" applyAlignment="1">
      <alignment horizontal="center"/>
    </xf>
    <xf numFmtId="4" fontId="12" fillId="0" borderId="1" xfId="4" applyNumberFormat="1" applyFont="1" applyFill="1" applyBorder="1" applyAlignment="1">
      <alignment horizontal="right" wrapText="1"/>
    </xf>
    <xf numFmtId="0" fontId="12" fillId="0" borderId="1" xfId="4" applyFont="1" applyFill="1" applyBorder="1" applyAlignment="1">
      <alignment horizontal="right" wrapText="1"/>
    </xf>
    <xf numFmtId="0" fontId="9" fillId="0" borderId="23" xfId="4" applyFill="1" applyBorder="1" applyAlignment="1">
      <alignment horizontal="right"/>
    </xf>
    <xf numFmtId="0" fontId="9" fillId="0" borderId="25" xfId="4" applyFill="1" applyBorder="1" applyAlignment="1">
      <alignment horizontal="right"/>
    </xf>
    <xf numFmtId="0" fontId="9" fillId="0" borderId="17" xfId="4" applyFill="1" applyBorder="1" applyAlignment="1">
      <alignment horizontal="right"/>
    </xf>
    <xf numFmtId="0" fontId="9" fillId="0" borderId="26" xfId="4" applyFill="1" applyBorder="1" applyAlignment="1">
      <alignment horizontal="right"/>
    </xf>
    <xf numFmtId="166" fontId="9" fillId="0" borderId="35" xfId="4" applyNumberFormat="1" applyFill="1" applyBorder="1"/>
    <xf numFmtId="0" fontId="9" fillId="0" borderId="0" xfId="4" applyFill="1"/>
    <xf numFmtId="0" fontId="10" fillId="0" borderId="0" xfId="4" applyFont="1" applyFill="1" applyBorder="1" applyAlignment="1">
      <alignment horizontal="center"/>
    </xf>
    <xf numFmtId="166" fontId="9" fillId="0" borderId="0" xfId="4" applyNumberFormat="1" applyFill="1" applyBorder="1" applyAlignment="1">
      <alignment horizontal="center"/>
    </xf>
    <xf numFmtId="0" fontId="10" fillId="0" borderId="32" xfId="4" applyFont="1" applyFill="1" applyBorder="1" applyAlignment="1">
      <alignment horizontal="center"/>
    </xf>
    <xf numFmtId="166" fontId="9" fillId="0" borderId="11" xfId="4" applyNumberFormat="1" applyFill="1" applyBorder="1" applyAlignment="1">
      <alignment horizontal="center"/>
    </xf>
    <xf numFmtId="0" fontId="10" fillId="0" borderId="33" xfId="4" applyFont="1" applyFill="1" applyBorder="1" applyAlignment="1">
      <alignment horizontal="center"/>
    </xf>
    <xf numFmtId="0" fontId="10" fillId="0" borderId="10" xfId="4" applyFont="1" applyFill="1" applyBorder="1" applyAlignment="1">
      <alignment horizontal="center"/>
    </xf>
    <xf numFmtId="0" fontId="9" fillId="0" borderId="33" xfId="4" applyFill="1" applyBorder="1" applyAlignment="1">
      <alignment horizontal="center"/>
    </xf>
    <xf numFmtId="166" fontId="9" fillId="0" borderId="0" xfId="4" applyNumberFormat="1" applyFill="1" applyAlignment="1">
      <alignment horizontal="center"/>
    </xf>
    <xf numFmtId="0" fontId="9" fillId="0" borderId="0" xfId="4" applyFill="1" applyAlignment="1">
      <alignment horizontal="center"/>
    </xf>
    <xf numFmtId="7" fontId="9" fillId="0" borderId="0" xfId="2" applyNumberFormat="1" applyFill="1" applyAlignment="1">
      <alignment horizontal="center"/>
    </xf>
    <xf numFmtId="166" fontId="10" fillId="0" borderId="30" xfId="4" applyNumberFormat="1" applyFont="1" applyFill="1" applyBorder="1" applyAlignment="1">
      <alignment horizontal="center" vertical="center" wrapText="1"/>
    </xf>
    <xf numFmtId="0" fontId="9" fillId="0" borderId="0" xfId="4" applyFill="1" applyAlignment="1">
      <alignment vertical="center" wrapText="1"/>
    </xf>
    <xf numFmtId="0" fontId="10" fillId="0" borderId="28" xfId="4" applyFont="1" applyFill="1" applyBorder="1" applyAlignment="1">
      <alignment horizontal="center" vertical="center" wrapText="1"/>
    </xf>
    <xf numFmtId="0" fontId="10" fillId="0" borderId="29" xfId="4" applyFont="1" applyFill="1" applyBorder="1" applyAlignment="1">
      <alignment horizontal="center" vertical="center" wrapText="1"/>
    </xf>
    <xf numFmtId="7" fontId="10" fillId="0" borderId="30" xfId="2" applyNumberFormat="1" applyFont="1" applyFill="1" applyBorder="1" applyAlignment="1">
      <alignment horizontal="center" vertical="center" wrapText="1"/>
    </xf>
    <xf numFmtId="7" fontId="9" fillId="0" borderId="11" xfId="2" applyNumberFormat="1" applyFill="1" applyBorder="1" applyAlignment="1">
      <alignment horizontal="center"/>
    </xf>
    <xf numFmtId="166" fontId="10" fillId="0" borderId="0" xfId="4" applyNumberFormat="1" applyFont="1" applyFill="1" applyBorder="1" applyAlignment="1">
      <alignment horizontal="center" vertical="center" wrapText="1"/>
    </xf>
    <xf numFmtId="0" fontId="9" fillId="0" borderId="32" xfId="4" applyFill="1" applyBorder="1" applyAlignment="1">
      <alignment horizontal="center"/>
    </xf>
    <xf numFmtId="0" fontId="10" fillId="0" borderId="31" xfId="4" applyFont="1" applyFill="1" applyBorder="1" applyAlignment="1">
      <alignment horizontal="center"/>
    </xf>
    <xf numFmtId="7" fontId="9" fillId="0" borderId="0" xfId="2" applyNumberFormat="1" applyFill="1" applyBorder="1" applyAlignment="1">
      <alignment horizontal="center"/>
    </xf>
    <xf numFmtId="7" fontId="9" fillId="0" borderId="11" xfId="2" applyNumberFormat="1" applyFont="1" applyFill="1" applyBorder="1" applyAlignment="1">
      <alignment horizontal="center"/>
    </xf>
    <xf numFmtId="0" fontId="10" fillId="3" borderId="36" xfId="4" applyFont="1" applyFill="1" applyBorder="1" applyAlignment="1">
      <alignment horizontal="center"/>
    </xf>
    <xf numFmtId="0" fontId="10" fillId="3" borderId="1" xfId="4" applyFont="1" applyFill="1" applyBorder="1" applyAlignment="1">
      <alignment horizontal="center" vertical="center" wrapText="1"/>
    </xf>
    <xf numFmtId="0" fontId="12" fillId="3" borderId="1" xfId="4" applyFont="1" applyFill="1" applyBorder="1" applyAlignment="1">
      <alignment horizontal="center" vertical="center" wrapText="1"/>
    </xf>
    <xf numFmtId="0" fontId="9" fillId="3" borderId="1" xfId="4" applyFont="1" applyFill="1" applyBorder="1" applyAlignment="1">
      <alignment horizontal="center"/>
    </xf>
    <xf numFmtId="0" fontId="12" fillId="0" borderId="1" xfId="0" applyFont="1" applyBorder="1" applyAlignment="1">
      <alignment horizontal="center" vertical="center" wrapText="1"/>
    </xf>
    <xf numFmtId="0" fontId="12" fillId="3" borderId="1" xfId="0" applyFont="1" applyFill="1" applyBorder="1" applyAlignment="1">
      <alignment horizontal="center" vertical="center" wrapText="1"/>
    </xf>
    <xf numFmtId="0" fontId="12" fillId="3" borderId="1" xfId="0" applyNumberFormat="1" applyFont="1" applyFill="1" applyBorder="1" applyAlignment="1">
      <alignment horizontal="center" vertical="center" wrapText="1"/>
    </xf>
    <xf numFmtId="0" fontId="12" fillId="0" borderId="13" xfId="0" applyFont="1" applyBorder="1" applyAlignment="1">
      <alignment horizontal="center" vertical="center" wrapText="1"/>
    </xf>
    <xf numFmtId="0" fontId="12" fillId="3" borderId="1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1" fillId="0" borderId="0" xfId="0" applyNumberFormat="1" applyFont="1" applyFill="1" applyBorder="1" applyAlignment="1">
      <alignment horizontal="center"/>
    </xf>
    <xf numFmtId="165" fontId="11" fillId="0" borderId="0" xfId="0" applyNumberFormat="1" applyFont="1" applyFill="1" applyBorder="1" applyAlignment="1">
      <alignment horizontal="center"/>
    </xf>
    <xf numFmtId="0" fontId="12" fillId="0" borderId="0" xfId="0" applyNumberFormat="1" applyFont="1" applyFill="1" applyBorder="1" applyAlignment="1">
      <alignment horizontal="center"/>
    </xf>
    <xf numFmtId="0" fontId="12" fillId="0" borderId="0" xfId="0" applyNumberFormat="1" applyFont="1" applyBorder="1" applyAlignment="1">
      <alignment horizontal="center"/>
    </xf>
    <xf numFmtId="165" fontId="0" fillId="0" borderId="0" xfId="0" applyNumberFormat="1" applyBorder="1" applyAlignment="1">
      <alignment horizontal="center"/>
    </xf>
    <xf numFmtId="0" fontId="0" fillId="0" borderId="0" xfId="0" applyNumberFormat="1" applyBorder="1" applyAlignment="1">
      <alignment horizontal="center"/>
    </xf>
    <xf numFmtId="165" fontId="9" fillId="0" borderId="1" xfId="0" applyNumberFormat="1" applyFont="1" applyFill="1" applyBorder="1" applyAlignment="1">
      <alignment horizontal="center"/>
    </xf>
    <xf numFmtId="0" fontId="0" fillId="0" borderId="0" xfId="0" applyProtection="1"/>
    <xf numFmtId="0" fontId="9" fillId="3" borderId="1" xfId="4" applyFont="1" applyFill="1" applyBorder="1" applyAlignment="1">
      <alignment horizontal="center" vertical="center" wrapText="1"/>
    </xf>
    <xf numFmtId="0" fontId="9" fillId="0" borderId="20" xfId="4" applyFill="1" applyBorder="1" applyAlignment="1"/>
    <xf numFmtId="43" fontId="10" fillId="0" borderId="13" xfId="1" applyFont="1" applyFill="1" applyBorder="1" applyAlignment="1">
      <alignment horizontal="center" wrapText="1"/>
    </xf>
    <xf numFmtId="0" fontId="10" fillId="0" borderId="0" xfId="4" applyFont="1" applyBorder="1" applyAlignment="1">
      <alignment wrapText="1"/>
    </xf>
    <xf numFmtId="43" fontId="12" fillId="0" borderId="0" xfId="1" applyFont="1" applyFill="1" applyBorder="1" applyAlignment="1">
      <alignment horizontal="right" wrapText="1"/>
    </xf>
    <xf numFmtId="0" fontId="19" fillId="6" borderId="0" xfId="4" applyFont="1" applyFill="1" applyBorder="1" applyAlignment="1">
      <alignment wrapText="1"/>
    </xf>
    <xf numFmtId="43" fontId="19" fillId="6" borderId="0" xfId="1" applyFont="1" applyFill="1" applyBorder="1" applyAlignment="1">
      <alignment wrapText="1"/>
    </xf>
    <xf numFmtId="166" fontId="19" fillId="6" borderId="0" xfId="1" applyNumberFormat="1" applyFont="1" applyFill="1" applyBorder="1"/>
    <xf numFmtId="2" fontId="20" fillId="6" borderId="0" xfId="0" applyNumberFormat="1" applyFont="1" applyFill="1" applyAlignment="1">
      <alignment horizontal="left"/>
    </xf>
    <xf numFmtId="0" fontId="19" fillId="6" borderId="0" xfId="0" applyFont="1" applyFill="1"/>
    <xf numFmtId="0" fontId="20" fillId="6" borderId="0" xfId="0" applyFont="1" applyFill="1"/>
    <xf numFmtId="167" fontId="10" fillId="0" borderId="23" xfId="2" applyNumberFormat="1" applyFont="1" applyFill="1" applyBorder="1" applyAlignment="1">
      <alignment horizontal="center"/>
    </xf>
    <xf numFmtId="167" fontId="10" fillId="0" borderId="1" xfId="2" applyNumberFormat="1" applyFont="1" applyFill="1" applyBorder="1" applyAlignment="1">
      <alignment horizontal="center"/>
    </xf>
    <xf numFmtId="167" fontId="10" fillId="0" borderId="37" xfId="2" applyNumberFormat="1" applyFont="1" applyFill="1" applyBorder="1" applyAlignment="1">
      <alignment horizontal="center"/>
    </xf>
    <xf numFmtId="43" fontId="9" fillId="0" borderId="36" xfId="1" applyFill="1" applyBorder="1" applyAlignment="1">
      <alignment horizontal="right" wrapText="1"/>
    </xf>
    <xf numFmtId="166" fontId="9" fillId="0" borderId="38" xfId="1" applyNumberFormat="1" applyFill="1" applyBorder="1"/>
    <xf numFmtId="166" fontId="9" fillId="0" borderId="39" xfId="1" applyNumberFormat="1" applyFill="1" applyBorder="1"/>
    <xf numFmtId="43" fontId="15" fillId="0" borderId="36" xfId="1" applyFont="1" applyFill="1" applyBorder="1" applyAlignment="1">
      <alignment horizontal="right" wrapText="1"/>
    </xf>
    <xf numFmtId="167" fontId="10" fillId="0" borderId="38" xfId="2" applyNumberFormat="1" applyFont="1" applyFill="1" applyBorder="1" applyAlignment="1">
      <alignment horizontal="center"/>
    </xf>
    <xf numFmtId="167" fontId="10" fillId="0" borderId="39" xfId="2" applyNumberFormat="1" applyFont="1" applyFill="1" applyBorder="1" applyAlignment="1">
      <alignment horizontal="center"/>
    </xf>
    <xf numFmtId="0" fontId="10" fillId="0" borderId="40" xfId="4" applyFont="1" applyFill="1" applyBorder="1" applyAlignment="1">
      <alignment horizontal="left" wrapText="1"/>
    </xf>
    <xf numFmtId="0" fontId="10" fillId="0" borderId="41" xfId="4" applyFont="1" applyFill="1" applyBorder="1" applyAlignment="1">
      <alignment horizontal="left" wrapText="1"/>
    </xf>
    <xf numFmtId="0" fontId="10" fillId="0" borderId="42" xfId="4" applyFont="1" applyFill="1" applyBorder="1" applyAlignment="1">
      <alignment wrapText="1"/>
    </xf>
    <xf numFmtId="43" fontId="15" fillId="0" borderId="42" xfId="1" applyFont="1" applyFill="1" applyBorder="1" applyAlignment="1">
      <alignment horizontal="right" wrapText="1"/>
    </xf>
    <xf numFmtId="43" fontId="15" fillId="0" borderId="43" xfId="1" applyFont="1" applyFill="1" applyBorder="1" applyAlignment="1">
      <alignment horizontal="right" wrapText="1"/>
    </xf>
    <xf numFmtId="0" fontId="9" fillId="0" borderId="23" xfId="4" applyFont="1" applyFill="1" applyBorder="1" applyAlignment="1">
      <alignment wrapText="1"/>
    </xf>
    <xf numFmtId="43" fontId="9" fillId="0" borderId="1" xfId="1" applyFont="1" applyFill="1" applyBorder="1" applyAlignment="1">
      <alignment horizontal="right" wrapText="1"/>
    </xf>
    <xf numFmtId="0" fontId="10" fillId="7" borderId="6" xfId="4" applyFont="1" applyFill="1" applyBorder="1" applyAlignment="1">
      <alignment horizontal="left" wrapText="1"/>
    </xf>
    <xf numFmtId="0" fontId="9" fillId="7" borderId="1" xfId="4" applyFont="1" applyFill="1" applyBorder="1" applyAlignment="1">
      <alignment wrapText="1"/>
    </xf>
    <xf numFmtId="43" fontId="9" fillId="7" borderId="1" xfId="1" applyFill="1" applyBorder="1" applyAlignment="1">
      <alignment horizontal="right" wrapText="1"/>
    </xf>
    <xf numFmtId="166" fontId="9" fillId="7" borderId="0" xfId="1" applyNumberFormat="1" applyFill="1" applyBorder="1"/>
    <xf numFmtId="166" fontId="9" fillId="7" borderId="7" xfId="1" applyNumberFormat="1" applyFill="1" applyBorder="1"/>
    <xf numFmtId="0" fontId="10" fillId="7" borderId="6" xfId="4" applyFont="1" applyFill="1" applyBorder="1" applyAlignment="1">
      <alignment wrapText="1"/>
    </xf>
    <xf numFmtId="0" fontId="10" fillId="7" borderId="1" xfId="4" applyFont="1" applyFill="1" applyBorder="1" applyAlignment="1">
      <alignment wrapText="1"/>
    </xf>
    <xf numFmtId="43" fontId="12" fillId="7" borderId="1" xfId="1" applyFont="1" applyFill="1" applyBorder="1" applyAlignment="1">
      <alignment horizontal="right" wrapText="1"/>
    </xf>
    <xf numFmtId="166" fontId="9" fillId="7" borderId="0" xfId="1" applyNumberFormat="1" applyFont="1" applyFill="1" applyBorder="1"/>
    <xf numFmtId="0" fontId="21" fillId="7" borderId="1" xfId="4" applyFont="1" applyFill="1" applyBorder="1" applyAlignment="1">
      <alignment wrapText="1"/>
    </xf>
    <xf numFmtId="43" fontId="17" fillId="7" borderId="1" xfId="1" applyFont="1" applyFill="1" applyBorder="1" applyAlignment="1">
      <alignment horizontal="right" wrapText="1"/>
    </xf>
    <xf numFmtId="166" fontId="14" fillId="7" borderId="0" xfId="1" applyNumberFormat="1" applyFont="1" applyFill="1" applyBorder="1"/>
    <xf numFmtId="166" fontId="14" fillId="7" borderId="7" xfId="1" applyNumberFormat="1" applyFont="1" applyFill="1" applyBorder="1"/>
    <xf numFmtId="43" fontId="9" fillId="7" borderId="1" xfId="1" applyFont="1" applyFill="1" applyBorder="1" applyAlignment="1">
      <alignment horizontal="right" wrapText="1"/>
    </xf>
    <xf numFmtId="43" fontId="9" fillId="7" borderId="1" xfId="1" applyFill="1" applyBorder="1" applyAlignment="1">
      <alignment wrapText="1"/>
    </xf>
    <xf numFmtId="43" fontId="21" fillId="0" borderId="9" xfId="1" applyFont="1" applyFill="1" applyBorder="1" applyAlignment="1">
      <alignment horizontal="right" wrapText="1"/>
    </xf>
    <xf numFmtId="166" fontId="21" fillId="0" borderId="10" xfId="1" applyNumberFormat="1" applyFont="1" applyFill="1" applyBorder="1"/>
    <xf numFmtId="166" fontId="21" fillId="0" borderId="11" xfId="1" applyNumberFormat="1" applyFont="1" applyFill="1" applyBorder="1"/>
    <xf numFmtId="0" fontId="21" fillId="0" borderId="1" xfId="4" applyFont="1" applyFill="1" applyBorder="1" applyAlignment="1">
      <alignment wrapText="1"/>
    </xf>
    <xf numFmtId="0" fontId="10" fillId="7" borderId="28" xfId="4" applyFont="1" applyFill="1" applyBorder="1" applyAlignment="1">
      <alignment horizontal="center" vertical="center" wrapText="1"/>
    </xf>
    <xf numFmtId="0" fontId="10" fillId="7" borderId="29" xfId="4" applyFont="1" applyFill="1" applyBorder="1" applyAlignment="1">
      <alignment horizontal="center" vertical="center" wrapText="1"/>
    </xf>
    <xf numFmtId="166" fontId="10" fillId="7" borderId="30" xfId="4" applyNumberFormat="1" applyFont="1" applyFill="1" applyBorder="1" applyAlignment="1">
      <alignment horizontal="center" vertical="center" wrapText="1"/>
    </xf>
    <xf numFmtId="0" fontId="10" fillId="7" borderId="31" xfId="4" applyFont="1" applyFill="1" applyBorder="1" applyAlignment="1">
      <alignment horizontal="center" vertical="center" wrapText="1"/>
    </xf>
    <xf numFmtId="0" fontId="10" fillId="7" borderId="0" xfId="4" applyFont="1" applyFill="1" applyBorder="1" applyAlignment="1">
      <alignment horizontal="center"/>
    </xf>
    <xf numFmtId="166" fontId="9" fillId="7" borderId="7" xfId="4" applyNumberFormat="1" applyFill="1" applyBorder="1" applyAlignment="1">
      <alignment horizontal="center"/>
    </xf>
    <xf numFmtId="0" fontId="10" fillId="7" borderId="32" xfId="4" applyFont="1" applyFill="1" applyBorder="1" applyAlignment="1">
      <alignment horizontal="center"/>
    </xf>
    <xf numFmtId="166" fontId="9" fillId="7" borderId="7" xfId="4" applyNumberFormat="1" applyFont="1" applyFill="1" applyBorder="1" applyAlignment="1">
      <alignment horizontal="center"/>
    </xf>
    <xf numFmtId="0" fontId="10" fillId="7" borderId="33" xfId="4" applyFont="1" applyFill="1" applyBorder="1" applyAlignment="1">
      <alignment horizontal="center"/>
    </xf>
    <xf numFmtId="0" fontId="10" fillId="7" borderId="10" xfId="4" applyFont="1" applyFill="1" applyBorder="1" applyAlignment="1">
      <alignment horizontal="center"/>
    </xf>
    <xf numFmtId="166" fontId="9" fillId="7" borderId="11" xfId="4" applyNumberFormat="1" applyFill="1" applyBorder="1" applyAlignment="1">
      <alignment horizontal="center"/>
    </xf>
    <xf numFmtId="7" fontId="10" fillId="7" borderId="30" xfId="2" applyNumberFormat="1" applyFont="1" applyFill="1" applyBorder="1" applyAlignment="1">
      <alignment horizontal="center" vertical="center" wrapText="1"/>
    </xf>
    <xf numFmtId="7" fontId="9" fillId="7" borderId="7" xfId="2" applyNumberFormat="1" applyFill="1" applyBorder="1" applyAlignment="1">
      <alignment horizontal="center"/>
    </xf>
    <xf numFmtId="0" fontId="9" fillId="7" borderId="33" xfId="4" applyFill="1" applyBorder="1" applyAlignment="1">
      <alignment horizontal="center"/>
    </xf>
    <xf numFmtId="7" fontId="9" fillId="7" borderId="11" xfId="2" applyNumberFormat="1" applyFill="1" applyBorder="1" applyAlignment="1">
      <alignment horizontal="center"/>
    </xf>
    <xf numFmtId="0" fontId="21" fillId="0" borderId="1" xfId="4" applyFont="1" applyBorder="1" applyAlignment="1">
      <alignment wrapText="1"/>
    </xf>
    <xf numFmtId="0" fontId="19" fillId="6" borderId="10" xfId="4" applyFont="1" applyFill="1" applyBorder="1" applyAlignment="1">
      <alignment wrapText="1"/>
    </xf>
    <xf numFmtId="43" fontId="20" fillId="6" borderId="10" xfId="1" applyFont="1" applyFill="1" applyBorder="1" applyAlignment="1">
      <alignment horizontal="right" wrapText="1"/>
    </xf>
    <xf numFmtId="166" fontId="20" fillId="6" borderId="10" xfId="1" applyNumberFormat="1" applyFont="1" applyFill="1" applyBorder="1"/>
    <xf numFmtId="166" fontId="21" fillId="0" borderId="9" xfId="1" applyNumberFormat="1" applyFont="1" applyFill="1" applyBorder="1"/>
    <xf numFmtId="166" fontId="21" fillId="0" borderId="45" xfId="1" applyNumberFormat="1" applyFont="1" applyFill="1" applyBorder="1"/>
    <xf numFmtId="43" fontId="21" fillId="0" borderId="44" xfId="1" applyFont="1" applyFill="1" applyBorder="1" applyAlignment="1">
      <alignment horizontal="right" wrapText="1"/>
    </xf>
    <xf numFmtId="0" fontId="21" fillId="0" borderId="46" xfId="4" applyFont="1" applyFill="1" applyBorder="1" applyAlignment="1">
      <alignment wrapText="1"/>
    </xf>
    <xf numFmtId="0" fontId="21" fillId="0" borderId="23" xfId="4" applyFont="1" applyFill="1" applyBorder="1" applyAlignment="1">
      <alignment wrapText="1"/>
    </xf>
    <xf numFmtId="43" fontId="21" fillId="0" borderId="13" xfId="1" applyFont="1" applyFill="1" applyBorder="1" applyAlignment="1">
      <alignment horizontal="right" wrapText="1"/>
    </xf>
    <xf numFmtId="166" fontId="21" fillId="0" borderId="21" xfId="1" applyNumberFormat="1" applyFont="1" applyFill="1" applyBorder="1"/>
    <xf numFmtId="166" fontId="21" fillId="0" borderId="47" xfId="1" applyNumberFormat="1" applyFont="1" applyFill="1" applyBorder="1"/>
    <xf numFmtId="166" fontId="21" fillId="0" borderId="48" xfId="1" applyNumberFormat="1" applyFont="1" applyFill="1" applyBorder="1"/>
    <xf numFmtId="49" fontId="9" fillId="7" borderId="0" xfId="4" applyNumberFormat="1" applyFont="1" applyFill="1" applyAlignment="1">
      <alignment vertical="justify" wrapText="1"/>
    </xf>
    <xf numFmtId="4" fontId="9" fillId="7" borderId="1" xfId="4" applyNumberFormat="1" applyFill="1" applyBorder="1"/>
    <xf numFmtId="166" fontId="9" fillId="7" borderId="0" xfId="4" applyNumberFormat="1" applyFill="1" applyBorder="1"/>
    <xf numFmtId="166" fontId="9" fillId="7" borderId="15" xfId="4" applyNumberFormat="1" applyFill="1" applyBorder="1"/>
    <xf numFmtId="166" fontId="9" fillId="7" borderId="15" xfId="1" applyNumberFormat="1" applyFill="1" applyBorder="1"/>
    <xf numFmtId="43" fontId="9" fillId="7" borderId="1" xfId="1" applyFill="1" applyBorder="1"/>
    <xf numFmtId="166" fontId="14" fillId="7" borderId="15" xfId="1" applyNumberFormat="1" applyFont="1" applyFill="1" applyBorder="1"/>
    <xf numFmtId="0" fontId="10" fillId="7" borderId="6" xfId="4" applyFont="1" applyFill="1" applyBorder="1" applyAlignment="1">
      <alignment horizontal="left"/>
    </xf>
    <xf numFmtId="0" fontId="10" fillId="7" borderId="23" xfId="4" applyFont="1" applyFill="1" applyBorder="1" applyAlignment="1">
      <alignment horizontal="left"/>
    </xf>
    <xf numFmtId="0" fontId="9" fillId="7" borderId="6" xfId="4" applyFill="1" applyBorder="1"/>
    <xf numFmtId="0" fontId="9" fillId="7" borderId="20" xfId="4" applyFill="1" applyBorder="1" applyAlignment="1"/>
    <xf numFmtId="0" fontId="9" fillId="7" borderId="26" xfId="4" applyFill="1" applyBorder="1" applyAlignment="1"/>
    <xf numFmtId="0" fontId="9" fillId="7" borderId="13" xfId="4" applyFill="1" applyBorder="1"/>
    <xf numFmtId="43" fontId="10" fillId="7" borderId="13" xfId="1" applyFont="1" applyFill="1" applyBorder="1" applyAlignment="1">
      <alignment horizontal="center" wrapText="1"/>
    </xf>
    <xf numFmtId="167" fontId="10" fillId="7" borderId="21" xfId="2" applyNumberFormat="1" applyFont="1" applyFill="1" applyBorder="1" applyAlignment="1">
      <alignment horizontal="center"/>
    </xf>
    <xf numFmtId="166" fontId="9" fillId="7" borderId="27" xfId="4" applyNumberFormat="1" applyFill="1" applyBorder="1"/>
    <xf numFmtId="43" fontId="12" fillId="7" borderId="9" xfId="1" applyFont="1" applyFill="1" applyBorder="1" applyAlignment="1">
      <alignment horizontal="right" wrapText="1"/>
    </xf>
    <xf numFmtId="0" fontId="10" fillId="7" borderId="0" xfId="4" applyFont="1" applyFill="1" applyBorder="1"/>
    <xf numFmtId="0" fontId="9" fillId="7" borderId="1" xfId="4" applyFill="1" applyBorder="1" applyAlignment="1">
      <alignment wrapText="1"/>
    </xf>
    <xf numFmtId="167" fontId="10" fillId="7" borderId="22" xfId="2" applyNumberFormat="1" applyFont="1" applyFill="1" applyBorder="1" applyAlignment="1">
      <alignment horizontal="center"/>
    </xf>
    <xf numFmtId="0" fontId="21" fillId="0" borderId="23" xfId="4" applyFont="1" applyBorder="1" applyAlignment="1">
      <alignment wrapText="1"/>
    </xf>
    <xf numFmtId="0" fontId="9" fillId="7" borderId="1" xfId="4" applyFill="1" applyBorder="1" applyAlignment="1">
      <alignment horizontal="right"/>
    </xf>
    <xf numFmtId="0" fontId="9" fillId="7" borderId="0" xfId="4" applyFill="1" applyBorder="1" applyAlignment="1">
      <alignment horizontal="right"/>
    </xf>
    <xf numFmtId="166" fontId="9" fillId="7" borderId="34" xfId="4" applyNumberFormat="1" applyFill="1" applyBorder="1"/>
    <xf numFmtId="3" fontId="10" fillId="7" borderId="6" xfId="4" applyNumberFormat="1" applyFont="1" applyFill="1" applyBorder="1" applyAlignment="1">
      <alignment horizontal="left" wrapText="1"/>
    </xf>
    <xf numFmtId="0" fontId="10" fillId="7" borderId="23" xfId="4" applyFont="1" applyFill="1" applyBorder="1" applyAlignment="1">
      <alignment wrapText="1"/>
    </xf>
    <xf numFmtId="0" fontId="21" fillId="7" borderId="23" xfId="4" applyFont="1" applyFill="1" applyBorder="1" applyAlignment="1">
      <alignment wrapText="1"/>
    </xf>
    <xf numFmtId="4" fontId="12" fillId="7" borderId="1" xfId="4" applyNumberFormat="1" applyFont="1" applyFill="1" applyBorder="1" applyAlignment="1">
      <alignment horizontal="right" wrapText="1"/>
    </xf>
    <xf numFmtId="0" fontId="12" fillId="7" borderId="1" xfId="4" applyFont="1" applyFill="1" applyBorder="1" applyAlignment="1">
      <alignment horizontal="right" wrapText="1"/>
    </xf>
    <xf numFmtId="0" fontId="9" fillId="7" borderId="23" xfId="4" applyFill="1" applyBorder="1" applyAlignment="1">
      <alignment horizontal="right"/>
    </xf>
    <xf numFmtId="1" fontId="10" fillId="7" borderId="6" xfId="4" applyNumberFormat="1" applyFont="1" applyFill="1" applyBorder="1" applyAlignment="1">
      <alignment horizontal="left"/>
    </xf>
    <xf numFmtId="0" fontId="10" fillId="7" borderId="6" xfId="4" applyFont="1" applyFill="1" applyBorder="1"/>
    <xf numFmtId="0" fontId="9" fillId="0" borderId="1" xfId="0" applyFont="1" applyBorder="1" applyAlignment="1">
      <alignment horizontal="center" vertical="center" wrapText="1"/>
    </xf>
    <xf numFmtId="0" fontId="10" fillId="3" borderId="4" xfId="0" applyFont="1" applyFill="1" applyBorder="1" applyAlignment="1">
      <alignment horizontal="left" vertical="center" wrapText="1"/>
    </xf>
    <xf numFmtId="0" fontId="12" fillId="0" borderId="1" xfId="0" applyFont="1" applyBorder="1" applyAlignment="1">
      <alignment horizontal="left" vertical="center" wrapText="1"/>
    </xf>
    <xf numFmtId="0" fontId="9" fillId="0" borderId="1" xfId="0" applyFont="1" applyBorder="1" applyAlignment="1">
      <alignment horizontal="left" vertical="center" wrapText="1"/>
    </xf>
    <xf numFmtId="0" fontId="12" fillId="0" borderId="13" xfId="0" applyFont="1" applyBorder="1" applyAlignment="1">
      <alignment horizontal="left" vertical="center" wrapText="1"/>
    </xf>
    <xf numFmtId="0" fontId="9" fillId="0" borderId="0" xfId="0" applyFont="1" applyFill="1" applyBorder="1" applyAlignment="1">
      <alignment horizontal="left" vertical="center" wrapText="1"/>
    </xf>
    <xf numFmtId="0" fontId="0" fillId="0" borderId="0" xfId="0" applyAlignment="1">
      <alignment horizontal="left"/>
    </xf>
    <xf numFmtId="0" fontId="20" fillId="0" borderId="6" xfId="4" applyFont="1" applyFill="1" applyBorder="1" applyAlignment="1">
      <alignment wrapText="1"/>
    </xf>
    <xf numFmtId="0" fontId="22" fillId="7" borderId="6" xfId="4" applyFont="1" applyFill="1" applyBorder="1" applyAlignment="1">
      <alignment wrapText="1"/>
    </xf>
    <xf numFmtId="0" fontId="20" fillId="0" borderId="8" xfId="4" applyFont="1" applyFill="1" applyBorder="1" applyAlignment="1">
      <alignment horizontal="left" wrapText="1"/>
    </xf>
    <xf numFmtId="0" fontId="10" fillId="0" borderId="4" xfId="0" applyNumberFormat="1" applyFont="1" applyFill="1" applyBorder="1" applyAlignment="1">
      <alignment horizontal="center" vertical="center" wrapText="1"/>
    </xf>
    <xf numFmtId="2" fontId="9" fillId="0" borderId="9" xfId="4" applyNumberFormat="1" applyFont="1" applyFill="1" applyBorder="1" applyAlignment="1">
      <alignment wrapText="1"/>
    </xf>
    <xf numFmtId="0" fontId="10" fillId="4" borderId="1" xfId="4" applyFont="1" applyFill="1" applyBorder="1" applyAlignment="1">
      <alignment horizontal="center" vertical="center" wrapText="1"/>
    </xf>
    <xf numFmtId="0" fontId="10" fillId="5" borderId="36" xfId="4" applyFont="1" applyFill="1" applyBorder="1" applyAlignment="1">
      <alignment horizontal="center" vertical="center" wrapText="1"/>
    </xf>
    <xf numFmtId="0" fontId="0" fillId="0" borderId="0" xfId="0" applyBorder="1"/>
    <xf numFmtId="43" fontId="9" fillId="0" borderId="6" xfId="1" applyBorder="1" applyAlignment="1">
      <alignment horizontal="right" wrapText="1"/>
    </xf>
    <xf numFmtId="43" fontId="10" fillId="0" borderId="12" xfId="1" applyFont="1" applyBorder="1" applyAlignment="1">
      <alignment wrapText="1"/>
    </xf>
    <xf numFmtId="43" fontId="9" fillId="0" borderId="13" xfId="1" applyBorder="1" applyAlignment="1">
      <alignment wrapText="1"/>
    </xf>
    <xf numFmtId="49" fontId="9" fillId="0" borderId="1" xfId="4" applyNumberFormat="1" applyFont="1" applyFill="1" applyBorder="1" applyAlignment="1">
      <alignment wrapText="1"/>
    </xf>
    <xf numFmtId="0" fontId="20" fillId="0" borderId="6" xfId="4" applyFont="1" applyBorder="1" applyAlignment="1">
      <alignment wrapText="1"/>
    </xf>
    <xf numFmtId="0" fontId="20" fillId="0" borderId="6" xfId="4" applyFont="1" applyBorder="1" applyAlignment="1">
      <alignment horizontal="left" wrapText="1"/>
    </xf>
    <xf numFmtId="3" fontId="22" fillId="7" borderId="6" xfId="4" applyNumberFormat="1" applyFont="1" applyFill="1" applyBorder="1" applyAlignment="1">
      <alignment horizontal="left" wrapText="1"/>
    </xf>
    <xf numFmtId="49" fontId="9" fillId="7" borderId="1" xfId="4" applyNumberFormat="1" applyFont="1" applyFill="1" applyBorder="1" applyAlignment="1">
      <alignment wrapText="1"/>
    </xf>
    <xf numFmtId="0" fontId="10" fillId="0" borderId="6" xfId="4" applyFont="1" applyFill="1" applyBorder="1" applyAlignment="1">
      <alignment wrapText="1"/>
    </xf>
    <xf numFmtId="167" fontId="10" fillId="0" borderId="57" xfId="2" applyNumberFormat="1" applyFont="1" applyFill="1" applyBorder="1" applyAlignment="1">
      <alignment horizontal="center"/>
    </xf>
    <xf numFmtId="0" fontId="0" fillId="8" borderId="0" xfId="0" applyFill="1"/>
    <xf numFmtId="0" fontId="0" fillId="8" borderId="0" xfId="0" applyFill="1" applyBorder="1"/>
    <xf numFmtId="0" fontId="20" fillId="8" borderId="0" xfId="0" applyFont="1" applyFill="1"/>
    <xf numFmtId="0" fontId="10" fillId="9" borderId="58" xfId="4" applyFont="1" applyFill="1" applyBorder="1" applyAlignment="1">
      <alignment horizontal="left"/>
    </xf>
    <xf numFmtId="0" fontId="10" fillId="9" borderId="59" xfId="4" applyFont="1" applyFill="1" applyBorder="1" applyAlignment="1">
      <alignment horizontal="center"/>
    </xf>
    <xf numFmtId="0" fontId="10" fillId="9" borderId="60" xfId="4" applyFont="1" applyFill="1" applyBorder="1" applyAlignment="1">
      <alignment horizontal="center"/>
    </xf>
    <xf numFmtId="0" fontId="10" fillId="10" borderId="58" xfId="4" applyFont="1" applyFill="1" applyBorder="1" applyAlignment="1">
      <alignment horizontal="left"/>
    </xf>
    <xf numFmtId="0" fontId="10" fillId="10" borderId="59" xfId="4" applyFont="1" applyFill="1" applyBorder="1" applyAlignment="1">
      <alignment horizontal="center"/>
    </xf>
    <xf numFmtId="0" fontId="10" fillId="10" borderId="60" xfId="4" applyFont="1" applyFill="1" applyBorder="1" applyAlignment="1">
      <alignment horizontal="center"/>
    </xf>
    <xf numFmtId="0" fontId="10" fillId="12" borderId="1" xfId="4" applyFont="1" applyFill="1" applyBorder="1" applyAlignment="1">
      <alignment horizontal="center"/>
    </xf>
    <xf numFmtId="0" fontId="10" fillId="12" borderId="36" xfId="4" applyFont="1" applyFill="1" applyBorder="1" applyAlignment="1">
      <alignment horizontal="center"/>
    </xf>
    <xf numFmtId="0" fontId="0" fillId="12" borderId="1" xfId="0" applyFill="1" applyBorder="1"/>
    <xf numFmtId="0" fontId="10" fillId="12" borderId="1" xfId="4" applyFont="1" applyFill="1" applyBorder="1" applyAlignment="1">
      <alignment horizontal="center" wrapText="1"/>
    </xf>
    <xf numFmtId="0" fontId="9" fillId="12" borderId="1" xfId="4" applyFill="1" applyBorder="1"/>
    <xf numFmtId="0" fontId="9" fillId="12" borderId="1" xfId="4" applyFont="1" applyFill="1" applyBorder="1" applyAlignment="1">
      <alignment horizontal="center"/>
    </xf>
    <xf numFmtId="0" fontId="10" fillId="12" borderId="13" xfId="4" applyFont="1" applyFill="1" applyBorder="1" applyAlignment="1">
      <alignment horizontal="center"/>
    </xf>
    <xf numFmtId="0" fontId="10" fillId="11" borderId="1" xfId="0" applyFont="1" applyFill="1" applyBorder="1" applyAlignment="1">
      <alignment horizontal="center"/>
    </xf>
    <xf numFmtId="0" fontId="10" fillId="13" borderId="1" xfId="4" applyFont="1" applyFill="1" applyBorder="1" applyAlignment="1">
      <alignment horizontal="center" vertical="center" wrapText="1"/>
    </xf>
    <xf numFmtId="0" fontId="10" fillId="13" borderId="13" xfId="4" applyFont="1" applyFill="1" applyBorder="1" applyAlignment="1">
      <alignment horizontal="center" vertical="center" wrapText="1"/>
    </xf>
    <xf numFmtId="0" fontId="10" fillId="0" borderId="6" xfId="4" applyFont="1" applyFill="1" applyBorder="1" applyAlignment="1">
      <alignment wrapText="1"/>
    </xf>
    <xf numFmtId="0" fontId="9" fillId="0" borderId="26" xfId="4" applyFont="1" applyFill="1" applyBorder="1" applyAlignment="1">
      <alignment wrapText="1"/>
    </xf>
    <xf numFmtId="2" fontId="9" fillId="0" borderId="44" xfId="4" applyNumberFormat="1" applyFont="1" applyFill="1" applyBorder="1" applyAlignment="1">
      <alignment wrapText="1"/>
    </xf>
    <xf numFmtId="0" fontId="10" fillId="0" borderId="61" xfId="4" applyFont="1" applyFill="1" applyBorder="1" applyAlignment="1">
      <alignment horizontal="left" wrapText="1"/>
    </xf>
    <xf numFmtId="0" fontId="20" fillId="0" borderId="20" xfId="4" applyFont="1" applyFill="1" applyBorder="1" applyAlignment="1">
      <alignment horizontal="left" wrapText="1"/>
    </xf>
    <xf numFmtId="0" fontId="20" fillId="0" borderId="8" xfId="4" applyFont="1" applyFill="1" applyBorder="1" applyAlignment="1">
      <alignment wrapText="1"/>
    </xf>
    <xf numFmtId="0" fontId="10" fillId="0" borderId="62" xfId="4" applyFont="1" applyFill="1" applyBorder="1" applyAlignment="1">
      <alignment horizontal="left" wrapText="1"/>
    </xf>
    <xf numFmtId="0" fontId="9" fillId="0" borderId="0" xfId="0" applyFont="1"/>
    <xf numFmtId="0" fontId="24" fillId="0" borderId="0" xfId="0" applyFont="1" applyAlignment="1">
      <alignment vertical="center"/>
    </xf>
    <xf numFmtId="0" fontId="24" fillId="0" borderId="0" xfId="0" applyFont="1"/>
    <xf numFmtId="165" fontId="9" fillId="0" borderId="1" xfId="0" applyNumberFormat="1" applyFont="1" applyFill="1" applyBorder="1" applyAlignment="1">
      <alignment horizontal="left"/>
    </xf>
    <xf numFmtId="165" fontId="9" fillId="0" borderId="0" xfId="0" applyNumberFormat="1" applyFont="1" applyFill="1" applyBorder="1" applyAlignment="1">
      <alignment horizontal="center"/>
    </xf>
    <xf numFmtId="0" fontId="9" fillId="0" borderId="0" xfId="0" applyNumberFormat="1" applyFont="1" applyFill="1" applyBorder="1" applyAlignment="1">
      <alignment horizontal="center"/>
    </xf>
    <xf numFmtId="165" fontId="0" fillId="0" borderId="36" xfId="0" applyNumberFormat="1" applyFill="1" applyBorder="1" applyAlignment="1">
      <alignment horizontal="center"/>
    </xf>
    <xf numFmtId="165" fontId="0" fillId="0" borderId="1" xfId="0" applyNumberFormat="1" applyFill="1" applyBorder="1" applyAlignment="1">
      <alignment horizontal="center"/>
    </xf>
    <xf numFmtId="0" fontId="9" fillId="0" borderId="1" xfId="0" applyFont="1" applyFill="1" applyBorder="1" applyAlignment="1">
      <alignment horizontal="center"/>
    </xf>
    <xf numFmtId="0" fontId="9" fillId="0" borderId="1" xfId="0" applyFont="1" applyFill="1" applyBorder="1"/>
    <xf numFmtId="0" fontId="10" fillId="0" borderId="3" xfId="0" applyNumberFormat="1" applyFont="1" applyFill="1" applyBorder="1" applyAlignment="1" applyProtection="1">
      <alignment horizontal="center" vertical="center" wrapText="1"/>
    </xf>
    <xf numFmtId="2" fontId="9" fillId="0" borderId="23" xfId="0" applyNumberFormat="1" applyFont="1" applyFill="1" applyBorder="1" applyAlignment="1">
      <alignment horizontal="center"/>
    </xf>
    <xf numFmtId="2" fontId="9" fillId="0" borderId="0" xfId="0" applyNumberFormat="1" applyFont="1" applyFill="1" applyBorder="1" applyAlignment="1">
      <alignment horizontal="center"/>
    </xf>
    <xf numFmtId="2" fontId="9" fillId="0" borderId="0" xfId="0" applyNumberFormat="1" applyFont="1" applyFill="1" applyBorder="1" applyAlignment="1">
      <alignment horizontal="center" wrapText="1"/>
    </xf>
    <xf numFmtId="0" fontId="9" fillId="0" borderId="63" xfId="0" applyNumberFormat="1" applyFont="1" applyFill="1" applyBorder="1" applyAlignment="1">
      <alignment horizontal="left" wrapText="1"/>
    </xf>
    <xf numFmtId="0" fontId="9" fillId="0" borderId="1" xfId="0" applyNumberFormat="1" applyFont="1" applyFill="1" applyBorder="1" applyAlignment="1">
      <alignment horizontal="left" wrapText="1"/>
    </xf>
    <xf numFmtId="0" fontId="11" fillId="0" borderId="13" xfId="0" applyNumberFormat="1" applyFont="1" applyFill="1" applyBorder="1" applyAlignment="1">
      <alignment horizontal="center"/>
    </xf>
    <xf numFmtId="165" fontId="0" fillId="0" borderId="13" xfId="0" applyNumberFormat="1" applyFill="1" applyBorder="1" applyAlignment="1">
      <alignment horizontal="center"/>
    </xf>
    <xf numFmtId="165" fontId="11" fillId="0" borderId="13" xfId="0" applyNumberFormat="1" applyFont="1" applyFill="1" applyBorder="1" applyAlignment="1">
      <alignment horizontal="center"/>
    </xf>
    <xf numFmtId="165" fontId="11" fillId="0" borderId="13" xfId="0" applyNumberFormat="1" applyFont="1" applyFill="1" applyBorder="1" applyAlignment="1">
      <alignment horizontal="left"/>
    </xf>
    <xf numFmtId="2" fontId="9" fillId="0" borderId="0" xfId="0" applyNumberFormat="1" applyFont="1" applyFill="1" applyAlignment="1">
      <alignment horizontal="center"/>
    </xf>
    <xf numFmtId="165" fontId="9" fillId="0" borderId="1" xfId="0" applyNumberFormat="1" applyFont="1" applyFill="1" applyBorder="1" applyAlignment="1">
      <alignment horizontal="center"/>
    </xf>
    <xf numFmtId="0" fontId="9" fillId="0" borderId="1" xfId="0" applyFont="1" applyFill="1" applyBorder="1" applyAlignment="1" applyProtection="1">
      <alignment horizontal="center"/>
    </xf>
    <xf numFmtId="2" fontId="9" fillId="0" borderId="1" xfId="0" applyNumberFormat="1" applyFont="1" applyFill="1" applyBorder="1" applyAlignment="1">
      <alignment horizontal="center"/>
    </xf>
    <xf numFmtId="0" fontId="9" fillId="0" borderId="0" xfId="0" applyFont="1" applyFill="1"/>
    <xf numFmtId="0" fontId="9" fillId="0" borderId="1" xfId="0" applyFont="1" applyFill="1" applyBorder="1" applyProtection="1"/>
    <xf numFmtId="0" fontId="0" fillId="0" borderId="0" xfId="0"/>
    <xf numFmtId="0" fontId="10" fillId="14" borderId="1" xfId="4" applyFont="1" applyFill="1" applyBorder="1" applyAlignment="1">
      <alignment horizontal="center" vertical="center" wrapText="1"/>
    </xf>
    <xf numFmtId="165" fontId="9" fillId="0" borderId="23" xfId="0" applyNumberFormat="1" applyFont="1" applyFill="1" applyBorder="1" applyAlignment="1">
      <alignment horizontal="center"/>
    </xf>
    <xf numFmtId="167" fontId="10" fillId="0" borderId="71" xfId="2" applyNumberFormat="1" applyFont="1" applyFill="1" applyBorder="1" applyAlignment="1">
      <alignment horizontal="center"/>
    </xf>
    <xf numFmtId="167" fontId="10" fillId="0" borderId="72" xfId="2" applyNumberFormat="1" applyFont="1" applyFill="1" applyBorder="1" applyAlignment="1">
      <alignment horizontal="center"/>
    </xf>
    <xf numFmtId="167" fontId="10" fillId="0" borderId="73" xfId="2" applyNumberFormat="1" applyFont="1" applyFill="1" applyBorder="1" applyAlignment="1">
      <alignment horizontal="center"/>
    </xf>
    <xf numFmtId="0" fontId="9" fillId="0" borderId="75" xfId="0" applyFont="1" applyFill="1" applyBorder="1" applyAlignment="1">
      <alignment horizontal="center"/>
    </xf>
    <xf numFmtId="2" fontId="9" fillId="0" borderId="64" xfId="0" applyNumberFormat="1" applyFont="1" applyFill="1" applyBorder="1" applyAlignment="1">
      <alignment horizontal="center"/>
    </xf>
    <xf numFmtId="2" fontId="9" fillId="0" borderId="63" xfId="0" applyNumberFormat="1" applyFont="1" applyFill="1" applyBorder="1" applyAlignment="1">
      <alignment horizontal="center"/>
    </xf>
    <xf numFmtId="0" fontId="9" fillId="0" borderId="75" xfId="0" applyNumberFormat="1" applyFont="1" applyFill="1" applyBorder="1" applyAlignment="1">
      <alignment horizontal="center"/>
    </xf>
    <xf numFmtId="165" fontId="9" fillId="0" borderId="1" xfId="14" applyNumberFormat="1" applyFont="1" applyFill="1" applyBorder="1" applyAlignment="1">
      <alignment horizontal="center"/>
    </xf>
    <xf numFmtId="165" fontId="10" fillId="0" borderId="4" xfId="0" applyNumberFormat="1" applyFont="1" applyFill="1" applyBorder="1" applyAlignment="1">
      <alignment horizontal="center" vertical="center" wrapText="1"/>
    </xf>
    <xf numFmtId="165" fontId="0" fillId="0" borderId="0" xfId="0" applyNumberFormat="1" applyFill="1" applyAlignment="1">
      <alignment horizontal="center"/>
    </xf>
    <xf numFmtId="0" fontId="0" fillId="0" borderId="0" xfId="0" applyAlignment="1">
      <alignment horizontal="center"/>
    </xf>
    <xf numFmtId="165" fontId="26" fillId="0" borderId="0" xfId="26" applyNumberFormat="1" applyFont="1" applyFill="1" applyAlignment="1">
      <alignment horizontal="center"/>
    </xf>
    <xf numFmtId="165" fontId="9" fillId="0" borderId="23" xfId="45" applyNumberFormat="1" applyFont="1" applyBorder="1" applyAlignment="1">
      <alignment horizontal="center"/>
    </xf>
    <xf numFmtId="0" fontId="9" fillId="0" borderId="23" xfId="0" applyNumberFormat="1" applyFont="1" applyFill="1" applyBorder="1" applyAlignment="1">
      <alignment horizontal="center"/>
    </xf>
    <xf numFmtId="165" fontId="26" fillId="0" borderId="1" xfId="13" applyNumberFormat="1" applyFont="1" applyFill="1" applyBorder="1" applyAlignment="1">
      <alignment horizontal="center"/>
    </xf>
    <xf numFmtId="165" fontId="26" fillId="0" borderId="1" xfId="13" applyNumberFormat="1" applyFont="1" applyFill="1" applyBorder="1" applyAlignment="1">
      <alignment horizontal="center" wrapText="1"/>
    </xf>
    <xf numFmtId="0" fontId="9" fillId="0" borderId="23" xfId="0" applyFont="1" applyFill="1" applyBorder="1" applyAlignment="1" applyProtection="1">
      <alignment horizontal="center"/>
    </xf>
    <xf numFmtId="0" fontId="10" fillId="0" borderId="0" xfId="4" applyFont="1" applyBorder="1" applyAlignment="1">
      <alignment horizontal="center" vertical="center" wrapText="1"/>
    </xf>
    <xf numFmtId="166" fontId="10" fillId="0" borderId="0" xfId="4" applyNumberFormat="1" applyFont="1" applyBorder="1" applyAlignment="1">
      <alignment horizontal="center" vertical="center" wrapText="1"/>
    </xf>
    <xf numFmtId="0" fontId="10" fillId="0" borderId="0" xfId="4" applyFont="1" applyFill="1" applyBorder="1" applyAlignment="1">
      <alignment horizontal="center" vertical="center" wrapText="1"/>
    </xf>
    <xf numFmtId="0" fontId="0" fillId="0" borderId="0" xfId="0" applyFill="1" applyBorder="1"/>
    <xf numFmtId="165" fontId="26" fillId="0" borderId="1" xfId="140" applyNumberFormat="1" applyFont="1" applyFill="1" applyBorder="1" applyAlignment="1">
      <alignment horizontal="center"/>
    </xf>
    <xf numFmtId="0" fontId="10" fillId="46" borderId="1" xfId="4" applyFont="1" applyFill="1" applyBorder="1" applyAlignment="1">
      <alignment horizontal="center" vertical="center" wrapText="1"/>
    </xf>
    <xf numFmtId="0" fontId="21" fillId="46" borderId="1" xfId="4" applyFont="1" applyFill="1" applyBorder="1" applyAlignment="1">
      <alignment horizontal="left" vertical="center" wrapText="1"/>
    </xf>
    <xf numFmtId="165" fontId="26" fillId="0" borderId="1" xfId="127" applyNumberFormat="1" applyFont="1" applyFill="1" applyBorder="1"/>
    <xf numFmtId="0" fontId="10" fillId="14" borderId="1" xfId="4" applyFont="1" applyFill="1" applyBorder="1" applyAlignment="1">
      <alignment horizontal="center" wrapText="1"/>
    </xf>
    <xf numFmtId="43" fontId="10" fillId="0" borderId="69" xfId="1" applyFont="1" applyFill="1" applyBorder="1" applyAlignment="1">
      <alignment horizontal="center" wrapText="1"/>
    </xf>
    <xf numFmtId="43" fontId="10" fillId="0" borderId="74" xfId="1" applyFont="1" applyFill="1" applyBorder="1" applyAlignment="1">
      <alignment horizontal="center" wrapText="1"/>
    </xf>
    <xf numFmtId="0" fontId="10" fillId="0" borderId="66" xfId="4" applyFont="1" applyFill="1" applyBorder="1" applyAlignment="1">
      <alignment horizontal="center" vertical="center" wrapText="1"/>
    </xf>
    <xf numFmtId="0" fontId="10" fillId="0" borderId="9" xfId="4" applyFont="1" applyFill="1" applyBorder="1" applyAlignment="1">
      <alignment horizontal="center" vertical="center" wrapText="1"/>
    </xf>
    <xf numFmtId="0" fontId="10" fillId="0" borderId="65" xfId="4" applyFont="1" applyFill="1" applyBorder="1" applyAlignment="1">
      <alignment horizontal="center" vertical="center" wrapText="1"/>
    </xf>
    <xf numFmtId="0" fontId="10" fillId="0" borderId="70" xfId="4" applyFont="1" applyFill="1" applyBorder="1" applyAlignment="1">
      <alignment horizontal="center" vertical="center" wrapText="1"/>
    </xf>
    <xf numFmtId="43" fontId="10" fillId="0" borderId="66" xfId="1" applyFont="1" applyFill="1" applyBorder="1" applyAlignment="1">
      <alignment horizontal="center" vertical="center" wrapText="1"/>
    </xf>
    <xf numFmtId="43" fontId="10" fillId="0" borderId="9" xfId="1" applyFont="1" applyFill="1" applyBorder="1" applyAlignment="1">
      <alignment horizontal="center" vertical="center" wrapText="1"/>
    </xf>
    <xf numFmtId="166" fontId="10" fillId="0" borderId="67" xfId="1" applyNumberFormat="1" applyFont="1" applyFill="1" applyBorder="1" applyAlignment="1">
      <alignment horizontal="center" vertical="center"/>
    </xf>
    <xf numFmtId="166" fontId="10" fillId="0" borderId="42" xfId="1" applyNumberFormat="1" applyFont="1" applyFill="1" applyBorder="1" applyAlignment="1">
      <alignment horizontal="center" vertical="center"/>
    </xf>
    <xf numFmtId="166" fontId="10" fillId="0" borderId="68" xfId="1" applyNumberFormat="1" applyFont="1" applyFill="1" applyBorder="1" applyAlignment="1">
      <alignment horizontal="center" vertical="center"/>
    </xf>
    <xf numFmtId="43" fontId="10" fillId="0" borderId="12" xfId="1" applyFont="1" applyFill="1" applyBorder="1" applyAlignment="1">
      <alignment wrapText="1"/>
    </xf>
    <xf numFmtId="43" fontId="9" fillId="0" borderId="13" xfId="1" applyFill="1" applyBorder="1" applyAlignment="1">
      <alignment wrapText="1"/>
    </xf>
    <xf numFmtId="166" fontId="10" fillId="0" borderId="49" xfId="1" applyNumberFormat="1" applyFont="1" applyFill="1" applyBorder="1" applyAlignment="1">
      <alignment horizontal="center"/>
    </xf>
    <xf numFmtId="166" fontId="10" fillId="0" borderId="50" xfId="1" applyNumberFormat="1" applyFont="1" applyFill="1" applyBorder="1" applyAlignment="1">
      <alignment horizontal="center"/>
    </xf>
    <xf numFmtId="166" fontId="10" fillId="0" borderId="51" xfId="1" applyNumberFormat="1" applyFont="1" applyFill="1" applyBorder="1" applyAlignment="1">
      <alignment horizontal="center"/>
    </xf>
    <xf numFmtId="0" fontId="10" fillId="0" borderId="24" xfId="4" applyFont="1" applyFill="1" applyBorder="1" applyAlignment="1">
      <alignment wrapText="1"/>
    </xf>
    <xf numFmtId="0" fontId="10" fillId="0" borderId="20" xfId="4" applyFont="1" applyFill="1" applyBorder="1" applyAlignment="1"/>
    <xf numFmtId="0" fontId="10" fillId="0" borderId="12" xfId="4" applyFont="1" applyFill="1" applyBorder="1" applyAlignment="1">
      <alignment wrapText="1"/>
    </xf>
    <xf numFmtId="0" fontId="9" fillId="0" borderId="13" xfId="4" applyFill="1" applyBorder="1" applyAlignment="1">
      <alignment wrapText="1"/>
    </xf>
    <xf numFmtId="0" fontId="10" fillId="0" borderId="12" xfId="4" applyFont="1" applyBorder="1" applyAlignment="1">
      <alignment horizontal="center" wrapText="1"/>
    </xf>
    <xf numFmtId="0" fontId="9" fillId="0" borderId="13" xfId="4" applyBorder="1" applyAlignment="1">
      <alignment horizontal="center" wrapText="1"/>
    </xf>
    <xf numFmtId="166" fontId="10" fillId="0" borderId="49" xfId="1" applyNumberFormat="1" applyFont="1" applyBorder="1" applyAlignment="1">
      <alignment horizontal="center"/>
    </xf>
    <xf numFmtId="166" fontId="10" fillId="0" borderId="50" xfId="1" applyNumberFormat="1" applyFont="1" applyBorder="1" applyAlignment="1">
      <alignment horizontal="center"/>
    </xf>
    <xf numFmtId="166" fontId="10" fillId="0" borderId="52" xfId="1" applyNumberFormat="1" applyFont="1" applyBorder="1" applyAlignment="1">
      <alignment horizontal="center"/>
    </xf>
    <xf numFmtId="0" fontId="10" fillId="0" borderId="24" xfId="4" applyFont="1" applyBorder="1" applyAlignment="1">
      <alignment wrapText="1"/>
    </xf>
    <xf numFmtId="0" fontId="10" fillId="0" borderId="20" xfId="4" applyFont="1" applyBorder="1" applyAlignment="1"/>
    <xf numFmtId="0" fontId="10" fillId="0" borderId="12" xfId="4" applyFont="1" applyBorder="1" applyAlignment="1">
      <alignment wrapText="1"/>
    </xf>
    <xf numFmtId="0" fontId="9" fillId="0" borderId="13" xfId="4" applyBorder="1" applyAlignment="1">
      <alignment wrapText="1"/>
    </xf>
    <xf numFmtId="43" fontId="10" fillId="0" borderId="12" xfId="1" applyFont="1" applyBorder="1" applyAlignment="1">
      <alignment horizontal="center" wrapText="1"/>
    </xf>
    <xf numFmtId="43" fontId="9" fillId="0" borderId="13" xfId="1" applyBorder="1" applyAlignment="1">
      <alignment horizontal="center" wrapText="1"/>
    </xf>
    <xf numFmtId="0" fontId="10" fillId="0" borderId="20" xfId="4" applyFont="1" applyFill="1" applyBorder="1" applyAlignment="1">
      <alignment wrapText="1"/>
    </xf>
    <xf numFmtId="166" fontId="10" fillId="0" borderId="53" xfId="1" applyNumberFormat="1" applyFont="1" applyFill="1" applyBorder="1" applyAlignment="1">
      <alignment horizontal="center"/>
    </xf>
    <xf numFmtId="166" fontId="10" fillId="0" borderId="54" xfId="1" applyNumberFormat="1" applyFont="1" applyFill="1" applyBorder="1" applyAlignment="1">
      <alignment horizontal="center"/>
    </xf>
    <xf numFmtId="166" fontId="10" fillId="0" borderId="55" xfId="1" applyNumberFormat="1" applyFont="1" applyFill="1" applyBorder="1" applyAlignment="1">
      <alignment horizontal="center"/>
    </xf>
    <xf numFmtId="0" fontId="10" fillId="0" borderId="6" xfId="4" applyFont="1" applyFill="1" applyBorder="1" applyAlignment="1">
      <alignment wrapText="1"/>
    </xf>
    <xf numFmtId="0" fontId="9" fillId="0" borderId="20" xfId="4" applyFill="1" applyBorder="1" applyAlignment="1"/>
    <xf numFmtId="0" fontId="10" fillId="0" borderId="23" xfId="4" applyFont="1" applyFill="1" applyBorder="1" applyAlignment="1">
      <alignment wrapText="1"/>
    </xf>
    <xf numFmtId="0" fontId="9" fillId="0" borderId="26" xfId="4" applyFill="1" applyBorder="1" applyAlignment="1"/>
    <xf numFmtId="43" fontId="10" fillId="0" borderId="12" xfId="1" applyFont="1" applyFill="1" applyBorder="1" applyAlignment="1">
      <alignment horizontal="center" wrapText="1"/>
    </xf>
    <xf numFmtId="43" fontId="10" fillId="0" borderId="13" xfId="1" applyFont="1" applyFill="1" applyBorder="1" applyAlignment="1">
      <alignment horizontal="center" wrapText="1"/>
    </xf>
    <xf numFmtId="0" fontId="9" fillId="0" borderId="20" xfId="4" applyBorder="1" applyAlignment="1"/>
    <xf numFmtId="0" fontId="10" fillId="0" borderId="56" xfId="4" applyFont="1" applyBorder="1" applyAlignment="1">
      <alignment wrapText="1"/>
    </xf>
    <xf numFmtId="0" fontId="9" fillId="0" borderId="26" xfId="4" applyBorder="1" applyAlignment="1"/>
  </cellXfs>
  <cellStyles count="236">
    <cellStyle name="20% - Accent1" xfId="66" builtinId="30" customBuiltin="1"/>
    <cellStyle name="20% - Accent1 2" xfId="180"/>
    <cellStyle name="20% - Accent2" xfId="70" builtinId="34" customBuiltin="1"/>
    <cellStyle name="20% - Accent2 2" xfId="182"/>
    <cellStyle name="20% - Accent3" xfId="74" builtinId="38" customBuiltin="1"/>
    <cellStyle name="20% - Accent3 2" xfId="184"/>
    <cellStyle name="20% - Accent4" xfId="78" builtinId="42" customBuiltin="1"/>
    <cellStyle name="20% - Accent4 2" xfId="186"/>
    <cellStyle name="20% - Accent5" xfId="82" builtinId="46" customBuiltin="1"/>
    <cellStyle name="20% - Accent5 2" xfId="188"/>
    <cellStyle name="20% - Accent6" xfId="86" builtinId="50" customBuiltin="1"/>
    <cellStyle name="20% - Accent6 2" xfId="190"/>
    <cellStyle name="40% - Accent1" xfId="67" builtinId="31" customBuiltin="1"/>
    <cellStyle name="40% - Accent1 2" xfId="181"/>
    <cellStyle name="40% - Accent2" xfId="71" builtinId="35" customBuiltin="1"/>
    <cellStyle name="40% - Accent2 2" xfId="183"/>
    <cellStyle name="40% - Accent3" xfId="75" builtinId="39" customBuiltin="1"/>
    <cellStyle name="40% - Accent3 2" xfId="185"/>
    <cellStyle name="40% - Accent4" xfId="79" builtinId="43" customBuiltin="1"/>
    <cellStyle name="40% - Accent4 2" xfId="187"/>
    <cellStyle name="40% - Accent5" xfId="83" builtinId="47" customBuiltin="1"/>
    <cellStyle name="40% - Accent5 2" xfId="189"/>
    <cellStyle name="40% - Accent6" xfId="87" builtinId="51" customBuiltin="1"/>
    <cellStyle name="40% - Accent6 2" xfId="191"/>
    <cellStyle name="60% - Accent1" xfId="68" builtinId="32" customBuiltin="1"/>
    <cellStyle name="60% - Accent2" xfId="72" builtinId="36" customBuiltin="1"/>
    <cellStyle name="60% - Accent3" xfId="76" builtinId="40" customBuiltin="1"/>
    <cellStyle name="60% - Accent4" xfId="80" builtinId="44" customBuiltin="1"/>
    <cellStyle name="60% - Accent5" xfId="84" builtinId="48" customBuiltin="1"/>
    <cellStyle name="60% - Accent6" xfId="88" builtinId="52" customBuiltin="1"/>
    <cellStyle name="Accent1" xfId="65" builtinId="29" customBuiltin="1"/>
    <cellStyle name="Accent2" xfId="69" builtinId="33" customBuiltin="1"/>
    <cellStyle name="Accent3" xfId="73" builtinId="37" customBuiltin="1"/>
    <cellStyle name="Accent4" xfId="77" builtinId="41" customBuiltin="1"/>
    <cellStyle name="Accent5" xfId="81" builtinId="45" customBuiltin="1"/>
    <cellStyle name="Accent6" xfId="85" builtinId="49" customBuiltin="1"/>
    <cellStyle name="Bad" xfId="55" builtinId="27" customBuiltin="1"/>
    <cellStyle name="Calculation" xfId="59" builtinId="22" customBuiltin="1"/>
    <cellStyle name="Check Cell" xfId="61" builtinId="23" customBuiltin="1"/>
    <cellStyle name="Comma" xfId="1" builtinId="3"/>
    <cellStyle name="Comma 2" xfId="7"/>
    <cellStyle name="Comma 2 2" xfId="20"/>
    <cellStyle name="Comma 2 2 2" xfId="44"/>
    <cellStyle name="Comma 2 2 2 2" xfId="126"/>
    <cellStyle name="Comma 2 2 2 2 2" xfId="226"/>
    <cellStyle name="Comma 2 2 2 3" xfId="174"/>
    <cellStyle name="Comma 2 2 3" xfId="106"/>
    <cellStyle name="Comma 2 2 3 2" xfId="206"/>
    <cellStyle name="Comma 2 2 4" xfId="154"/>
    <cellStyle name="Comma 2 3" xfId="33"/>
    <cellStyle name="Comma 2 3 2" xfId="116"/>
    <cellStyle name="Comma 2 3 2 2" xfId="216"/>
    <cellStyle name="Comma 2 3 3" xfId="164"/>
    <cellStyle name="Comma 2 4" xfId="96"/>
    <cellStyle name="Comma 2 4 2" xfId="196"/>
    <cellStyle name="Comma 2 5" xfId="144"/>
    <cellStyle name="Comma 3" xfId="10"/>
    <cellStyle name="Comma 3 2" xfId="23"/>
    <cellStyle name="Comma 3 2 2" xfId="47"/>
    <cellStyle name="Comma 3 2 2 2" xfId="129"/>
    <cellStyle name="Comma 3 2 2 2 2" xfId="229"/>
    <cellStyle name="Comma 3 2 2 3" xfId="177"/>
    <cellStyle name="Comma 3 2 3" xfId="109"/>
    <cellStyle name="Comma 3 2 3 2" xfId="209"/>
    <cellStyle name="Comma 3 2 4" xfId="157"/>
    <cellStyle name="Comma 3 3" xfId="36"/>
    <cellStyle name="Comma 3 3 2" xfId="119"/>
    <cellStyle name="Comma 3 3 2 2" xfId="219"/>
    <cellStyle name="Comma 3 3 3" xfId="167"/>
    <cellStyle name="Comma 3 4" xfId="99"/>
    <cellStyle name="Comma 3 4 2" xfId="199"/>
    <cellStyle name="Comma 3 5" xfId="147"/>
    <cellStyle name="Comma 4" xfId="15"/>
    <cellStyle name="Comma 4 2" xfId="41"/>
    <cellStyle name="Comma 4 2 2" xfId="123"/>
    <cellStyle name="Comma 4 2 2 2" xfId="223"/>
    <cellStyle name="Comma 4 2 3" xfId="171"/>
    <cellStyle name="Comma 4 3" xfId="103"/>
    <cellStyle name="Comma 4 3 2" xfId="203"/>
    <cellStyle name="Comma 4 4" xfId="151"/>
    <cellStyle name="Comma 5" xfId="28"/>
    <cellStyle name="Comma 5 2" xfId="113"/>
    <cellStyle name="Comma 5 2 2" xfId="213"/>
    <cellStyle name="Comma 5 3" xfId="161"/>
    <cellStyle name="Comma 6" xfId="91"/>
    <cellStyle name="Comma 6 2" xfId="193"/>
    <cellStyle name="Comma 7" xfId="141"/>
    <cellStyle name="Currency" xfId="2" builtinId="4"/>
    <cellStyle name="Currency 2" xfId="16"/>
    <cellStyle name="Currency 2 2" xfId="137"/>
    <cellStyle name="Currency 2 2 2" xfId="234"/>
    <cellStyle name="Currency 3" xfId="29"/>
    <cellStyle name="Currency 4" xfId="92"/>
    <cellStyle name="Explanatory Text" xfId="63" builtinId="53" customBuiltin="1"/>
    <cellStyle name="Good" xfId="3" builtinId="26" customBuiltin="1"/>
    <cellStyle name="Good 2" xfId="17"/>
    <cellStyle name="Good 3" xfId="30"/>
    <cellStyle name="Good 4" xfId="93"/>
    <cellStyle name="Good 5" xfId="132"/>
    <cellStyle name="Heading 1" xfId="51" builtinId="16" customBuiltin="1"/>
    <cellStyle name="Heading 2" xfId="52" builtinId="17" customBuiltin="1"/>
    <cellStyle name="Heading 3" xfId="53" builtinId="18" customBuiltin="1"/>
    <cellStyle name="Heading 4" xfId="54" builtinId="19" customBuiltin="1"/>
    <cellStyle name="Input" xfId="57" builtinId="20" customBuiltin="1"/>
    <cellStyle name="Linked Cell" xfId="60" builtinId="24" customBuiltin="1"/>
    <cellStyle name="Neutral" xfId="56" builtinId="28" customBuiltin="1"/>
    <cellStyle name="Normal" xfId="0" builtinId="0"/>
    <cellStyle name="Normal 10" xfId="140"/>
    <cellStyle name="Normal 10 2" xfId="235"/>
    <cellStyle name="Normal 2" xfId="5"/>
    <cellStyle name="Normal 2 2" xfId="8"/>
    <cellStyle name="Normal 2 2 2" xfId="21"/>
    <cellStyle name="Normal 2 2 2 2" xfId="45"/>
    <cellStyle name="Normal 2 2 2 2 2" xfId="127"/>
    <cellStyle name="Normal 2 2 2 2 2 2" xfId="227"/>
    <cellStyle name="Normal 2 2 2 2 3" xfId="175"/>
    <cellStyle name="Normal 2 2 2 3" xfId="107"/>
    <cellStyle name="Normal 2 2 2 3 2" xfId="207"/>
    <cellStyle name="Normal 2 2 2 4" xfId="155"/>
    <cellStyle name="Normal 2 2 3" xfId="34"/>
    <cellStyle name="Normal 2 2 3 2" xfId="117"/>
    <cellStyle name="Normal 2 2 3 2 2" xfId="217"/>
    <cellStyle name="Normal 2 2 3 3" xfId="165"/>
    <cellStyle name="Normal 2 2 4" xfId="97"/>
    <cellStyle name="Normal 2 2 4 2" xfId="197"/>
    <cellStyle name="Normal 2 2 5" xfId="145"/>
    <cellStyle name="Normal 2 3" xfId="11"/>
    <cellStyle name="Normal 2 3 2" xfId="24"/>
    <cellStyle name="Normal 2 3 2 2" xfId="48"/>
    <cellStyle name="Normal 2 3 2 2 2" xfId="130"/>
    <cellStyle name="Normal 2 3 2 2 2 2" xfId="230"/>
    <cellStyle name="Normal 2 3 2 2 3" xfId="178"/>
    <cellStyle name="Normal 2 3 2 3" xfId="110"/>
    <cellStyle name="Normal 2 3 2 3 2" xfId="210"/>
    <cellStyle name="Normal 2 3 2 4" xfId="158"/>
    <cellStyle name="Normal 2 3 3" xfId="37"/>
    <cellStyle name="Normal 2 3 3 2" xfId="120"/>
    <cellStyle name="Normal 2 3 3 2 2" xfId="220"/>
    <cellStyle name="Normal 2 3 3 3" xfId="168"/>
    <cellStyle name="Normal 2 3 4" xfId="100"/>
    <cellStyle name="Normal 2 3 4 2" xfId="200"/>
    <cellStyle name="Normal 2 3 5" xfId="148"/>
    <cellStyle name="Normal 2 4" xfId="18"/>
    <cellStyle name="Normal 2 4 2" xfId="42"/>
    <cellStyle name="Normal 2 4 2 2" xfId="124"/>
    <cellStyle name="Normal 2 4 2 2 2" xfId="224"/>
    <cellStyle name="Normal 2 4 2 3" xfId="172"/>
    <cellStyle name="Normal 2 4 3" xfId="104"/>
    <cellStyle name="Normal 2 4 3 2" xfId="204"/>
    <cellStyle name="Normal 2 4 4" xfId="152"/>
    <cellStyle name="Normal 2 5" xfId="31"/>
    <cellStyle name="Normal 2 5 2" xfId="114"/>
    <cellStyle name="Normal 2 5 2 2" xfId="214"/>
    <cellStyle name="Normal 2 5 3" xfId="162"/>
    <cellStyle name="Normal 2 6" xfId="94"/>
    <cellStyle name="Normal 2 6 2" xfId="194"/>
    <cellStyle name="Normal 2 7" xfId="142"/>
    <cellStyle name="Normal 3" xfId="6"/>
    <cellStyle name="Normal 3 2" xfId="9"/>
    <cellStyle name="Normal 3 2 2" xfId="22"/>
    <cellStyle name="Normal 3 2 2 2" xfId="46"/>
    <cellStyle name="Normal 3 2 2 2 2" xfId="128"/>
    <cellStyle name="Normal 3 2 2 2 2 2" xfId="228"/>
    <cellStyle name="Normal 3 2 2 2 3" xfId="176"/>
    <cellStyle name="Normal 3 2 2 3" xfId="108"/>
    <cellStyle name="Normal 3 2 2 3 2" xfId="208"/>
    <cellStyle name="Normal 3 2 2 4" xfId="156"/>
    <cellStyle name="Normal 3 2 3" xfId="35"/>
    <cellStyle name="Normal 3 2 3 2" xfId="118"/>
    <cellStyle name="Normal 3 2 3 2 2" xfId="218"/>
    <cellStyle name="Normal 3 2 3 3" xfId="166"/>
    <cellStyle name="Normal 3 2 4" xfId="98"/>
    <cellStyle name="Normal 3 2 4 2" xfId="198"/>
    <cellStyle name="Normal 3 2 5" xfId="146"/>
    <cellStyle name="Normal 3 3" xfId="12"/>
    <cellStyle name="Normal 3 3 2" xfId="25"/>
    <cellStyle name="Normal 3 3 2 2" xfId="49"/>
    <cellStyle name="Normal 3 3 2 2 2" xfId="131"/>
    <cellStyle name="Normal 3 3 2 2 2 2" xfId="231"/>
    <cellStyle name="Normal 3 3 2 2 3" xfId="179"/>
    <cellStyle name="Normal 3 3 2 3" xfId="111"/>
    <cellStyle name="Normal 3 3 2 3 2" xfId="211"/>
    <cellStyle name="Normal 3 3 2 4" xfId="159"/>
    <cellStyle name="Normal 3 3 3" xfId="38"/>
    <cellStyle name="Normal 3 3 3 2" xfId="121"/>
    <cellStyle name="Normal 3 3 3 2 2" xfId="221"/>
    <cellStyle name="Normal 3 3 3 3" xfId="169"/>
    <cellStyle name="Normal 3 3 4" xfId="101"/>
    <cellStyle name="Normal 3 3 4 2" xfId="201"/>
    <cellStyle name="Normal 3 3 5" xfId="149"/>
    <cellStyle name="Normal 3 4" xfId="19"/>
    <cellStyle name="Normal 3 4 2" xfId="43"/>
    <cellStyle name="Normal 3 4 2 2" xfId="125"/>
    <cellStyle name="Normal 3 4 2 2 2" xfId="225"/>
    <cellStyle name="Normal 3 4 2 3" xfId="173"/>
    <cellStyle name="Normal 3 4 3" xfId="105"/>
    <cellStyle name="Normal 3 4 3 2" xfId="205"/>
    <cellStyle name="Normal 3 4 4" xfId="153"/>
    <cellStyle name="Normal 3 5" xfId="32"/>
    <cellStyle name="Normal 3 5 2" xfId="115"/>
    <cellStyle name="Normal 3 5 2 2" xfId="215"/>
    <cellStyle name="Normal 3 5 3" xfId="163"/>
    <cellStyle name="Normal 3 6" xfId="95"/>
    <cellStyle name="Normal 3 6 2" xfId="195"/>
    <cellStyle name="Normal 3 7" xfId="143"/>
    <cellStyle name="Normal 4" xfId="14"/>
    <cellStyle name="Normal 4 2" xfId="40"/>
    <cellStyle name="Normal 4 3" xfId="136"/>
    <cellStyle name="Normal 4 4" xfId="138"/>
    <cellStyle name="Normal 4 4 2" xfId="139"/>
    <cellStyle name="Normal 4 5" xfId="135"/>
    <cellStyle name="Normal 4 5 2" xfId="233"/>
    <cellStyle name="Normal 5" xfId="13"/>
    <cellStyle name="Normal 5 2" xfId="39"/>
    <cellStyle name="Normal 5 2 2" xfId="122"/>
    <cellStyle name="Normal 5 2 2 2" xfId="222"/>
    <cellStyle name="Normal 5 2 3" xfId="170"/>
    <cellStyle name="Normal 5 3" xfId="102"/>
    <cellStyle name="Normal 5 3 2" xfId="202"/>
    <cellStyle name="Normal 5 4" xfId="150"/>
    <cellStyle name="Normal 6" xfId="27"/>
    <cellStyle name="Normal 7" xfId="26"/>
    <cellStyle name="Normal 7 2" xfId="112"/>
    <cellStyle name="Normal 7 2 2" xfId="212"/>
    <cellStyle name="Normal 7 3" xfId="160"/>
    <cellStyle name="Normal 8" xfId="90"/>
    <cellStyle name="Normal 8 2" xfId="134"/>
    <cellStyle name="Normal 9" xfId="89"/>
    <cellStyle name="Normal 9 2" xfId="192"/>
    <cellStyle name="Normal_DVA MBS Vendor Fees Nov2009 (16122009 1215)" xfId="4"/>
    <cellStyle name="Note 2" xfId="133"/>
    <cellStyle name="Note 2 2" xfId="232"/>
    <cellStyle name="Output" xfId="58" builtinId="21" customBuiltin="1"/>
    <cellStyle name="Title" xfId="50" builtinId="15" customBuiltin="1"/>
    <cellStyle name="Total" xfId="64" builtinId="25" customBuiltin="1"/>
    <cellStyle name="Warning Text" xfId="62" builtinId="11" customBuiltin="1"/>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CD3B2"/>
      <color rgb="FFFFCC99"/>
      <color rgb="FFFAC090"/>
      <color rgb="FFF731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Z76"/>
  <sheetViews>
    <sheetView tabSelected="1" topLeftCell="A19" zoomScale="85" zoomScaleNormal="85" workbookViewId="0">
      <selection activeCell="B40" sqref="B40"/>
    </sheetView>
  </sheetViews>
  <sheetFormatPr defaultRowHeight="12.75" x14ac:dyDescent="0.2"/>
  <cols>
    <col min="1" max="1" width="2.7109375" customWidth="1"/>
    <col min="2" max="2" width="173.5703125" customWidth="1"/>
    <col min="3" max="3" width="2.7109375" customWidth="1"/>
  </cols>
  <sheetData>
    <row r="2" spans="2:5" x14ac:dyDescent="0.2">
      <c r="B2" s="362"/>
    </row>
    <row r="3" spans="2:5" x14ac:dyDescent="0.2">
      <c r="B3" s="368" t="s">
        <v>111</v>
      </c>
    </row>
    <row r="4" spans="2:5" x14ac:dyDescent="0.2">
      <c r="B4" s="363"/>
    </row>
    <row r="5" spans="2:5" ht="25.5" x14ac:dyDescent="0.2">
      <c r="B5" s="364" t="s">
        <v>172</v>
      </c>
    </row>
    <row r="6" spans="2:5" x14ac:dyDescent="0.2">
      <c r="B6" s="361"/>
    </row>
    <row r="7" spans="2:5" x14ac:dyDescent="0.2">
      <c r="B7" s="364" t="s">
        <v>125</v>
      </c>
    </row>
    <row r="8" spans="2:5" x14ac:dyDescent="0.2">
      <c r="B8" s="364"/>
    </row>
    <row r="9" spans="2:5" x14ac:dyDescent="0.2">
      <c r="B9" s="364" t="s">
        <v>145</v>
      </c>
    </row>
    <row r="10" spans="2:5" x14ac:dyDescent="0.2">
      <c r="B10" s="364"/>
    </row>
    <row r="11" spans="2:5" ht="25.5" x14ac:dyDescent="0.2">
      <c r="B11" s="364" t="s">
        <v>211</v>
      </c>
    </row>
    <row r="12" spans="2:5" x14ac:dyDescent="0.2">
      <c r="B12" s="364"/>
    </row>
    <row r="13" spans="2:5" x14ac:dyDescent="0.2">
      <c r="B13" s="364" t="s">
        <v>146</v>
      </c>
    </row>
    <row r="14" spans="2:5" x14ac:dyDescent="0.2">
      <c r="B14" s="364"/>
    </row>
    <row r="15" spans="2:5" x14ac:dyDescent="0.2">
      <c r="B15" s="361" t="s">
        <v>315</v>
      </c>
    </row>
    <row r="16" spans="2:5" x14ac:dyDescent="0.2">
      <c r="B16" s="365"/>
      <c r="E16" s="220"/>
    </row>
    <row r="17" spans="2:26" x14ac:dyDescent="0.2">
      <c r="B17" s="366" t="s">
        <v>150</v>
      </c>
      <c r="C17" s="220"/>
      <c r="D17" s="220"/>
      <c r="E17" s="220"/>
      <c r="F17" s="220"/>
    </row>
    <row r="18" spans="2:26" x14ac:dyDescent="0.2">
      <c r="B18" s="365"/>
      <c r="C18" s="220"/>
      <c r="D18" s="220"/>
      <c r="E18" s="220"/>
      <c r="F18" s="220"/>
    </row>
    <row r="19" spans="2:26" x14ac:dyDescent="0.2">
      <c r="B19" s="361" t="s">
        <v>147</v>
      </c>
      <c r="C19" s="220"/>
      <c r="D19" s="220"/>
      <c r="F19" s="220"/>
    </row>
    <row r="20" spans="2:26" x14ac:dyDescent="0.2">
      <c r="B20" s="361"/>
      <c r="C20" s="220"/>
      <c r="D20" s="220"/>
      <c r="F20" s="220"/>
    </row>
    <row r="21" spans="2:26" x14ac:dyDescent="0.2">
      <c r="B21" s="361" t="s">
        <v>313</v>
      </c>
      <c r="C21" s="220"/>
      <c r="D21" s="220"/>
      <c r="E21" s="220"/>
      <c r="F21" s="220"/>
    </row>
    <row r="22" spans="2:26" ht="15" x14ac:dyDescent="0.25">
      <c r="B22" s="363"/>
      <c r="E22" s="220"/>
      <c r="F22" s="379"/>
      <c r="G22" s="379"/>
      <c r="H22" s="379"/>
      <c r="I22" s="379"/>
      <c r="J22" s="379"/>
      <c r="K22" s="379"/>
      <c r="L22" s="379"/>
      <c r="M22" s="379"/>
      <c r="N22" s="379"/>
      <c r="O22" s="379"/>
      <c r="P22" s="379"/>
      <c r="Q22" s="379"/>
      <c r="R22" s="379"/>
      <c r="S22" s="379"/>
      <c r="T22" s="379"/>
      <c r="U22" s="379"/>
      <c r="V22" s="379"/>
      <c r="W22" s="379"/>
      <c r="X22" s="379"/>
      <c r="Y22" s="379"/>
      <c r="Z22" s="380"/>
    </row>
    <row r="23" spans="2:26" ht="15" x14ac:dyDescent="0.2">
      <c r="B23" s="361" t="s">
        <v>314</v>
      </c>
      <c r="F23" s="379"/>
    </row>
    <row r="24" spans="2:26" ht="15" x14ac:dyDescent="0.2">
      <c r="B24" s="361"/>
      <c r="F24" s="379"/>
    </row>
    <row r="25" spans="2:26" ht="15" x14ac:dyDescent="0.2">
      <c r="B25" s="361" t="s">
        <v>148</v>
      </c>
      <c r="F25" s="379"/>
    </row>
    <row r="26" spans="2:26" ht="15" x14ac:dyDescent="0.2">
      <c r="B26" s="361"/>
      <c r="C26" t="s">
        <v>49</v>
      </c>
      <c r="F26" s="379"/>
    </row>
    <row r="27" spans="2:26" ht="15" x14ac:dyDescent="0.2">
      <c r="B27" s="361" t="s">
        <v>149</v>
      </c>
      <c r="F27" s="379"/>
    </row>
    <row r="28" spans="2:26" ht="15" x14ac:dyDescent="0.2">
      <c r="B28" s="361" t="s">
        <v>49</v>
      </c>
      <c r="F28" s="379"/>
    </row>
    <row r="29" spans="2:26" ht="15" x14ac:dyDescent="0.2">
      <c r="B29" s="361" t="s">
        <v>163</v>
      </c>
      <c r="F29" s="379"/>
    </row>
    <row r="30" spans="2:26" ht="15" x14ac:dyDescent="0.2">
      <c r="B30" s="367"/>
      <c r="F30" s="379"/>
    </row>
    <row r="31" spans="2:26" ht="15" x14ac:dyDescent="0.2">
      <c r="B31" s="203"/>
      <c r="F31" s="379"/>
    </row>
    <row r="32" spans="2:26" ht="15" x14ac:dyDescent="0.2">
      <c r="B32" s="204" t="s">
        <v>123</v>
      </c>
      <c r="F32" s="379"/>
    </row>
    <row r="33" spans="2:6" ht="15" x14ac:dyDescent="0.2">
      <c r="B33" s="205" t="s">
        <v>14</v>
      </c>
      <c r="F33" s="379"/>
    </row>
    <row r="34" spans="2:6" ht="15" x14ac:dyDescent="0.2">
      <c r="B34" s="205"/>
      <c r="F34" s="379"/>
    </row>
    <row r="35" spans="2:6" ht="15" x14ac:dyDescent="0.2">
      <c r="B35" s="204" t="s">
        <v>124</v>
      </c>
      <c r="F35" s="379"/>
    </row>
    <row r="36" spans="2:6" ht="15" x14ac:dyDescent="0.2">
      <c r="B36" s="221" t="s">
        <v>138</v>
      </c>
      <c r="F36" s="379"/>
    </row>
    <row r="37" spans="2:6" ht="15" x14ac:dyDescent="0.2">
      <c r="B37" s="206" t="s">
        <v>139</v>
      </c>
      <c r="F37" s="379"/>
    </row>
    <row r="38" spans="2:6" ht="15" x14ac:dyDescent="0.2">
      <c r="B38" s="206" t="s">
        <v>140</v>
      </c>
      <c r="F38" s="379"/>
    </row>
    <row r="39" spans="2:6" ht="15" x14ac:dyDescent="0.2">
      <c r="B39" s="221" t="s">
        <v>141</v>
      </c>
      <c r="F39" s="379"/>
    </row>
    <row r="40" spans="2:6" ht="15" x14ac:dyDescent="0.2">
      <c r="B40" s="205" t="s">
        <v>0</v>
      </c>
      <c r="F40" s="379"/>
    </row>
    <row r="41" spans="2:6" ht="15" x14ac:dyDescent="0.25">
      <c r="B41" s="221" t="s">
        <v>126</v>
      </c>
      <c r="F41" s="380"/>
    </row>
    <row r="42" spans="2:6" x14ac:dyDescent="0.2">
      <c r="B42" s="221" t="s">
        <v>135</v>
      </c>
    </row>
    <row r="43" spans="2:6" ht="18.75" customHeight="1" x14ac:dyDescent="0.2">
      <c r="B43" s="221" t="s">
        <v>137</v>
      </c>
    </row>
    <row r="44" spans="2:6" s="404" customFormat="1" ht="29.25" customHeight="1" x14ac:dyDescent="0.2">
      <c r="B44" s="340" t="s">
        <v>115</v>
      </c>
    </row>
    <row r="45" spans="2:6" s="404" customFormat="1" ht="42" customHeight="1" x14ac:dyDescent="0.2">
      <c r="B45" s="405" t="s">
        <v>324</v>
      </c>
    </row>
    <row r="46" spans="2:6" s="404" customFormat="1" ht="81" customHeight="1" x14ac:dyDescent="0.2">
      <c r="B46" s="432" t="s">
        <v>323</v>
      </c>
    </row>
    <row r="47" spans="2:6" s="404" customFormat="1" ht="20.25" customHeight="1" x14ac:dyDescent="0.2">
      <c r="B47" s="405" t="s">
        <v>322</v>
      </c>
    </row>
    <row r="48" spans="2:6" s="404" customFormat="1" ht="63" customHeight="1" x14ac:dyDescent="0.2">
      <c r="B48" s="405" t="s">
        <v>321</v>
      </c>
    </row>
    <row r="49" spans="1:2" s="404" customFormat="1" ht="12.75" customHeight="1" x14ac:dyDescent="0.2">
      <c r="B49" s="405"/>
    </row>
    <row r="50" spans="1:2" s="404" customFormat="1" x14ac:dyDescent="0.2">
      <c r="B50" s="339" t="s">
        <v>320</v>
      </c>
    </row>
    <row r="51" spans="1:2" s="404" customFormat="1" ht="18.75" customHeight="1" x14ac:dyDescent="0.2">
      <c r="B51" s="339" t="s">
        <v>319</v>
      </c>
    </row>
    <row r="52" spans="1:2" s="404" customFormat="1" ht="18.75" customHeight="1" x14ac:dyDescent="0.2">
      <c r="B52" s="339" t="s">
        <v>318</v>
      </c>
    </row>
    <row r="53" spans="1:2" s="404" customFormat="1" ht="17.25" customHeight="1" x14ac:dyDescent="0.2">
      <c r="B53" s="339" t="s">
        <v>316</v>
      </c>
    </row>
    <row r="54" spans="1:2" s="404" customFormat="1" ht="120" customHeight="1" x14ac:dyDescent="0.2">
      <c r="B54" s="339" t="s">
        <v>317</v>
      </c>
    </row>
    <row r="55" spans="1:2" s="404" customFormat="1" ht="21.75" customHeight="1" x14ac:dyDescent="0.2">
      <c r="B55" s="339" t="s">
        <v>229</v>
      </c>
    </row>
    <row r="56" spans="1:2" s="404" customFormat="1" ht="84.75" customHeight="1" x14ac:dyDescent="0.2">
      <c r="B56" s="405" t="s">
        <v>230</v>
      </c>
    </row>
    <row r="57" spans="1:2" s="404" customFormat="1" ht="60.75" customHeight="1" x14ac:dyDescent="0.2">
      <c r="B57" s="339" t="s">
        <v>228</v>
      </c>
    </row>
    <row r="58" spans="1:2" s="404" customFormat="1" ht="31.5" customHeight="1" x14ac:dyDescent="0.2">
      <c r="B58" s="429" t="s">
        <v>227</v>
      </c>
    </row>
    <row r="59" spans="1:2" s="404" customFormat="1" ht="34.5" customHeight="1" x14ac:dyDescent="0.2">
      <c r="B59" s="429" t="s">
        <v>214</v>
      </c>
    </row>
    <row r="60" spans="1:2" ht="25.5" x14ac:dyDescent="0.2">
      <c r="A60" s="404"/>
      <c r="B60" s="429" t="s">
        <v>215</v>
      </c>
    </row>
    <row r="61" spans="1:2" ht="39" customHeight="1" x14ac:dyDescent="0.2">
      <c r="A61" s="404"/>
      <c r="B61" s="429" t="s">
        <v>213</v>
      </c>
    </row>
    <row r="62" spans="1:2" ht="43.5" customHeight="1" x14ac:dyDescent="0.2">
      <c r="B62" s="429" t="s">
        <v>212</v>
      </c>
    </row>
    <row r="63" spans="1:2" ht="47.25" customHeight="1" x14ac:dyDescent="0.2">
      <c r="B63" s="429" t="s">
        <v>210</v>
      </c>
    </row>
    <row r="64" spans="1:2" x14ac:dyDescent="0.2">
      <c r="B64" s="429" t="s">
        <v>205</v>
      </c>
    </row>
    <row r="65" spans="2:5" ht="306" x14ac:dyDescent="0.2">
      <c r="B65" s="430" t="s">
        <v>204</v>
      </c>
    </row>
    <row r="66" spans="2:5" ht="25.5" x14ac:dyDescent="0.2">
      <c r="B66" s="429" t="s">
        <v>184</v>
      </c>
    </row>
    <row r="67" spans="2:5" x14ac:dyDescent="0.2">
      <c r="B67" s="429" t="s">
        <v>185</v>
      </c>
    </row>
    <row r="68" spans="2:5" ht="76.5" x14ac:dyDescent="0.2">
      <c r="B68" s="429" t="s">
        <v>183</v>
      </c>
    </row>
    <row r="69" spans="2:5" ht="102" x14ac:dyDescent="0.2">
      <c r="B69" s="369" t="s">
        <v>182</v>
      </c>
      <c r="E69" s="378" t="s">
        <v>49</v>
      </c>
    </row>
    <row r="70" spans="2:5" x14ac:dyDescent="0.2">
      <c r="B70" s="369" t="s">
        <v>181</v>
      </c>
    </row>
    <row r="71" spans="2:5" ht="89.25" x14ac:dyDescent="0.2">
      <c r="B71" s="369" t="s">
        <v>180</v>
      </c>
    </row>
    <row r="72" spans="2:5" x14ac:dyDescent="0.2">
      <c r="B72" s="369" t="s">
        <v>179</v>
      </c>
    </row>
    <row r="73" spans="2:5" x14ac:dyDescent="0.2">
      <c r="B73" s="369" t="s">
        <v>178</v>
      </c>
    </row>
    <row r="74" spans="2:5" x14ac:dyDescent="0.2">
      <c r="B74" s="369" t="s">
        <v>176</v>
      </c>
    </row>
    <row r="75" spans="2:5" ht="38.25" x14ac:dyDescent="0.2">
      <c r="B75" s="369" t="s">
        <v>177</v>
      </c>
    </row>
    <row r="76" spans="2:5" x14ac:dyDescent="0.2">
      <c r="B76" s="370" t="s">
        <v>174</v>
      </c>
    </row>
  </sheetData>
  <sheetProtection algorithmName="SHA-512" hashValue="eX6EzkHF/RNOTF1fhA0BZ/hJSC04qkt5DqnVWZOGUczr5SvTphlxkAuexhIA2mRD8dKqq2saDf7rQJnYxQKtVg==" saltValue="gN1ISwX+uH4OqhMoSoK7NA==" spinCount="100000" sheet="1" sort="0" autoFilter="0"/>
  <sortState ref="E1:E28">
    <sortCondition ref="E1"/>
  </sortState>
  <phoneticPr fontId="13"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N22"/>
  <sheetViews>
    <sheetView zoomScale="110" zoomScaleNormal="110" workbookViewId="0">
      <selection activeCell="D31" sqref="D31"/>
    </sheetView>
  </sheetViews>
  <sheetFormatPr defaultRowHeight="12.75" x14ac:dyDescent="0.2"/>
  <cols>
    <col min="2" max="2" width="27.42578125" customWidth="1"/>
    <col min="3" max="3" width="36.7109375" customWidth="1"/>
    <col min="4" max="4" width="7.140625" bestFit="1" customWidth="1"/>
    <col min="5" max="5" width="9.7109375" bestFit="1" customWidth="1"/>
    <col min="13" max="13" width="16" bestFit="1" customWidth="1"/>
  </cols>
  <sheetData>
    <row r="1" spans="1:14" ht="26.25" thickTop="1" x14ac:dyDescent="0.2">
      <c r="A1" s="458" t="s">
        <v>47</v>
      </c>
      <c r="B1" s="460" t="s">
        <v>40</v>
      </c>
      <c r="C1" s="343"/>
      <c r="D1" s="462" t="s">
        <v>41</v>
      </c>
      <c r="E1" s="453" t="s">
        <v>23</v>
      </c>
      <c r="F1" s="455" t="s">
        <v>36</v>
      </c>
      <c r="G1" s="456"/>
      <c r="H1" s="456"/>
      <c r="I1" s="456"/>
      <c r="J1" s="456"/>
      <c r="K1" s="456"/>
      <c r="L1" s="457"/>
      <c r="M1" s="38" t="s">
        <v>37</v>
      </c>
    </row>
    <row r="2" spans="1:14" x14ac:dyDescent="0.2">
      <c r="A2" s="459"/>
      <c r="B2" s="461"/>
      <c r="C2" s="344"/>
      <c r="D2" s="463"/>
      <c r="E2" s="454"/>
      <c r="F2" s="40">
        <v>1</v>
      </c>
      <c r="G2" s="41">
        <v>2</v>
      </c>
      <c r="H2" s="41">
        <v>3</v>
      </c>
      <c r="I2" s="41">
        <v>4</v>
      </c>
      <c r="J2" s="41">
        <v>5</v>
      </c>
      <c r="K2" s="41">
        <v>6</v>
      </c>
      <c r="L2" s="42">
        <v>7</v>
      </c>
      <c r="M2" s="39"/>
    </row>
    <row r="3" spans="1:14" ht="63.75" x14ac:dyDescent="0.2">
      <c r="A3" s="43">
        <v>58</v>
      </c>
      <c r="B3" s="44" t="s">
        <v>42</v>
      </c>
      <c r="C3" s="45" t="s">
        <v>151</v>
      </c>
      <c r="D3" s="46"/>
      <c r="E3" s="46"/>
      <c r="F3" s="47"/>
      <c r="G3" s="47"/>
      <c r="H3" s="47"/>
      <c r="I3" s="47"/>
      <c r="J3" s="47"/>
      <c r="K3" s="47"/>
      <c r="L3" s="48"/>
      <c r="M3" s="30"/>
    </row>
    <row r="4" spans="1:14" x14ac:dyDescent="0.2">
      <c r="A4" s="49"/>
      <c r="B4" s="44"/>
      <c r="C4" s="32" t="s">
        <v>39</v>
      </c>
      <c r="D4" s="50">
        <v>8.5</v>
      </c>
      <c r="E4" s="50">
        <v>15.5</v>
      </c>
      <c r="F4" s="159">
        <f>MROUND(D4+(E4/F2)-0.001,0.05)</f>
        <v>24</v>
      </c>
      <c r="G4" s="159">
        <f>MROUND(D4+(E4/G2)-0.001,0.05)</f>
        <v>16.25</v>
      </c>
      <c r="H4" s="159">
        <f>MROUND(D4+(E4/H2)-0.001,0.05)</f>
        <v>13.65</v>
      </c>
      <c r="I4" s="159">
        <f>MROUND(D4+(E4/I2)-0.001,0.05)</f>
        <v>12.350000000000001</v>
      </c>
      <c r="J4" s="159">
        <f>MROUND(D4+(E4/J2)-0.001,0.05)</f>
        <v>11.600000000000001</v>
      </c>
      <c r="K4" s="159">
        <f>MROUND(D4+(E4/K2)-0.001,0.05)</f>
        <v>11.100000000000001</v>
      </c>
      <c r="L4" s="12">
        <f>SUM(D4+M4)</f>
        <v>9.1999999999999993</v>
      </c>
      <c r="M4" s="342">
        <v>0.7</v>
      </c>
      <c r="N4" s="52"/>
    </row>
    <row r="5" spans="1:14" x14ac:dyDescent="0.2">
      <c r="A5" s="49"/>
      <c r="B5" s="44"/>
      <c r="C5" s="282" t="s">
        <v>118</v>
      </c>
      <c r="D5" s="53"/>
      <c r="E5" s="53"/>
      <c r="F5" s="19">
        <f>CEILING(F4*1.15,0.05)</f>
        <v>27.6</v>
      </c>
      <c r="G5" s="19">
        <f t="shared" ref="G5:L5" si="0">CEILING(G4*1.15,0.05)</f>
        <v>18.7</v>
      </c>
      <c r="H5" s="19">
        <f t="shared" si="0"/>
        <v>15.700000000000001</v>
      </c>
      <c r="I5" s="19">
        <f t="shared" si="0"/>
        <v>14.25</v>
      </c>
      <c r="J5" s="19">
        <f t="shared" si="0"/>
        <v>13.350000000000001</v>
      </c>
      <c r="K5" s="19">
        <f t="shared" si="0"/>
        <v>12.8</v>
      </c>
      <c r="L5" s="19">
        <f t="shared" si="0"/>
        <v>10.600000000000001</v>
      </c>
      <c r="M5" s="342"/>
    </row>
    <row r="6" spans="1:14" ht="13.5" thickBot="1" x14ac:dyDescent="0.25">
      <c r="A6" s="54"/>
      <c r="B6" s="55"/>
      <c r="C6" s="56"/>
      <c r="D6" s="57"/>
      <c r="E6" s="57"/>
      <c r="F6" s="58"/>
      <c r="G6" s="58"/>
      <c r="H6" s="58"/>
      <c r="I6" s="58"/>
      <c r="J6" s="58"/>
      <c r="K6" s="58"/>
      <c r="L6" s="59"/>
      <c r="M6" s="35"/>
    </row>
    <row r="7" spans="1:14" ht="13.5" thickTop="1" x14ac:dyDescent="0.2">
      <c r="A7" s="49"/>
      <c r="B7" s="44"/>
      <c r="C7" s="27"/>
      <c r="D7" s="46"/>
      <c r="E7" s="46"/>
      <c r="F7" s="40">
        <v>1</v>
      </c>
      <c r="G7" s="41">
        <v>2</v>
      </c>
      <c r="H7" s="41">
        <v>3</v>
      </c>
      <c r="I7" s="41">
        <v>4</v>
      </c>
      <c r="J7" s="41">
        <v>5</v>
      </c>
      <c r="K7" s="41">
        <v>6</v>
      </c>
      <c r="L7" s="42">
        <v>7</v>
      </c>
      <c r="M7" s="28"/>
    </row>
    <row r="8" spans="1:14" ht="63.75" x14ac:dyDescent="0.2">
      <c r="A8" s="43">
        <v>59</v>
      </c>
      <c r="B8" s="44" t="s">
        <v>43</v>
      </c>
      <c r="C8" s="45" t="s">
        <v>152</v>
      </c>
      <c r="D8" s="46"/>
      <c r="E8" s="46"/>
      <c r="F8" s="47"/>
      <c r="G8" s="47"/>
      <c r="H8" s="47"/>
      <c r="I8" s="47"/>
      <c r="J8" s="47"/>
      <c r="K8" s="47"/>
      <c r="L8" s="48"/>
      <c r="M8" s="30"/>
    </row>
    <row r="9" spans="1:14" x14ac:dyDescent="0.2">
      <c r="A9" s="49"/>
      <c r="B9" s="44"/>
      <c r="C9" s="32" t="s">
        <v>39</v>
      </c>
      <c r="D9" s="50">
        <v>16</v>
      </c>
      <c r="E9" s="50">
        <v>17.5</v>
      </c>
      <c r="F9" s="159">
        <f>MROUND(D9+(E9/F7)-0.001,0.05)</f>
        <v>33.5</v>
      </c>
      <c r="G9" s="159">
        <f>MROUND(D9+(E9/G7)-0.001,0.05)</f>
        <v>24.75</v>
      </c>
      <c r="H9" s="159">
        <f>MROUND(D9+(E9/H7)-0.001,0.05)</f>
        <v>21.85</v>
      </c>
      <c r="I9" s="159">
        <f>MROUND(D9+(E9/I7)-0.001,0.05)</f>
        <v>20.350000000000001</v>
      </c>
      <c r="J9" s="159">
        <f>MROUND(D9+(E9/J7)-0.001,0.05)</f>
        <v>19.5</v>
      </c>
      <c r="K9" s="159">
        <f>MROUND(D9+(E9/K7)-0.001,0.05)</f>
        <v>18.900000000000002</v>
      </c>
      <c r="L9" s="13">
        <f>SUM(D9+M9)</f>
        <v>16.7</v>
      </c>
      <c r="M9" s="342">
        <v>0.7</v>
      </c>
      <c r="N9" s="52"/>
    </row>
    <row r="10" spans="1:14" x14ac:dyDescent="0.2">
      <c r="A10" s="49"/>
      <c r="B10" s="44"/>
      <c r="C10" s="282" t="s">
        <v>118</v>
      </c>
      <c r="D10" s="60"/>
      <c r="E10" s="60"/>
      <c r="F10" s="19">
        <f>CEILING(F9*1.15,0.05)</f>
        <v>38.550000000000004</v>
      </c>
      <c r="G10" s="19">
        <f t="shared" ref="G10:L10" si="1">CEILING(G9*1.15,0.05)</f>
        <v>28.5</v>
      </c>
      <c r="H10" s="19">
        <f t="shared" si="1"/>
        <v>25.150000000000002</v>
      </c>
      <c r="I10" s="19">
        <f t="shared" si="1"/>
        <v>23.450000000000003</v>
      </c>
      <c r="J10" s="19">
        <f t="shared" si="1"/>
        <v>22.450000000000003</v>
      </c>
      <c r="K10" s="19">
        <f t="shared" si="1"/>
        <v>21.75</v>
      </c>
      <c r="L10" s="20">
        <f t="shared" si="1"/>
        <v>19.25</v>
      </c>
      <c r="M10" s="342"/>
    </row>
    <row r="11" spans="1:14" ht="13.5" thickBot="1" x14ac:dyDescent="0.25">
      <c r="A11" s="54"/>
      <c r="B11" s="55"/>
      <c r="C11" s="56"/>
      <c r="D11" s="61"/>
      <c r="E11" s="61"/>
      <c r="F11" s="58"/>
      <c r="G11" s="58"/>
      <c r="H11" s="58"/>
      <c r="I11" s="58"/>
      <c r="J11" s="58"/>
      <c r="K11" s="58"/>
      <c r="L11" s="59"/>
      <c r="M11" s="35"/>
    </row>
    <row r="12" spans="1:14" ht="13.5" thickTop="1" x14ac:dyDescent="0.2">
      <c r="A12" s="49"/>
      <c r="B12" s="44"/>
      <c r="C12" s="32"/>
      <c r="D12" s="46"/>
      <c r="E12" s="46"/>
      <c r="F12" s="40">
        <v>1</v>
      </c>
      <c r="G12" s="41">
        <v>2</v>
      </c>
      <c r="H12" s="41">
        <v>3</v>
      </c>
      <c r="I12" s="41">
        <v>4</v>
      </c>
      <c r="J12" s="41">
        <v>5</v>
      </c>
      <c r="K12" s="41">
        <v>6</v>
      </c>
      <c r="L12" s="42">
        <v>7</v>
      </c>
      <c r="M12" s="30"/>
    </row>
    <row r="13" spans="1:14" ht="63.75" x14ac:dyDescent="0.2">
      <c r="A13" s="43">
        <v>60</v>
      </c>
      <c r="B13" s="44" t="s">
        <v>44</v>
      </c>
      <c r="C13" s="45" t="s">
        <v>153</v>
      </c>
      <c r="D13" s="46"/>
      <c r="E13" s="46"/>
      <c r="F13" s="31"/>
      <c r="G13" s="47"/>
      <c r="H13" s="47"/>
      <c r="I13" s="47"/>
      <c r="J13" s="47"/>
      <c r="K13" s="47"/>
      <c r="L13" s="48"/>
      <c r="M13" s="30"/>
    </row>
    <row r="14" spans="1:14" x14ac:dyDescent="0.2">
      <c r="A14" s="49"/>
      <c r="B14" s="44"/>
      <c r="C14" s="32" t="s">
        <v>39</v>
      </c>
      <c r="D14" s="50">
        <v>35.5</v>
      </c>
      <c r="E14" s="50">
        <v>15.5</v>
      </c>
      <c r="F14" s="159">
        <f>MROUND(D14+(E14/F12)-0.001,0.05)</f>
        <v>51</v>
      </c>
      <c r="G14" s="159">
        <f>MROUND(D14+(E14/G12)-0.001,0.05)</f>
        <v>43.25</v>
      </c>
      <c r="H14" s="159">
        <f>MROUND(D14+(E14/H12)-0.001,0.05)</f>
        <v>40.650000000000006</v>
      </c>
      <c r="I14" s="159">
        <f>MROUND(D14+(E14/I12)-0.001,0.05)</f>
        <v>39.35</v>
      </c>
      <c r="J14" s="159">
        <f>MROUND(D14+(E14/J12)-0.001,0.05)</f>
        <v>38.6</v>
      </c>
      <c r="K14" s="159">
        <f>MROUND(D14+(E14/K12)-0.001,0.05)</f>
        <v>38.1</v>
      </c>
      <c r="L14" s="13">
        <f>SUM(D14+M14)</f>
        <v>36.200000000000003</v>
      </c>
      <c r="M14" s="342">
        <v>0.7</v>
      </c>
      <c r="N14" s="52"/>
    </row>
    <row r="15" spans="1:14" x14ac:dyDescent="0.2">
      <c r="A15" s="49"/>
      <c r="B15" s="44"/>
      <c r="C15" s="282" t="s">
        <v>118</v>
      </c>
      <c r="D15" s="60"/>
      <c r="E15" s="60"/>
      <c r="F15" s="19">
        <f>CEILING(F14*1.15,0.05)</f>
        <v>58.650000000000006</v>
      </c>
      <c r="G15" s="19">
        <f t="shared" ref="G15:L15" si="2">CEILING(G14*1.15,0.05)</f>
        <v>49.75</v>
      </c>
      <c r="H15" s="19">
        <f t="shared" si="2"/>
        <v>46.75</v>
      </c>
      <c r="I15" s="19">
        <f t="shared" si="2"/>
        <v>45.300000000000004</v>
      </c>
      <c r="J15" s="19">
        <f t="shared" si="2"/>
        <v>44.400000000000006</v>
      </c>
      <c r="K15" s="19">
        <f t="shared" si="2"/>
        <v>43.85</v>
      </c>
      <c r="L15" s="20">
        <f t="shared" si="2"/>
        <v>41.650000000000006</v>
      </c>
      <c r="M15" s="342"/>
    </row>
    <row r="16" spans="1:14" ht="13.5" thickBot="1" x14ac:dyDescent="0.25">
      <c r="A16" s="54"/>
      <c r="B16" s="55"/>
      <c r="C16" s="56"/>
      <c r="D16" s="57"/>
      <c r="E16" s="57"/>
      <c r="F16" s="58"/>
      <c r="G16" s="58"/>
      <c r="H16" s="58"/>
      <c r="I16" s="58"/>
      <c r="J16" s="58"/>
      <c r="K16" s="58"/>
      <c r="L16" s="59"/>
      <c r="M16" s="35"/>
    </row>
    <row r="17" spans="1:14" ht="13.5" thickTop="1" x14ac:dyDescent="0.2">
      <c r="A17" s="49"/>
      <c r="B17" s="44"/>
      <c r="C17" s="27"/>
      <c r="D17" s="46"/>
      <c r="E17" s="46"/>
      <c r="F17" s="40">
        <v>1</v>
      </c>
      <c r="G17" s="41">
        <v>2</v>
      </c>
      <c r="H17" s="41">
        <v>3</v>
      </c>
      <c r="I17" s="41">
        <v>4</v>
      </c>
      <c r="J17" s="41">
        <v>5</v>
      </c>
      <c r="K17" s="41">
        <v>6</v>
      </c>
      <c r="L17" s="42">
        <v>7</v>
      </c>
      <c r="M17" s="30"/>
    </row>
    <row r="18" spans="1:14" ht="63.75" x14ac:dyDescent="0.2">
      <c r="A18" s="43">
        <v>65</v>
      </c>
      <c r="B18" s="44" t="s">
        <v>45</v>
      </c>
      <c r="C18" s="45" t="s">
        <v>154</v>
      </c>
      <c r="D18" s="46"/>
      <c r="E18" s="46"/>
      <c r="F18" s="47"/>
      <c r="G18" s="47"/>
      <c r="H18" s="47"/>
      <c r="I18" s="47"/>
      <c r="J18" s="47"/>
      <c r="K18" s="47"/>
      <c r="L18" s="48"/>
      <c r="M18" s="30"/>
    </row>
    <row r="19" spans="1:14" x14ac:dyDescent="0.2">
      <c r="A19" s="49"/>
      <c r="B19" s="44"/>
      <c r="C19" s="32" t="s">
        <v>39</v>
      </c>
      <c r="D19" s="50">
        <v>57.5</v>
      </c>
      <c r="E19" s="50">
        <v>15.5</v>
      </c>
      <c r="F19" s="159">
        <f>MROUND(D19+(E19/F17)-0.001,0.05)</f>
        <v>73</v>
      </c>
      <c r="G19" s="159">
        <f>MROUND(D19+(E19/G17)-0.001,0.05)</f>
        <v>65.25</v>
      </c>
      <c r="H19" s="159">
        <f>MROUND(D19+(E19/H17)-0.001,0.05)</f>
        <v>62.650000000000006</v>
      </c>
      <c r="I19" s="159">
        <f>MROUND(D19+(E19/I17)-0.001,0.05)</f>
        <v>61.35</v>
      </c>
      <c r="J19" s="159">
        <f>MROUND(D19+(E19/J17)-0.001,0.05)</f>
        <v>60.6</v>
      </c>
      <c r="K19" s="159">
        <f>MROUND(D19+(E19/K17)-0.001,0.05)</f>
        <v>60.1</v>
      </c>
      <c r="L19" s="13">
        <f>SUM(D19+M19)</f>
        <v>58.2</v>
      </c>
      <c r="M19" s="342">
        <v>0.7</v>
      </c>
      <c r="N19" s="52"/>
    </row>
    <row r="20" spans="1:14" x14ac:dyDescent="0.2">
      <c r="A20" s="49"/>
      <c r="B20" s="44"/>
      <c r="C20" s="282" t="s">
        <v>118</v>
      </c>
      <c r="D20" s="60"/>
      <c r="E20" s="60"/>
      <c r="F20" s="19">
        <f>CEILING(F19*1.15,0.05)</f>
        <v>83.95</v>
      </c>
      <c r="G20" s="19">
        <f t="shared" ref="G20:L20" si="3">CEILING(G19*1.15,0.05)</f>
        <v>75.05</v>
      </c>
      <c r="H20" s="19">
        <f t="shared" si="3"/>
        <v>72.05</v>
      </c>
      <c r="I20" s="19">
        <f t="shared" si="3"/>
        <v>70.600000000000009</v>
      </c>
      <c r="J20" s="19">
        <f t="shared" si="3"/>
        <v>69.7</v>
      </c>
      <c r="K20" s="19">
        <f t="shared" si="3"/>
        <v>69.150000000000006</v>
      </c>
      <c r="L20" s="20">
        <f t="shared" si="3"/>
        <v>66.95</v>
      </c>
      <c r="M20" s="342"/>
    </row>
    <row r="21" spans="1:14" ht="13.5" thickBot="1" x14ac:dyDescent="0.25">
      <c r="A21" s="54"/>
      <c r="B21" s="55"/>
      <c r="C21" s="56"/>
      <c r="D21" s="57"/>
      <c r="E21" s="57"/>
      <c r="F21" s="58"/>
      <c r="G21" s="58"/>
      <c r="H21" s="58"/>
      <c r="I21" s="58"/>
      <c r="J21" s="58"/>
      <c r="K21" s="58"/>
      <c r="L21" s="59"/>
      <c r="M21" s="35"/>
    </row>
    <row r="22" spans="1:14" ht="13.5" thickTop="1" x14ac:dyDescent="0.2"/>
  </sheetData>
  <sheetProtection algorithmName="SHA-512" hashValue="qyvXb0Tt4byaUU7pPIGIyacRgsqecEvUXo7x8WHcIV4wsOF6wnX0YVPpavbsuivxFbxus/GoWmDYsFOIkeFlnw==" saltValue="DI/rHPzVqOK73UFfvZ+GUQ==" spinCount="100000" sheet="1" objects="1" scenarios="1" sort="0" autoFilter="0"/>
  <mergeCells count="5">
    <mergeCell ref="E1:E2"/>
    <mergeCell ref="F1:L1"/>
    <mergeCell ref="A1:A2"/>
    <mergeCell ref="B1:B2"/>
    <mergeCell ref="D1:D2"/>
  </mergeCells>
  <phoneticPr fontId="13"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L27"/>
  <sheetViews>
    <sheetView topLeftCell="A22" workbookViewId="0">
      <selection activeCell="E10" sqref="E10"/>
    </sheetView>
  </sheetViews>
  <sheetFormatPr defaultRowHeight="12.75" x14ac:dyDescent="0.2"/>
  <cols>
    <col min="2" max="2" width="42.85546875" customWidth="1"/>
  </cols>
  <sheetData>
    <row r="1" spans="1:12" ht="13.5" thickBot="1" x14ac:dyDescent="0.25">
      <c r="A1" s="231" t="s">
        <v>130</v>
      </c>
      <c r="B1" s="230"/>
      <c r="C1" s="230"/>
      <c r="D1" s="230"/>
      <c r="E1" s="230"/>
      <c r="F1" s="230"/>
      <c r="G1" s="230"/>
      <c r="H1" s="230"/>
      <c r="I1" s="230"/>
      <c r="J1" s="230"/>
      <c r="K1" s="230"/>
      <c r="L1" s="230"/>
    </row>
    <row r="2" spans="1:12" ht="13.5" thickTop="1" x14ac:dyDescent="0.2">
      <c r="A2" s="449" t="s">
        <v>47</v>
      </c>
      <c r="B2" s="451" t="s">
        <v>80</v>
      </c>
      <c r="C2" s="444" t="s">
        <v>77</v>
      </c>
      <c r="D2" s="444" t="s">
        <v>35</v>
      </c>
      <c r="E2" s="446" t="s">
        <v>36</v>
      </c>
      <c r="F2" s="447"/>
      <c r="G2" s="447"/>
      <c r="H2" s="447"/>
      <c r="I2" s="447"/>
      <c r="J2" s="447"/>
      <c r="K2" s="448"/>
      <c r="L2" s="444" t="s">
        <v>37</v>
      </c>
    </row>
    <row r="3" spans="1:12" x14ac:dyDescent="0.2">
      <c r="A3" s="464"/>
      <c r="B3" s="452"/>
      <c r="C3" s="445"/>
      <c r="D3" s="445"/>
      <c r="E3" s="5">
        <v>1</v>
      </c>
      <c r="F3" s="6">
        <v>2</v>
      </c>
      <c r="G3" s="6">
        <v>3</v>
      </c>
      <c r="H3" s="6">
        <v>4</v>
      </c>
      <c r="I3" s="6">
        <v>5</v>
      </c>
      <c r="J3" s="6">
        <v>6</v>
      </c>
      <c r="K3" s="7">
        <v>7</v>
      </c>
      <c r="L3" s="445" t="s">
        <v>38</v>
      </c>
    </row>
    <row r="4" spans="1:12" x14ac:dyDescent="0.2">
      <c r="A4" s="9">
        <v>195</v>
      </c>
      <c r="B4" s="266" t="s">
        <v>78</v>
      </c>
      <c r="C4" s="148"/>
      <c r="D4" s="148"/>
      <c r="E4" s="148"/>
      <c r="F4" s="148"/>
      <c r="G4" s="148"/>
      <c r="H4" s="148"/>
      <c r="I4" s="148"/>
      <c r="J4" s="148"/>
      <c r="K4" s="13"/>
      <c r="L4" s="148"/>
    </row>
    <row r="5" spans="1:12" ht="64.5" thickBot="1" x14ac:dyDescent="0.25">
      <c r="A5" s="336">
        <v>193</v>
      </c>
      <c r="B5" s="338" t="str">
        <f>'MBS Vendor Fees'!M59</f>
        <v>The RMFS fee for item 193, plus $34.00 divided by the number of patients seen, up to a maximum of six patients. For seven or more patients - the fee for item 193 plus $2.70 per patient.</v>
      </c>
      <c r="C5" s="263">
        <f>VLOOKUP($A5, 'MBS Vendor Fees'!$A$2:$H$5083, 8, FALSE)</f>
        <v>52.900000000000006</v>
      </c>
      <c r="D5" s="263">
        <f>VLOOKUP($A4, 'RMFS Derived Index'!$A$2:$E$52, 5, FALSE)</f>
        <v>34</v>
      </c>
      <c r="E5" s="286">
        <f>MROUND(C5+(D5/E3)-0.001,0.05)</f>
        <v>86.9</v>
      </c>
      <c r="F5" s="286">
        <f>MROUND(C5+(D5/F3)-0.001,0.05)</f>
        <v>69.900000000000006</v>
      </c>
      <c r="G5" s="286">
        <f>MROUND(C5+(D5/G3)-0.001,0.05)</f>
        <v>64.25</v>
      </c>
      <c r="H5" s="286">
        <f>MROUND(C5+(D5/H3)-0.001,0.05)</f>
        <v>61.400000000000006</v>
      </c>
      <c r="I5" s="286">
        <f>MROUND(C5+(D5/I3)-0.001,0.05)</f>
        <v>59.7</v>
      </c>
      <c r="J5" s="286">
        <f>MROUND(C5+(D5/J3)-0.001,0.05)</f>
        <v>58.550000000000004</v>
      </c>
      <c r="K5" s="287">
        <f>SUM(C5+L5)</f>
        <v>55.600000000000009</v>
      </c>
      <c r="L5" s="288">
        <f>VLOOKUP($A4, 'RMFS Derived Index'!$A$2:$F$52, 6, FALSE)</f>
        <v>2.7</v>
      </c>
    </row>
    <row r="6" spans="1:12" x14ac:dyDescent="0.2">
      <c r="A6" s="241"/>
    </row>
    <row r="7" spans="1:12" ht="13.5" thickBot="1" x14ac:dyDescent="0.25">
      <c r="A7" s="231" t="s">
        <v>131</v>
      </c>
      <c r="B7" s="283"/>
      <c r="C7" s="284"/>
      <c r="D7" s="284"/>
      <c r="E7" s="285"/>
      <c r="F7" s="285"/>
      <c r="G7" s="285"/>
      <c r="H7" s="285"/>
      <c r="I7" s="285"/>
      <c r="J7" s="285"/>
      <c r="K7" s="285"/>
      <c r="L7" s="284"/>
    </row>
    <row r="8" spans="1:12" x14ac:dyDescent="0.2">
      <c r="A8" s="242"/>
      <c r="B8" s="243"/>
      <c r="C8" s="244"/>
      <c r="D8" s="245"/>
      <c r="E8" s="232">
        <v>1</v>
      </c>
      <c r="F8" s="233">
        <v>2</v>
      </c>
      <c r="G8" s="233">
        <v>3</v>
      </c>
      <c r="H8" s="233">
        <v>4</v>
      </c>
      <c r="I8" s="233">
        <v>5</v>
      </c>
      <c r="J8" s="233">
        <v>6</v>
      </c>
      <c r="K8" s="234">
        <v>7</v>
      </c>
      <c r="L8" s="147"/>
    </row>
    <row r="9" spans="1:12" x14ac:dyDescent="0.2">
      <c r="A9" s="374">
        <v>414</v>
      </c>
      <c r="B9" s="289" t="s">
        <v>78</v>
      </c>
      <c r="C9" s="235"/>
      <c r="D9" s="235"/>
      <c r="E9" s="236"/>
      <c r="F9" s="236"/>
      <c r="G9" s="236"/>
      <c r="H9" s="236"/>
      <c r="I9" s="236"/>
      <c r="J9" s="236"/>
      <c r="K9" s="237"/>
      <c r="L9" s="235"/>
    </row>
    <row r="10" spans="1:12" ht="63.75" x14ac:dyDescent="0.2">
      <c r="A10" s="375">
        <v>410</v>
      </c>
      <c r="B10" s="372" t="str">
        <f>VLOOKUP($A9, 'MBS Vendor Fees'!$A$2:$N$5088, 13, FALSE)</f>
        <v>The RMFS fee for item 410, plus $37.75 divided by the number of patients seen, up to a maximum of six patients. For seven or more patients - the fee for item 410 plus $3.00 per patient.</v>
      </c>
      <c r="C10" s="291">
        <f>VLOOKUP($A10, 'MBS Vendor Fees'!$A$2:$H$5083, 8, FALSE)</f>
        <v>28.35</v>
      </c>
      <c r="D10" s="291">
        <f>VLOOKUP($A9, 'RMFS Derived Index'!$A$2:$E$52, 5, FALSE)</f>
        <v>37.75</v>
      </c>
      <c r="E10" s="292">
        <f>MROUND($C10+($D10/E$3)-0.001,0.05)</f>
        <v>66.100000000000009</v>
      </c>
      <c r="F10" s="292">
        <f>MROUND($C10+($D10/F$3)-0.001,0.05)</f>
        <v>47.2</v>
      </c>
      <c r="G10" s="292">
        <f t="shared" ref="G10:J12" si="0">MROUND($C10+($D10/G$3)-0.001,0.05)</f>
        <v>40.950000000000003</v>
      </c>
      <c r="H10" s="292">
        <f t="shared" si="0"/>
        <v>37.800000000000004</v>
      </c>
      <c r="I10" s="292">
        <f t="shared" si="0"/>
        <v>35.9</v>
      </c>
      <c r="J10" s="292">
        <f t="shared" si="0"/>
        <v>34.65</v>
      </c>
      <c r="K10" s="293">
        <f>SUM($C10+$L10)</f>
        <v>31.35</v>
      </c>
      <c r="L10" s="291">
        <f>VLOOKUP($A$9, 'RMFS Derived Index'!$A$2:$G$52, 6, FALSE)</f>
        <v>3</v>
      </c>
    </row>
    <row r="11" spans="1:12" x14ac:dyDescent="0.2">
      <c r="A11" s="371"/>
      <c r="B11" s="290" t="s">
        <v>79</v>
      </c>
      <c r="C11" s="17"/>
      <c r="D11" s="17"/>
      <c r="E11" s="19"/>
      <c r="F11" s="19"/>
      <c r="G11" s="19"/>
      <c r="H11" s="19"/>
      <c r="I11" s="19"/>
      <c r="J11" s="19"/>
      <c r="K11" s="20"/>
      <c r="L11" s="17"/>
    </row>
    <row r="12" spans="1:12" ht="64.5" thickBot="1" x14ac:dyDescent="0.25">
      <c r="A12" s="376">
        <v>410</v>
      </c>
      <c r="B12" s="246" t="str">
        <f>VLOOKUP($A9, 'MBS Vendor Fees'!$A$2:$N$5088, 14, FALSE)</f>
        <v>The RMFS fee for item 410, plus $36.95 divided by the number of patients seen, up to a maximum of six patients. For seven or more patients - the fee for item 410 plus $2.95 per patient.</v>
      </c>
      <c r="C12" s="263">
        <f>VLOOKUP($A12, 'MBS Vendor Fees'!$A$2:$H$5083, 8, FALSE)</f>
        <v>28.35</v>
      </c>
      <c r="D12" s="263">
        <f>VLOOKUP($A9, 'RMFS Derived Index'!$A$2:$G$52, 7, FALSE)</f>
        <v>36.950000000000003</v>
      </c>
      <c r="E12" s="294">
        <f>MROUND($C12+($D12/E$3)-0.001,0.05)</f>
        <v>65.3</v>
      </c>
      <c r="F12" s="264">
        <f>MROUND($C12+($D12/F$3)-0.001,0.05)</f>
        <v>46.800000000000004</v>
      </c>
      <c r="G12" s="264">
        <f t="shared" si="0"/>
        <v>40.650000000000006</v>
      </c>
      <c r="H12" s="264">
        <f t="shared" si="0"/>
        <v>37.6</v>
      </c>
      <c r="I12" s="264">
        <f t="shared" si="0"/>
        <v>35.75</v>
      </c>
      <c r="J12" s="264">
        <f t="shared" si="0"/>
        <v>34.5</v>
      </c>
      <c r="K12" s="265">
        <f>SUM($C12+$L12)</f>
        <v>31.3</v>
      </c>
      <c r="L12" s="288">
        <f>VLOOKUP($A$9, 'RMFS Derived Index'!$A$2:$H$52, 8, FALSE)</f>
        <v>2.95</v>
      </c>
    </row>
    <row r="13" spans="1:12" x14ac:dyDescent="0.2">
      <c r="A13" s="377"/>
      <c r="B13" s="243"/>
      <c r="C13" s="244"/>
      <c r="D13" s="245"/>
      <c r="E13" s="232">
        <v>1</v>
      </c>
      <c r="F13" s="233">
        <v>2</v>
      </c>
      <c r="G13" s="233">
        <v>3</v>
      </c>
      <c r="H13" s="233">
        <v>4</v>
      </c>
      <c r="I13" s="233">
        <v>5</v>
      </c>
      <c r="J13" s="233">
        <v>6</v>
      </c>
      <c r="K13" s="234">
        <v>7</v>
      </c>
      <c r="L13" s="147"/>
    </row>
    <row r="14" spans="1:12" x14ac:dyDescent="0.2">
      <c r="A14" s="374">
        <v>415</v>
      </c>
      <c r="B14" s="289" t="s">
        <v>78</v>
      </c>
      <c r="C14" s="238"/>
      <c r="D14" s="238"/>
      <c r="E14" s="239"/>
      <c r="F14" s="239"/>
      <c r="G14" s="239"/>
      <c r="H14" s="239"/>
      <c r="I14" s="239"/>
      <c r="J14" s="239"/>
      <c r="K14" s="240"/>
      <c r="L14" s="238"/>
    </row>
    <row r="15" spans="1:12" ht="63.75" x14ac:dyDescent="0.2">
      <c r="A15" s="375">
        <v>411</v>
      </c>
      <c r="B15" s="372" t="str">
        <f>VLOOKUP($A14, 'MBS Vendor Fees'!$A$2:$N$5088, 13, FALSE)</f>
        <v>The RMFS fee for item 411, plus $37.70 divided by the number of patients seen, up to a maximum of six patients. For seven or more patients - the fee for item 411 plus $3.00 per patient.</v>
      </c>
      <c r="C15" s="291">
        <f>VLOOKUP($A15, 'MBS Vendor Fees'!$A$2:$H$5083, 8, FALSE)</f>
        <v>61.900000000000006</v>
      </c>
      <c r="D15" s="291">
        <f>VLOOKUP($A14, 'RMFS Derived Index'!$A$2:$E$52, 5, FALSE)</f>
        <v>37.700000000000003</v>
      </c>
      <c r="E15" s="292">
        <f t="shared" ref="E15:J15" si="1">MROUND($C15+($D15/E$3)-0.001,0.05)</f>
        <v>99.600000000000009</v>
      </c>
      <c r="F15" s="292">
        <f t="shared" si="1"/>
        <v>80.75</v>
      </c>
      <c r="G15" s="292">
        <f t="shared" si="1"/>
        <v>74.45</v>
      </c>
      <c r="H15" s="292">
        <f t="shared" si="1"/>
        <v>71.3</v>
      </c>
      <c r="I15" s="292">
        <f t="shared" si="1"/>
        <v>69.45</v>
      </c>
      <c r="J15" s="292">
        <f t="shared" si="1"/>
        <v>68.2</v>
      </c>
      <c r="K15" s="293">
        <f>SUM($C15+$L15)</f>
        <v>64.900000000000006</v>
      </c>
      <c r="L15" s="291">
        <f>VLOOKUP($A$14, 'RMFS Derived Index'!$A$2:$G$52, 6, FALSE)</f>
        <v>3</v>
      </c>
    </row>
    <row r="16" spans="1:12" x14ac:dyDescent="0.2">
      <c r="A16" s="371"/>
      <c r="B16" s="290" t="s">
        <v>79</v>
      </c>
      <c r="C16" s="17"/>
      <c r="D16" s="17"/>
      <c r="E16" s="19"/>
      <c r="F16" s="19"/>
      <c r="G16" s="19"/>
      <c r="H16" s="19"/>
      <c r="I16" s="19"/>
      <c r="J16" s="19"/>
      <c r="K16" s="20"/>
      <c r="L16" s="17"/>
    </row>
    <row r="17" spans="1:12" ht="64.5" thickBot="1" x14ac:dyDescent="0.25">
      <c r="A17" s="376">
        <v>411</v>
      </c>
      <c r="B17" s="246" t="str">
        <f>VLOOKUP($A14, 'MBS Vendor Fees'!$A$2:$N$5088, 14, FALSE)</f>
        <v>The RMFS fee for item 411, plus $36.95 divided by the number of patients seen, up to a maximum of six patients. For seven or more patients - the fee for item 411 plus $2.95 per patient.</v>
      </c>
      <c r="C17" s="263">
        <f>VLOOKUP($A17, 'MBS Vendor Fees'!$A$2:$H$5083,8, FALSE)</f>
        <v>61.900000000000006</v>
      </c>
      <c r="D17" s="263">
        <f>VLOOKUP($A14, 'RMFS Derived Index'!$A$2:$G$52, 7, FALSE)</f>
        <v>36.950000000000003</v>
      </c>
      <c r="E17" s="294">
        <f t="shared" ref="E17:J17" si="2">MROUND($C17+($D17/E$3)-0.001,0.05)</f>
        <v>98.850000000000009</v>
      </c>
      <c r="F17" s="264">
        <f t="shared" si="2"/>
        <v>80.350000000000009</v>
      </c>
      <c r="G17" s="264">
        <f t="shared" si="2"/>
        <v>74.2</v>
      </c>
      <c r="H17" s="264">
        <f t="shared" si="2"/>
        <v>71.150000000000006</v>
      </c>
      <c r="I17" s="264">
        <f t="shared" si="2"/>
        <v>69.3</v>
      </c>
      <c r="J17" s="264">
        <f t="shared" si="2"/>
        <v>68.05</v>
      </c>
      <c r="K17" s="265">
        <f>SUM($C17+$L17)</f>
        <v>64.850000000000009</v>
      </c>
      <c r="L17" s="288">
        <f>VLOOKUP($A$14, 'RMFS Derived Index'!$A$2:$H$52, 8, FALSE)</f>
        <v>2.95</v>
      </c>
    </row>
    <row r="18" spans="1:12" x14ac:dyDescent="0.2">
      <c r="A18" s="377"/>
      <c r="B18" s="243"/>
      <c r="C18" s="244"/>
      <c r="D18" s="245"/>
      <c r="E18" s="232">
        <v>1</v>
      </c>
      <c r="F18" s="233">
        <v>2</v>
      </c>
      <c r="G18" s="233">
        <v>3</v>
      </c>
      <c r="H18" s="233">
        <v>4</v>
      </c>
      <c r="I18" s="233">
        <v>5</v>
      </c>
      <c r="J18" s="233">
        <v>6</v>
      </c>
      <c r="K18" s="234">
        <v>7</v>
      </c>
      <c r="L18" s="147"/>
    </row>
    <row r="19" spans="1:12" x14ac:dyDescent="0.2">
      <c r="A19" s="374">
        <v>416</v>
      </c>
      <c r="B19" s="289" t="s">
        <v>78</v>
      </c>
      <c r="C19" s="238"/>
      <c r="D19" s="238"/>
      <c r="E19" s="239"/>
      <c r="F19" s="239"/>
      <c r="G19" s="239"/>
      <c r="H19" s="239"/>
      <c r="I19" s="239"/>
      <c r="J19" s="239"/>
      <c r="K19" s="240"/>
      <c r="L19" s="238"/>
    </row>
    <row r="20" spans="1:12" ht="63.75" x14ac:dyDescent="0.2">
      <c r="A20" s="375">
        <v>412</v>
      </c>
      <c r="B20" s="372" t="str">
        <f>VLOOKUP($A19, 'MBS Vendor Fees'!$A$2:$N$5088, 13, FALSE)</f>
        <v>The RMFS fee for item 412, plus $37.75 divided by the number of patients seen, up to a maximum of six patients. For seven or more patients - the fee for item 412 plus $3.00 per patient.</v>
      </c>
      <c r="C20" s="291">
        <f>VLOOKUP($A20, 'MBS Vendor Fees'!$A$2:$H$5083, 8, FALSE)</f>
        <v>119.85000000000001</v>
      </c>
      <c r="D20" s="291">
        <f>VLOOKUP($A19, 'RMFS Derived Index'!$A$2:$E$52, 5, FALSE)</f>
        <v>37.75</v>
      </c>
      <c r="E20" s="292">
        <f t="shared" ref="E20:J20" si="3">MROUND($C20+($D20/E$3)-0.001,0.05)</f>
        <v>157.60000000000002</v>
      </c>
      <c r="F20" s="292">
        <f t="shared" si="3"/>
        <v>138.70000000000002</v>
      </c>
      <c r="G20" s="292">
        <f t="shared" si="3"/>
        <v>132.45000000000002</v>
      </c>
      <c r="H20" s="292">
        <f t="shared" si="3"/>
        <v>129.30000000000001</v>
      </c>
      <c r="I20" s="292">
        <f t="shared" si="3"/>
        <v>127.4</v>
      </c>
      <c r="J20" s="292">
        <f t="shared" si="3"/>
        <v>126.15</v>
      </c>
      <c r="K20" s="293">
        <f>SUM($C20+$L20)</f>
        <v>122.85000000000001</v>
      </c>
      <c r="L20" s="291">
        <f>VLOOKUP($A$19, 'RMFS Derived Index'!$A$2:$G$52, 6, FALSE)</f>
        <v>3</v>
      </c>
    </row>
    <row r="21" spans="1:12" x14ac:dyDescent="0.2">
      <c r="A21" s="371"/>
      <c r="B21" s="290" t="s">
        <v>79</v>
      </c>
      <c r="C21" s="17"/>
      <c r="D21" s="17"/>
      <c r="E21" s="19"/>
      <c r="F21" s="19"/>
      <c r="G21" s="19"/>
      <c r="H21" s="19"/>
      <c r="I21" s="19"/>
      <c r="J21" s="19"/>
      <c r="K21" s="20"/>
      <c r="L21" s="17"/>
    </row>
    <row r="22" spans="1:12" ht="64.5" thickBot="1" x14ac:dyDescent="0.25">
      <c r="A22" s="376">
        <v>412</v>
      </c>
      <c r="B22" s="246" t="str">
        <f>VLOOKUP($A19, 'MBS Vendor Fees'!$A$2:$N$5088, 14, FALSE)</f>
        <v>The RMFS fee for item 412, plus $36.95 divided by the number of patients seen, up to a maximum of six patients. For seven or more patients - the fee for item 412 plus $2.95 per patient.</v>
      </c>
      <c r="C22" s="263">
        <f>VLOOKUP($A22, 'MBS Vendor Fees'!$A$2:$H$5083, 8, FALSE)</f>
        <v>119.85000000000001</v>
      </c>
      <c r="D22" s="263">
        <f>VLOOKUP($A19, 'RMFS Derived Index'!$A$2:$G$52, 7, FALSE)</f>
        <v>36.950000000000003</v>
      </c>
      <c r="E22" s="294">
        <f t="shared" ref="E22:J22" si="4">MROUND($C22+($D22/E$3)-0.001,0.05)</f>
        <v>156.80000000000001</v>
      </c>
      <c r="F22" s="264">
        <f t="shared" si="4"/>
        <v>138.30000000000001</v>
      </c>
      <c r="G22" s="264">
        <f t="shared" si="4"/>
        <v>132.15</v>
      </c>
      <c r="H22" s="264">
        <f t="shared" si="4"/>
        <v>129.1</v>
      </c>
      <c r="I22" s="264">
        <f t="shared" si="4"/>
        <v>127.25</v>
      </c>
      <c r="J22" s="264">
        <f t="shared" si="4"/>
        <v>126</v>
      </c>
      <c r="K22" s="265">
        <f>SUM($C22+$L22)</f>
        <v>122.80000000000001</v>
      </c>
      <c r="L22" s="288">
        <f>VLOOKUP($A$19, 'RMFS Derived Index'!$A$2:$H$52, 8, FALSE)</f>
        <v>2.95</v>
      </c>
    </row>
    <row r="23" spans="1:12" x14ac:dyDescent="0.2">
      <c r="A23" s="377"/>
      <c r="B23" s="243"/>
      <c r="C23" s="244"/>
      <c r="D23" s="245"/>
      <c r="E23" s="232">
        <v>1</v>
      </c>
      <c r="F23" s="233">
        <v>2</v>
      </c>
      <c r="G23" s="233">
        <v>3</v>
      </c>
      <c r="H23" s="233">
        <v>4</v>
      </c>
      <c r="I23" s="233">
        <v>5</v>
      </c>
      <c r="J23" s="233">
        <v>6</v>
      </c>
      <c r="K23" s="234">
        <v>7</v>
      </c>
      <c r="L23" s="147"/>
    </row>
    <row r="24" spans="1:12" x14ac:dyDescent="0.2">
      <c r="A24" s="374">
        <v>417</v>
      </c>
      <c r="B24" s="289" t="s">
        <v>78</v>
      </c>
      <c r="C24" s="238"/>
      <c r="D24" s="238"/>
      <c r="E24" s="239"/>
      <c r="F24" s="239"/>
      <c r="G24" s="239"/>
      <c r="H24" s="239"/>
      <c r="I24" s="239"/>
      <c r="J24" s="239"/>
      <c r="K24" s="240"/>
      <c r="L24" s="238"/>
    </row>
    <row r="25" spans="1:12" ht="63.75" x14ac:dyDescent="0.2">
      <c r="A25" s="375">
        <v>413</v>
      </c>
      <c r="B25" s="372" t="str">
        <f>VLOOKUP($A24, 'MBS Vendor Fees'!$A$2:$N$5088, 13, FALSE)</f>
        <v>The RMFS fee for item 413, plus $37.75 divided by the number of patients seen, up to a maximum of six patients. For seven or more patients - the fee for item 413 plus $3.00 per patient.</v>
      </c>
      <c r="C25" s="291">
        <f>VLOOKUP($A25, 'MBS Vendor Fees'!$A$2:$H$5083,8, FALSE)</f>
        <v>176.4</v>
      </c>
      <c r="D25" s="291">
        <f>VLOOKUP($A24, 'RMFS Derived Index'!$A$2:$E$52, 5, FALSE)</f>
        <v>37.75</v>
      </c>
      <c r="E25" s="292">
        <f t="shared" ref="E25:J25" si="5">MROUND($C25+($D25/E$3)-0.001,0.05)</f>
        <v>214.15</v>
      </c>
      <c r="F25" s="292">
        <f t="shared" si="5"/>
        <v>195.25</v>
      </c>
      <c r="G25" s="292">
        <f t="shared" si="5"/>
        <v>189</v>
      </c>
      <c r="H25" s="292">
        <f t="shared" si="5"/>
        <v>185.85000000000002</v>
      </c>
      <c r="I25" s="292">
        <f t="shared" si="5"/>
        <v>183.95000000000002</v>
      </c>
      <c r="J25" s="292">
        <f t="shared" si="5"/>
        <v>182.70000000000002</v>
      </c>
      <c r="K25" s="293">
        <f>SUM($C25+$L25)</f>
        <v>179.4</v>
      </c>
      <c r="L25" s="291">
        <f>VLOOKUP($A$24, 'RMFS Derived Index'!$A$2:$G$52, 6, FALSE)</f>
        <v>3</v>
      </c>
    </row>
    <row r="26" spans="1:12" x14ac:dyDescent="0.2">
      <c r="A26" s="371"/>
      <c r="B26" s="290" t="s">
        <v>79</v>
      </c>
      <c r="C26" s="17"/>
      <c r="D26" s="17"/>
      <c r="E26" s="351"/>
      <c r="F26" s="239"/>
      <c r="G26" s="239"/>
      <c r="H26" s="239"/>
      <c r="I26" s="239"/>
      <c r="J26" s="239"/>
      <c r="K26" s="240"/>
      <c r="L26" s="17"/>
    </row>
    <row r="27" spans="1:12" ht="64.5" thickBot="1" x14ac:dyDescent="0.25">
      <c r="A27" s="336">
        <v>413</v>
      </c>
      <c r="B27" s="373" t="str">
        <f>VLOOKUP($A24, 'MBS Vendor Fees'!$A$2:$N$5088, 14, FALSE)</f>
        <v>The RMFS fee for item 413, plus $36.95 divided by the number of patients seen, up to a maximum of six patients. For seven or more patients - the fee for item 413 plus $2.95 per patient.</v>
      </c>
      <c r="C27" s="263">
        <f>VLOOKUP($A27, 'MBS Vendor Fees'!$A$2:$H$5083, 8, FALSE)</f>
        <v>176.4</v>
      </c>
      <c r="D27" s="263">
        <f>VLOOKUP($A24, 'RMFS Derived Index'!$A$2:$G$52, 7, FALSE)</f>
        <v>36.950000000000003</v>
      </c>
      <c r="E27" s="294">
        <f t="shared" ref="E27:J27" si="6">MROUND($C27+($D27/E$3)-0.001,0.05)</f>
        <v>213.35000000000002</v>
      </c>
      <c r="F27" s="264">
        <f t="shared" si="6"/>
        <v>194.85000000000002</v>
      </c>
      <c r="G27" s="264">
        <f t="shared" si="6"/>
        <v>188.70000000000002</v>
      </c>
      <c r="H27" s="264">
        <f t="shared" si="6"/>
        <v>185.65</v>
      </c>
      <c r="I27" s="264">
        <f t="shared" si="6"/>
        <v>183.8</v>
      </c>
      <c r="J27" s="264">
        <f t="shared" si="6"/>
        <v>182.55</v>
      </c>
      <c r="K27" s="265">
        <f>SUM($C27+$L27)</f>
        <v>179.35</v>
      </c>
      <c r="L27" s="288">
        <f>VLOOKUP($A$24, 'RMFS Derived Index'!$A$2:$H$52, 8, FALSE)</f>
        <v>2.95</v>
      </c>
    </row>
  </sheetData>
  <sheetProtection sheet="1" objects="1" scenarios="1" sort="0" autoFilter="0"/>
  <mergeCells count="6">
    <mergeCell ref="E2:K2"/>
    <mergeCell ref="L2:L3"/>
    <mergeCell ref="A2:A3"/>
    <mergeCell ref="B2:B3"/>
    <mergeCell ref="C2:C3"/>
    <mergeCell ref="D2:D3"/>
  </mergeCells>
  <phoneticPr fontId="13"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M22"/>
  <sheetViews>
    <sheetView workbookViewId="0">
      <selection activeCell="B8" sqref="B8"/>
    </sheetView>
  </sheetViews>
  <sheetFormatPr defaultRowHeight="12.75" x14ac:dyDescent="0.2"/>
  <cols>
    <col min="1" max="1" width="15.42578125" bestFit="1" customWidth="1"/>
    <col min="2" max="2" width="20.42578125" customWidth="1"/>
    <col min="3" max="3" width="36.5703125" customWidth="1"/>
    <col min="13" max="13" width="23.85546875" bestFit="1" customWidth="1"/>
  </cols>
  <sheetData>
    <row r="1" spans="1:13" ht="13.5" customHeight="1" thickTop="1" x14ac:dyDescent="0.2">
      <c r="A1" s="468" t="s">
        <v>47</v>
      </c>
      <c r="B1" s="470" t="s">
        <v>50</v>
      </c>
      <c r="C1" s="89"/>
      <c r="D1" s="472" t="s">
        <v>41</v>
      </c>
      <c r="E1" s="472" t="s">
        <v>23</v>
      </c>
      <c r="F1" s="465" t="s">
        <v>36</v>
      </c>
      <c r="G1" s="466"/>
      <c r="H1" s="466"/>
      <c r="I1" s="466"/>
      <c r="J1" s="466"/>
      <c r="K1" s="466"/>
      <c r="L1" s="467"/>
      <c r="M1" s="30"/>
    </row>
    <row r="2" spans="1:13" x14ac:dyDescent="0.2">
      <c r="A2" s="469"/>
      <c r="B2" s="471"/>
      <c r="C2" s="97"/>
      <c r="D2" s="473"/>
      <c r="E2" s="473"/>
      <c r="F2" s="87">
        <v>1</v>
      </c>
      <c r="G2" s="87">
        <v>2</v>
      </c>
      <c r="H2" s="87">
        <v>3</v>
      </c>
      <c r="I2" s="87">
        <v>4</v>
      </c>
      <c r="J2" s="87">
        <v>5</v>
      </c>
      <c r="K2" s="87">
        <v>6</v>
      </c>
      <c r="L2" s="88">
        <v>7</v>
      </c>
      <c r="M2" s="36"/>
    </row>
    <row r="3" spans="1:13" ht="63.75" x14ac:dyDescent="0.2">
      <c r="A3" s="104">
        <v>2723</v>
      </c>
      <c r="B3" s="16" t="s">
        <v>46</v>
      </c>
      <c r="C3" s="101" t="s">
        <v>247</v>
      </c>
      <c r="D3" s="92"/>
      <c r="E3" s="92"/>
      <c r="F3" s="90"/>
      <c r="G3" s="90"/>
      <c r="H3" s="90"/>
      <c r="I3" s="90"/>
      <c r="J3" s="90"/>
      <c r="K3" s="90"/>
      <c r="L3" s="91"/>
      <c r="M3" s="30"/>
    </row>
    <row r="4" spans="1:13" x14ac:dyDescent="0.2">
      <c r="A4" s="104"/>
      <c r="B4" s="109"/>
      <c r="C4" s="16" t="s">
        <v>39</v>
      </c>
      <c r="D4" s="92">
        <v>98.05</v>
      </c>
      <c r="E4" s="92">
        <v>27.45</v>
      </c>
      <c r="F4" s="159">
        <f>MROUND(D4+(E4/F2)-0.001,0.05)</f>
        <v>125.5</v>
      </c>
      <c r="G4" s="159">
        <f>MROUND(D4+(E4/G2)-0.001,0.05)</f>
        <v>111.75</v>
      </c>
      <c r="H4" s="159">
        <f>MROUND(D4+(E4/H2)-0.001,0.05)</f>
        <v>107.2</v>
      </c>
      <c r="I4" s="159">
        <f>MROUND(D4+(E4/I2)-0.001,0.05)</f>
        <v>104.9</v>
      </c>
      <c r="J4" s="159">
        <f>MROUND(D4+(E4/J2)-0.001,0.05)</f>
        <v>103.55000000000001</v>
      </c>
      <c r="K4" s="159">
        <f>MROUND(D4+(E4/K2)-0.001,0.05)</f>
        <v>102.60000000000001</v>
      </c>
      <c r="L4" s="93">
        <f>SUM(D4+M4)</f>
        <v>100.2</v>
      </c>
      <c r="M4" s="11">
        <v>2.15</v>
      </c>
    </row>
    <row r="5" spans="1:13" x14ac:dyDescent="0.2">
      <c r="A5" s="110"/>
      <c r="B5" s="109"/>
      <c r="C5" s="266" t="s">
        <v>118</v>
      </c>
      <c r="D5" s="94"/>
      <c r="E5" s="94"/>
      <c r="F5" s="19">
        <f>CEILING(F4*1.15,0.05)</f>
        <v>144.35</v>
      </c>
      <c r="G5" s="19">
        <f t="shared" ref="G5:L5" si="0">CEILING(G4*1.15,0.05)</f>
        <v>128.55000000000001</v>
      </c>
      <c r="H5" s="19">
        <f t="shared" si="0"/>
        <v>123.30000000000001</v>
      </c>
      <c r="I5" s="19">
        <f t="shared" si="0"/>
        <v>120.65</v>
      </c>
      <c r="J5" s="19">
        <f t="shared" si="0"/>
        <v>119.10000000000001</v>
      </c>
      <c r="K5" s="19">
        <f t="shared" si="0"/>
        <v>118</v>
      </c>
      <c r="L5" s="95">
        <f t="shared" si="0"/>
        <v>115.25</v>
      </c>
      <c r="M5" s="11"/>
    </row>
    <row r="6" spans="1:13" ht="13.5" thickBot="1" x14ac:dyDescent="0.25">
      <c r="A6" s="96"/>
      <c r="B6" s="98"/>
      <c r="C6" s="98"/>
      <c r="D6" s="98"/>
      <c r="E6" s="98"/>
      <c r="F6" s="99"/>
      <c r="G6" s="99"/>
      <c r="H6" s="99"/>
      <c r="I6" s="99"/>
      <c r="J6" s="99"/>
      <c r="K6" s="99"/>
      <c r="L6" s="100"/>
      <c r="M6" s="35"/>
    </row>
    <row r="7" spans="1:13" x14ac:dyDescent="0.2">
      <c r="A7" s="110"/>
      <c r="B7" s="109"/>
      <c r="C7" s="16"/>
      <c r="D7" s="92"/>
      <c r="E7" s="92"/>
      <c r="F7" s="87">
        <v>1</v>
      </c>
      <c r="G7" s="87">
        <v>2</v>
      </c>
      <c r="H7" s="87">
        <v>3</v>
      </c>
      <c r="I7" s="87">
        <v>4</v>
      </c>
      <c r="J7" s="87">
        <v>5</v>
      </c>
      <c r="K7" s="87">
        <v>6</v>
      </c>
      <c r="L7" s="88">
        <v>7</v>
      </c>
      <c r="M7" s="30"/>
    </row>
    <row r="8" spans="1:13" ht="63.75" x14ac:dyDescent="0.2">
      <c r="A8" s="104">
        <v>2727</v>
      </c>
      <c r="B8" s="16" t="s">
        <v>51</v>
      </c>
      <c r="C8" s="101" t="s">
        <v>248</v>
      </c>
      <c r="D8" s="92"/>
      <c r="E8" s="92"/>
      <c r="F8" s="90"/>
      <c r="G8" s="90"/>
      <c r="H8" s="90"/>
      <c r="I8" s="90"/>
      <c r="J8" s="90"/>
      <c r="K8" s="90"/>
      <c r="L8" s="93"/>
      <c r="M8" s="36"/>
    </row>
    <row r="9" spans="1:13" x14ac:dyDescent="0.2">
      <c r="A9" s="104"/>
      <c r="B9" s="111"/>
      <c r="C9" s="16" t="s">
        <v>39</v>
      </c>
      <c r="D9" s="92">
        <v>140.30000000000001</v>
      </c>
      <c r="E9" s="92">
        <v>27.45</v>
      </c>
      <c r="F9" s="159">
        <f>MROUND(D9+(E9/F7)-0.001,0.05)</f>
        <v>167.75</v>
      </c>
      <c r="G9" s="159">
        <f>MROUND(D9+(E9/G7)-0.001,0.05)</f>
        <v>154</v>
      </c>
      <c r="H9" s="159">
        <f>MROUND(D9+(E9/H7)-0.001,0.05)</f>
        <v>149.45000000000002</v>
      </c>
      <c r="I9" s="159">
        <f>MROUND(D9+(E9/I7)-0.001,0.05)</f>
        <v>147.15</v>
      </c>
      <c r="J9" s="159">
        <f>MROUND(D9+(E9/J7)-0.001,0.05)</f>
        <v>145.80000000000001</v>
      </c>
      <c r="K9" s="159">
        <f>MROUND(D9+(E9/K7)-0.001,0.05)</f>
        <v>144.85</v>
      </c>
      <c r="L9" s="93">
        <f>SUM(D9+M9)</f>
        <v>142.45000000000002</v>
      </c>
      <c r="M9" s="11">
        <v>2.15</v>
      </c>
    </row>
    <row r="10" spans="1:13" x14ac:dyDescent="0.2">
      <c r="A10" s="112"/>
      <c r="B10" s="111"/>
      <c r="C10" s="266" t="s">
        <v>118</v>
      </c>
      <c r="D10" s="94"/>
      <c r="E10" s="94"/>
      <c r="F10" s="19">
        <f>CEILING(F9*1.15,0.05)</f>
        <v>192.95000000000002</v>
      </c>
      <c r="G10" s="19">
        <f t="shared" ref="G10:L10" si="1">CEILING(G9*1.15,0.05)</f>
        <v>177.10000000000002</v>
      </c>
      <c r="H10" s="19">
        <f t="shared" si="1"/>
        <v>171.9</v>
      </c>
      <c r="I10" s="19">
        <f t="shared" si="1"/>
        <v>169.25</v>
      </c>
      <c r="J10" s="19">
        <f t="shared" si="1"/>
        <v>167.70000000000002</v>
      </c>
      <c r="K10" s="19">
        <f t="shared" si="1"/>
        <v>166.60000000000002</v>
      </c>
      <c r="L10" s="95">
        <f t="shared" si="1"/>
        <v>163.85000000000002</v>
      </c>
      <c r="M10" s="11"/>
    </row>
    <row r="11" spans="1:13" ht="13.5" thickBot="1" x14ac:dyDescent="0.25">
      <c r="A11" s="222"/>
      <c r="B11" s="157"/>
      <c r="C11" s="97"/>
      <c r="D11" s="223"/>
      <c r="E11" s="223"/>
      <c r="F11" s="87"/>
      <c r="G11" s="87"/>
      <c r="H11" s="87"/>
      <c r="I11" s="87"/>
      <c r="J11" s="87"/>
      <c r="K11" s="87"/>
      <c r="L11" s="100"/>
      <c r="M11" s="35"/>
    </row>
    <row r="12" spans="1:13" x14ac:dyDescent="0.2">
      <c r="A12" s="110"/>
      <c r="B12" s="109"/>
      <c r="C12" s="16"/>
      <c r="D12" s="92"/>
      <c r="E12" s="92"/>
      <c r="F12" s="87">
        <v>1</v>
      </c>
      <c r="G12" s="87">
        <v>2</v>
      </c>
      <c r="H12" s="87">
        <v>3</v>
      </c>
      <c r="I12" s="87">
        <v>4</v>
      </c>
      <c r="J12" s="87">
        <v>5</v>
      </c>
      <c r="K12" s="87">
        <v>6</v>
      </c>
      <c r="L12" s="88">
        <v>7</v>
      </c>
      <c r="M12" s="30"/>
    </row>
    <row r="13" spans="1:13" ht="63.75" customHeight="1" x14ac:dyDescent="0.2">
      <c r="A13" s="302">
        <v>285</v>
      </c>
      <c r="B13" s="254" t="s">
        <v>132</v>
      </c>
      <c r="C13" s="295" t="s">
        <v>249</v>
      </c>
      <c r="D13" s="296"/>
      <c r="E13" s="296"/>
      <c r="F13" s="297"/>
      <c r="G13" s="297"/>
      <c r="H13" s="297"/>
      <c r="I13" s="297"/>
      <c r="J13" s="297"/>
      <c r="K13" s="297"/>
      <c r="L13" s="299"/>
      <c r="M13" s="262"/>
    </row>
    <row r="14" spans="1:13" x14ac:dyDescent="0.2">
      <c r="A14" s="302"/>
      <c r="B14" s="303"/>
      <c r="C14" s="254" t="s">
        <v>39</v>
      </c>
      <c r="D14" s="296">
        <v>78.45</v>
      </c>
      <c r="E14" s="296">
        <v>21.95</v>
      </c>
      <c r="F14" s="256">
        <f>MROUND(D14+(E14/F12)-0.001,0.05)</f>
        <v>100.4</v>
      </c>
      <c r="G14" s="256">
        <f>MROUND(D14+(E14/G12)-0.001,0.05)</f>
        <v>89.4</v>
      </c>
      <c r="H14" s="256">
        <f>MROUND(D14+(E14/H12)-0.001,0.05)</f>
        <v>85.75</v>
      </c>
      <c r="I14" s="256">
        <f>MROUND(D14+(E14/I12)-0.001,0.05)</f>
        <v>83.95</v>
      </c>
      <c r="J14" s="256">
        <f>MROUND(D14+(E14/J12)-0.001,0.05)</f>
        <v>82.850000000000009</v>
      </c>
      <c r="K14" s="256">
        <f>MROUND(D14+(E14/K12)-0.001,0.05)</f>
        <v>82.100000000000009</v>
      </c>
      <c r="L14" s="299">
        <f>SUM(D14+M14)</f>
        <v>80.150000000000006</v>
      </c>
      <c r="M14" s="250">
        <v>1.7</v>
      </c>
    </row>
    <row r="15" spans="1:13" x14ac:dyDescent="0.2">
      <c r="A15" s="304"/>
      <c r="B15" s="303"/>
      <c r="C15" s="257" t="s">
        <v>118</v>
      </c>
      <c r="D15" s="300"/>
      <c r="E15" s="300"/>
      <c r="F15" s="259">
        <f>CEILING(F14*1.15,0.05)</f>
        <v>115.5</v>
      </c>
      <c r="G15" s="259">
        <f t="shared" ref="G15:L15" si="2">CEILING(G14*1.15,0.05)</f>
        <v>102.85000000000001</v>
      </c>
      <c r="H15" s="259">
        <f t="shared" si="2"/>
        <v>98.65</v>
      </c>
      <c r="I15" s="259">
        <f t="shared" si="2"/>
        <v>96.550000000000011</v>
      </c>
      <c r="J15" s="259">
        <f t="shared" si="2"/>
        <v>95.300000000000011</v>
      </c>
      <c r="K15" s="259">
        <f t="shared" si="2"/>
        <v>94.45</v>
      </c>
      <c r="L15" s="301">
        <f t="shared" si="2"/>
        <v>92.2</v>
      </c>
      <c r="M15" s="250"/>
    </row>
    <row r="16" spans="1:13" ht="13.5" thickBot="1" x14ac:dyDescent="0.25">
      <c r="A16" s="305"/>
      <c r="B16" s="306"/>
      <c r="C16" s="307"/>
      <c r="D16" s="308"/>
      <c r="E16" s="308"/>
      <c r="F16" s="309"/>
      <c r="G16" s="309"/>
      <c r="H16" s="309"/>
      <c r="I16" s="309"/>
      <c r="J16" s="309"/>
      <c r="K16" s="309"/>
      <c r="L16" s="310"/>
      <c r="M16" s="311"/>
    </row>
    <row r="17" spans="1:13" x14ac:dyDescent="0.2">
      <c r="A17" s="302"/>
      <c r="B17" s="312"/>
      <c r="C17" s="313"/>
      <c r="D17" s="296"/>
      <c r="E17" s="296"/>
      <c r="F17" s="309">
        <v>1</v>
      </c>
      <c r="G17" s="309">
        <v>2</v>
      </c>
      <c r="H17" s="309">
        <v>3</v>
      </c>
      <c r="I17" s="309">
        <v>4</v>
      </c>
      <c r="J17" s="309">
        <v>5</v>
      </c>
      <c r="K17" s="309">
        <v>6</v>
      </c>
      <c r="L17" s="314">
        <v>7</v>
      </c>
      <c r="M17" s="250"/>
    </row>
    <row r="18" spans="1:13" ht="63.75" customHeight="1" x14ac:dyDescent="0.2">
      <c r="A18" s="302">
        <v>287</v>
      </c>
      <c r="B18" s="254" t="s">
        <v>133</v>
      </c>
      <c r="C18" s="295" t="s">
        <v>250</v>
      </c>
      <c r="D18" s="296"/>
      <c r="E18" s="296"/>
      <c r="F18" s="297"/>
      <c r="G18" s="297"/>
      <c r="H18" s="297"/>
      <c r="I18" s="297"/>
      <c r="J18" s="297"/>
      <c r="K18" s="297"/>
      <c r="L18" s="298"/>
      <c r="M18" s="262"/>
    </row>
    <row r="19" spans="1:13" x14ac:dyDescent="0.2">
      <c r="A19" s="302"/>
      <c r="B19" s="312"/>
      <c r="C19" s="254" t="s">
        <v>39</v>
      </c>
      <c r="D19" s="296">
        <v>112.25</v>
      </c>
      <c r="E19" s="296">
        <v>21.95</v>
      </c>
      <c r="F19" s="256">
        <f>MROUND(D19+(E19/F17)-0.001,0.05)</f>
        <v>134.20000000000002</v>
      </c>
      <c r="G19" s="256">
        <f>MROUND(D19+(E19/G17)-0.001,0.05)</f>
        <v>123.2</v>
      </c>
      <c r="H19" s="256">
        <f>MROUND(D19+(E19/H17)-0.001,0.05)</f>
        <v>119.55000000000001</v>
      </c>
      <c r="I19" s="256">
        <f>MROUND(D19+(E19/I17)-0.001,0.05)</f>
        <v>117.75</v>
      </c>
      <c r="J19" s="256">
        <f>MROUND(D19+(E19/J17)-0.001,0.05)</f>
        <v>116.65</v>
      </c>
      <c r="K19" s="256">
        <f>MROUND(D19+(E19/K17)-0.001,0.05)</f>
        <v>115.9</v>
      </c>
      <c r="L19" s="299">
        <f>SUM(D19+M19)</f>
        <v>113.95</v>
      </c>
      <c r="M19" s="250">
        <v>1.7</v>
      </c>
    </row>
    <row r="20" spans="1:13" x14ac:dyDescent="0.2">
      <c r="A20" s="302"/>
      <c r="B20" s="312"/>
      <c r="C20" s="257" t="s">
        <v>118</v>
      </c>
      <c r="D20" s="300"/>
      <c r="E20" s="300"/>
      <c r="F20" s="259">
        <f>CEILING(F19*1.15,0.05)</f>
        <v>154.35000000000002</v>
      </c>
      <c r="G20" s="259">
        <f t="shared" ref="G20:L20" si="3">CEILING(G19*1.15,0.05)</f>
        <v>141.70000000000002</v>
      </c>
      <c r="H20" s="259">
        <f t="shared" si="3"/>
        <v>137.5</v>
      </c>
      <c r="I20" s="259">
        <f t="shared" si="3"/>
        <v>135.45000000000002</v>
      </c>
      <c r="J20" s="259">
        <f t="shared" si="3"/>
        <v>134.15</v>
      </c>
      <c r="K20" s="259">
        <f t="shared" si="3"/>
        <v>133.30000000000001</v>
      </c>
      <c r="L20" s="301">
        <f t="shared" si="3"/>
        <v>131.05000000000001</v>
      </c>
      <c r="M20" s="250"/>
    </row>
    <row r="21" spans="1:13" ht="13.5" thickBot="1" x14ac:dyDescent="0.25">
      <c r="A21" s="106"/>
      <c r="B21" s="107"/>
      <c r="C21" s="108"/>
      <c r="D21" s="108"/>
      <c r="E21" s="108"/>
      <c r="F21" s="102"/>
      <c r="G21" s="102"/>
      <c r="H21" s="102"/>
      <c r="I21" s="102"/>
      <c r="J21" s="102"/>
      <c r="K21" s="102"/>
      <c r="L21" s="103"/>
      <c r="M21" s="35"/>
    </row>
    <row r="22" spans="1:13" ht="13.5" thickTop="1" x14ac:dyDescent="0.2"/>
  </sheetData>
  <sheetProtection algorithmName="SHA-512" hashValue="hqhKExqS8ERQt9P6YFSzRncgT+RDPqAW8keN92mudtHpzqBJnkCQQ4VOqad16DPI4M1toz1kJjolef0fazpsfg==" saltValue="IVC904gTiIsRf2lNaASGrQ==" spinCount="100000" sheet="1" objects="1" scenarios="1" sort="0" autoFilter="0"/>
  <mergeCells count="5">
    <mergeCell ref="F1:L1"/>
    <mergeCell ref="A1:A2"/>
    <mergeCell ref="B1:B2"/>
    <mergeCell ref="D1:D2"/>
    <mergeCell ref="E1:E2"/>
  </mergeCells>
  <phoneticPr fontId="13"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125"/>
  <sheetViews>
    <sheetView topLeftCell="A115" workbookViewId="0">
      <selection activeCell="J108" sqref="J108"/>
    </sheetView>
  </sheetViews>
  <sheetFormatPr defaultRowHeight="12.75" x14ac:dyDescent="0.2"/>
  <cols>
    <col min="2" max="2" width="45.7109375" customWidth="1"/>
    <col min="12" max="12" width="23.85546875" bestFit="1" customWidth="1"/>
  </cols>
  <sheetData>
    <row r="1" spans="1:13" ht="13.5" thickTop="1" x14ac:dyDescent="0.2">
      <c r="A1" s="458" t="s">
        <v>47</v>
      </c>
      <c r="B1" s="475" t="s">
        <v>48</v>
      </c>
      <c r="C1" s="462" t="s">
        <v>77</v>
      </c>
      <c r="D1" s="462" t="s">
        <v>23</v>
      </c>
      <c r="E1" s="455" t="s">
        <v>36</v>
      </c>
      <c r="F1" s="456"/>
      <c r="G1" s="456"/>
      <c r="H1" s="456"/>
      <c r="I1" s="456"/>
      <c r="J1" s="456"/>
      <c r="K1" s="457"/>
      <c r="L1" s="37" t="s">
        <v>37</v>
      </c>
    </row>
    <row r="2" spans="1:13" x14ac:dyDescent="0.2">
      <c r="A2" s="474"/>
      <c r="B2" s="476"/>
      <c r="C2" s="463"/>
      <c r="D2" s="463"/>
      <c r="E2" s="66">
        <v>1</v>
      </c>
      <c r="F2" s="66">
        <v>2</v>
      </c>
      <c r="G2" s="66">
        <v>3</v>
      </c>
      <c r="H2" s="66">
        <v>4</v>
      </c>
      <c r="I2" s="66">
        <v>5</v>
      </c>
      <c r="J2" s="66">
        <v>6</v>
      </c>
      <c r="K2" s="67">
        <v>7</v>
      </c>
      <c r="L2" s="39"/>
    </row>
    <row r="3" spans="1:13" ht="51" x14ac:dyDescent="0.2">
      <c r="A3" s="29">
        <v>5003</v>
      </c>
      <c r="B3" s="345" t="s">
        <v>251</v>
      </c>
      <c r="C3" s="62"/>
      <c r="D3" s="165"/>
      <c r="E3" s="166"/>
      <c r="F3" s="90"/>
      <c r="G3" s="90"/>
      <c r="H3" s="90"/>
      <c r="I3" s="90"/>
      <c r="J3" s="90"/>
      <c r="K3" s="91"/>
      <c r="L3" s="11"/>
    </row>
    <row r="4" spans="1:13" x14ac:dyDescent="0.2">
      <c r="A4" s="347">
        <v>5000</v>
      </c>
      <c r="B4" s="156" t="s">
        <v>39</v>
      </c>
      <c r="C4" s="17">
        <f>VLOOKUP(A4, 'MBS Vendor Fees'!$A$2:$B$5088, 2, FALSE)</f>
        <v>30.65</v>
      </c>
      <c r="D4" s="17">
        <v>27.45</v>
      </c>
      <c r="E4" s="159">
        <f>MROUND(C4+(D4/E2)-0.001,0.05)</f>
        <v>58.1</v>
      </c>
      <c r="F4" s="159">
        <f>MROUND(C4+(D4/F2)-0.001,0.05)</f>
        <v>44.35</v>
      </c>
      <c r="G4" s="159">
        <f>MROUND(C4+(D4/G2)-0.001,0.05)</f>
        <v>39.800000000000004</v>
      </c>
      <c r="H4" s="159">
        <f>MROUND(C4+(D4/H2)-0.001,0.05)</f>
        <v>37.5</v>
      </c>
      <c r="I4" s="159">
        <f>MROUND(C4+(D4/I2)-0.001,0.05)</f>
        <v>36.15</v>
      </c>
      <c r="J4" s="159">
        <f>MROUND(C4+(D4/J2)-0.001,0.05)</f>
        <v>35.200000000000003</v>
      </c>
      <c r="K4" s="93">
        <f>SUM(C4+L4)</f>
        <v>32.799999999999997</v>
      </c>
      <c r="L4" s="17">
        <v>2.15</v>
      </c>
      <c r="M4" s="52"/>
    </row>
    <row r="5" spans="1:13" x14ac:dyDescent="0.2">
      <c r="A5" s="68"/>
      <c r="B5" s="290" t="s">
        <v>118</v>
      </c>
      <c r="C5" s="17"/>
      <c r="D5" s="17"/>
      <c r="E5" s="19">
        <f>CEILING(E4*1.15,0.05)</f>
        <v>66.850000000000009</v>
      </c>
      <c r="F5" s="19">
        <f t="shared" ref="F5:K5" si="0">CEILING(F4*1.15,0.05)</f>
        <v>51.050000000000004</v>
      </c>
      <c r="G5" s="19">
        <f t="shared" si="0"/>
        <v>45.800000000000004</v>
      </c>
      <c r="H5" s="19">
        <f t="shared" si="0"/>
        <v>43.150000000000006</v>
      </c>
      <c r="I5" s="19">
        <f t="shared" si="0"/>
        <v>41.6</v>
      </c>
      <c r="J5" s="19">
        <f t="shared" si="0"/>
        <v>40.5</v>
      </c>
      <c r="K5" s="95">
        <f t="shared" si="0"/>
        <v>37.75</v>
      </c>
      <c r="L5" s="17"/>
    </row>
    <row r="6" spans="1:13" ht="13.5" thickBot="1" x14ac:dyDescent="0.25">
      <c r="A6" s="70"/>
      <c r="B6" s="167"/>
      <c r="C6" s="168"/>
      <c r="D6" s="168"/>
      <c r="E6" s="169"/>
      <c r="F6" s="169"/>
      <c r="G6" s="169"/>
      <c r="H6" s="169"/>
      <c r="I6" s="169"/>
      <c r="J6" s="169"/>
      <c r="K6" s="103"/>
      <c r="L6" s="23"/>
    </row>
    <row r="7" spans="1:13" ht="13.5" thickTop="1" x14ac:dyDescent="0.2">
      <c r="A7" s="71"/>
      <c r="B7" s="170"/>
      <c r="C7" s="171"/>
      <c r="D7" s="171"/>
      <c r="E7" s="172">
        <v>1</v>
      </c>
      <c r="F7" s="172">
        <v>2</v>
      </c>
      <c r="G7" s="172">
        <v>3</v>
      </c>
      <c r="H7" s="172">
        <v>4</v>
      </c>
      <c r="I7" s="172">
        <v>5</v>
      </c>
      <c r="J7" s="172">
        <v>6</v>
      </c>
      <c r="K7" s="173">
        <v>7</v>
      </c>
      <c r="L7" s="17"/>
    </row>
    <row r="8" spans="1:13" ht="51" x14ac:dyDescent="0.2">
      <c r="A8" s="29">
        <v>5010</v>
      </c>
      <c r="B8" s="345" t="s">
        <v>252</v>
      </c>
      <c r="C8" s="174"/>
      <c r="D8" s="175"/>
      <c r="E8" s="90"/>
      <c r="F8" s="90"/>
      <c r="G8" s="90"/>
      <c r="H8" s="90"/>
      <c r="I8" s="90"/>
      <c r="J8" s="90"/>
      <c r="K8" s="91"/>
      <c r="L8" s="11"/>
    </row>
    <row r="9" spans="1:13" x14ac:dyDescent="0.2">
      <c r="A9" s="347">
        <v>5000</v>
      </c>
      <c r="B9" s="156" t="s">
        <v>39</v>
      </c>
      <c r="C9" s="17">
        <f>VLOOKUP(A9, 'MBS Vendor Fees'!$A$2:$B$5088, 2, FALSE)</f>
        <v>30.65</v>
      </c>
      <c r="D9" s="17">
        <v>49.4</v>
      </c>
      <c r="E9" s="159">
        <f>MROUND(C9+(D9/E7)-0.001,0.05)</f>
        <v>80.050000000000011</v>
      </c>
      <c r="F9" s="159">
        <f>MROUND(C9+(D9/F7)-0.001,0.05)</f>
        <v>55.35</v>
      </c>
      <c r="G9" s="159">
        <f>MROUND(C9+(D9/G7)-0.001,0.05)</f>
        <v>47.1</v>
      </c>
      <c r="H9" s="159">
        <f>MROUND(C9+(D9/H7)-0.001,0.05)</f>
        <v>43</v>
      </c>
      <c r="I9" s="159">
        <f>MROUND(C9+(D9/I7)-0.001,0.05)</f>
        <v>40.550000000000004</v>
      </c>
      <c r="J9" s="159">
        <f>MROUND(C9+(D9/J7)-0.001,0.05)</f>
        <v>38.900000000000006</v>
      </c>
      <c r="K9" s="93">
        <f>SUM(C9+L9)</f>
        <v>34.15</v>
      </c>
      <c r="L9" s="11">
        <v>3.5</v>
      </c>
      <c r="M9" s="52"/>
    </row>
    <row r="10" spans="1:13" x14ac:dyDescent="0.2">
      <c r="A10" s="29"/>
      <c r="B10" s="290" t="s">
        <v>118</v>
      </c>
      <c r="C10" s="17"/>
      <c r="D10" s="17"/>
      <c r="E10" s="19">
        <f>CEILING(E9*1.15,0.05)</f>
        <v>92.100000000000009</v>
      </c>
      <c r="F10" s="19">
        <f t="shared" ref="F10:K10" si="1">CEILING(F9*1.15,0.05)</f>
        <v>63.7</v>
      </c>
      <c r="G10" s="19">
        <f t="shared" si="1"/>
        <v>54.2</v>
      </c>
      <c r="H10" s="19">
        <f t="shared" si="1"/>
        <v>49.45</v>
      </c>
      <c r="I10" s="19">
        <f t="shared" si="1"/>
        <v>46.650000000000006</v>
      </c>
      <c r="J10" s="19">
        <f t="shared" si="1"/>
        <v>44.75</v>
      </c>
      <c r="K10" s="95">
        <f t="shared" si="1"/>
        <v>39.300000000000004</v>
      </c>
      <c r="L10" s="11"/>
    </row>
    <row r="11" spans="1:13" ht="13.5" thickBot="1" x14ac:dyDescent="0.25">
      <c r="A11" s="70"/>
      <c r="B11" s="167"/>
      <c r="C11" s="168"/>
      <c r="D11" s="168"/>
      <c r="E11" s="169"/>
      <c r="F11" s="169"/>
      <c r="G11" s="169"/>
      <c r="H11" s="169"/>
      <c r="I11" s="169"/>
      <c r="J11" s="169"/>
      <c r="K11" s="103"/>
      <c r="L11" s="23"/>
    </row>
    <row r="12" spans="1:13" ht="13.5" thickTop="1" x14ac:dyDescent="0.2">
      <c r="A12" s="29"/>
      <c r="B12" s="105"/>
      <c r="C12" s="174"/>
      <c r="D12" s="175"/>
      <c r="E12" s="172">
        <v>1</v>
      </c>
      <c r="F12" s="172">
        <v>2</v>
      </c>
      <c r="G12" s="172">
        <v>3</v>
      </c>
      <c r="H12" s="172">
        <v>4</v>
      </c>
      <c r="I12" s="172">
        <v>5</v>
      </c>
      <c r="J12" s="172">
        <v>6</v>
      </c>
      <c r="K12" s="173">
        <v>7</v>
      </c>
      <c r="L12" s="11"/>
    </row>
    <row r="13" spans="1:13" ht="51" x14ac:dyDescent="0.2">
      <c r="A13" s="29">
        <v>5023</v>
      </c>
      <c r="B13" s="10" t="s">
        <v>253</v>
      </c>
      <c r="C13" s="176"/>
      <c r="D13" s="62"/>
      <c r="E13" s="90"/>
      <c r="F13" s="90"/>
      <c r="G13" s="90"/>
      <c r="H13" s="90"/>
      <c r="I13" s="90"/>
      <c r="J13" s="90"/>
      <c r="K13" s="91"/>
      <c r="L13" s="11"/>
    </row>
    <row r="14" spans="1:13" x14ac:dyDescent="0.2">
      <c r="A14" s="347">
        <v>5020</v>
      </c>
      <c r="B14" s="156" t="s">
        <v>39</v>
      </c>
      <c r="C14" s="17">
        <f>VLOOKUP(A14, 'MBS Vendor Fees'!$A$2:$B$5088, 2, FALSE)</f>
        <v>51.8</v>
      </c>
      <c r="D14" s="17">
        <v>27.45</v>
      </c>
      <c r="E14" s="159">
        <f>MROUND(C14+(D14/E12)-0.001,0.05)</f>
        <v>79.25</v>
      </c>
      <c r="F14" s="159">
        <f>MROUND(C14+(D14/F12)-0.001,0.05)</f>
        <v>65.5</v>
      </c>
      <c r="G14" s="159">
        <f>MROUND(C14+(D14/G12)-0.001,0.05)</f>
        <v>60.95</v>
      </c>
      <c r="H14" s="159">
        <f>MROUND(C14+(D14/H12)-0.001,0.05)</f>
        <v>58.650000000000006</v>
      </c>
      <c r="I14" s="159">
        <f>MROUND(C14+(D14/I12)-0.001,0.05)</f>
        <v>57.300000000000004</v>
      </c>
      <c r="J14" s="159">
        <f>MROUND(C14+(D14/J12)-0.001,0.05)</f>
        <v>56.35</v>
      </c>
      <c r="K14" s="93">
        <f>SUM(C14+L14)</f>
        <v>53.949999999999996</v>
      </c>
      <c r="L14" s="11">
        <v>2.15</v>
      </c>
      <c r="M14" s="52"/>
    </row>
    <row r="15" spans="1:13" x14ac:dyDescent="0.2">
      <c r="A15" s="29"/>
      <c r="B15" s="290" t="s">
        <v>118</v>
      </c>
      <c r="C15" s="17"/>
      <c r="D15" s="17"/>
      <c r="E15" s="19">
        <f>CEILING(E14*1.15,0.05)</f>
        <v>91.15</v>
      </c>
      <c r="F15" s="19">
        <f t="shared" ref="F15:K15" si="2">CEILING(F14*1.15,0.05)</f>
        <v>75.350000000000009</v>
      </c>
      <c r="G15" s="19">
        <f t="shared" si="2"/>
        <v>70.100000000000009</v>
      </c>
      <c r="H15" s="19">
        <f t="shared" si="2"/>
        <v>67.45</v>
      </c>
      <c r="I15" s="19">
        <f t="shared" si="2"/>
        <v>65.900000000000006</v>
      </c>
      <c r="J15" s="19">
        <f t="shared" si="2"/>
        <v>64.850000000000009</v>
      </c>
      <c r="K15" s="95">
        <f t="shared" si="2"/>
        <v>62.050000000000004</v>
      </c>
      <c r="L15" s="11"/>
    </row>
    <row r="16" spans="1:13" ht="13.5" thickBot="1" x14ac:dyDescent="0.25">
      <c r="A16" s="70"/>
      <c r="B16" s="167"/>
      <c r="C16" s="168"/>
      <c r="D16" s="168"/>
      <c r="E16" s="169"/>
      <c r="F16" s="169"/>
      <c r="G16" s="169"/>
      <c r="H16" s="169"/>
      <c r="I16" s="169"/>
      <c r="J16" s="169"/>
      <c r="K16" s="103"/>
      <c r="L16" s="23"/>
    </row>
    <row r="17" spans="1:13" ht="13.5" thickTop="1" x14ac:dyDescent="0.2">
      <c r="A17" s="29"/>
      <c r="B17" s="105"/>
      <c r="C17" s="62"/>
      <c r="D17" s="62"/>
      <c r="E17" s="172">
        <v>1</v>
      </c>
      <c r="F17" s="172">
        <v>2</v>
      </c>
      <c r="G17" s="172">
        <v>3</v>
      </c>
      <c r="H17" s="172">
        <v>4</v>
      </c>
      <c r="I17" s="172">
        <v>5</v>
      </c>
      <c r="J17" s="172">
        <v>6</v>
      </c>
      <c r="K17" s="173">
        <v>7</v>
      </c>
      <c r="L17" s="11"/>
    </row>
    <row r="18" spans="1:13" ht="51" x14ac:dyDescent="0.2">
      <c r="A18" s="72">
        <v>5028</v>
      </c>
      <c r="B18" s="10" t="s">
        <v>254</v>
      </c>
      <c r="C18" s="62"/>
      <c r="D18" s="62"/>
      <c r="E18" s="90"/>
      <c r="F18" s="90"/>
      <c r="G18" s="90"/>
      <c r="H18" s="90"/>
      <c r="I18" s="90"/>
      <c r="J18" s="90"/>
      <c r="K18" s="91"/>
      <c r="L18" s="11"/>
    </row>
    <row r="19" spans="1:13" x14ac:dyDescent="0.2">
      <c r="A19" s="347">
        <v>5020</v>
      </c>
      <c r="B19" s="156" t="s">
        <v>39</v>
      </c>
      <c r="C19" s="17">
        <f>VLOOKUP(A19, 'MBS Vendor Fees'!$A$2:$B$5088, 2, FALSE)</f>
        <v>51.8</v>
      </c>
      <c r="D19" s="17">
        <v>49.4</v>
      </c>
      <c r="E19" s="159">
        <f>MROUND(C19+(D19/E17)-0.001,0.05)</f>
        <v>101.2</v>
      </c>
      <c r="F19" s="159">
        <f>MROUND(C19+(D19/F17)-0.001,0.05)</f>
        <v>76.5</v>
      </c>
      <c r="G19" s="159">
        <f>MROUND(C19+(D19/G17)-0.001,0.05)</f>
        <v>68.25</v>
      </c>
      <c r="H19" s="159">
        <f>MROUND(C19+(D19/H17)-0.001,0.05)</f>
        <v>64.150000000000006</v>
      </c>
      <c r="I19" s="159">
        <f>MROUND(C19+(D19/I17)-0.001,0.05)</f>
        <v>61.7</v>
      </c>
      <c r="J19" s="159">
        <f>MROUND(C19+(D19/J17)-0.001,0.05)</f>
        <v>60.050000000000004</v>
      </c>
      <c r="K19" s="93">
        <f>SUM(C19+L19)</f>
        <v>55.3</v>
      </c>
      <c r="L19" s="11">
        <v>3.5</v>
      </c>
      <c r="M19" s="52"/>
    </row>
    <row r="20" spans="1:13" x14ac:dyDescent="0.2">
      <c r="A20" s="72"/>
      <c r="B20" s="290" t="s">
        <v>118</v>
      </c>
      <c r="C20" s="17"/>
      <c r="D20" s="17"/>
      <c r="E20" s="19">
        <f>CEILING(E19*1.15,0.05)</f>
        <v>116.4</v>
      </c>
      <c r="F20" s="19">
        <f t="shared" ref="F20:K20" si="3">CEILING(F19*1.15,0.05)</f>
        <v>88</v>
      </c>
      <c r="G20" s="19">
        <f t="shared" si="3"/>
        <v>78.5</v>
      </c>
      <c r="H20" s="19">
        <f t="shared" si="3"/>
        <v>73.8</v>
      </c>
      <c r="I20" s="19">
        <f t="shared" si="3"/>
        <v>71</v>
      </c>
      <c r="J20" s="19">
        <f t="shared" si="3"/>
        <v>69.100000000000009</v>
      </c>
      <c r="K20" s="95">
        <f t="shared" si="3"/>
        <v>63.6</v>
      </c>
      <c r="L20" s="11"/>
    </row>
    <row r="21" spans="1:13" ht="13.5" thickBot="1" x14ac:dyDescent="0.25">
      <c r="A21" s="73"/>
      <c r="B21" s="108"/>
      <c r="C21" s="177"/>
      <c r="D21" s="178"/>
      <c r="E21" s="102"/>
      <c r="F21" s="102"/>
      <c r="G21" s="102"/>
      <c r="H21" s="102"/>
      <c r="I21" s="102"/>
      <c r="J21" s="102"/>
      <c r="K21" s="103"/>
      <c r="L21" s="23"/>
    </row>
    <row r="22" spans="1:13" ht="13.5" thickTop="1" x14ac:dyDescent="0.2">
      <c r="A22" s="64"/>
      <c r="B22" s="157"/>
      <c r="C22" s="179"/>
      <c r="D22" s="153"/>
      <c r="E22" s="172">
        <v>1</v>
      </c>
      <c r="F22" s="172">
        <v>2</v>
      </c>
      <c r="G22" s="172">
        <v>3</v>
      </c>
      <c r="H22" s="172">
        <v>4</v>
      </c>
      <c r="I22" s="172">
        <v>5</v>
      </c>
      <c r="J22" s="172">
        <v>6</v>
      </c>
      <c r="K22" s="173">
        <v>7</v>
      </c>
      <c r="L22" s="11"/>
    </row>
    <row r="23" spans="1:13" ht="51" x14ac:dyDescent="0.2">
      <c r="A23" s="43">
        <v>5043</v>
      </c>
      <c r="B23" s="10" t="s">
        <v>255</v>
      </c>
      <c r="C23" s="62"/>
      <c r="D23" s="62"/>
      <c r="E23" s="90"/>
      <c r="F23" s="90"/>
      <c r="G23" s="90"/>
      <c r="H23" s="90"/>
      <c r="I23" s="90"/>
      <c r="J23" s="90"/>
      <c r="K23" s="91"/>
      <c r="L23" s="11"/>
    </row>
    <row r="24" spans="1:13" x14ac:dyDescent="0.2">
      <c r="A24" s="347">
        <v>5040</v>
      </c>
      <c r="B24" s="156" t="s">
        <v>39</v>
      </c>
      <c r="C24" s="17">
        <f>VLOOKUP(A24, 'MBS Vendor Fees'!$A$2:$B$5088, 2, FALSE)</f>
        <v>88.8</v>
      </c>
      <c r="D24" s="17">
        <v>27.45</v>
      </c>
      <c r="E24" s="159">
        <f>MROUND(C24+(D24/E22)-0.001,0.05)</f>
        <v>116.25</v>
      </c>
      <c r="F24" s="159">
        <f>MROUND(C24+(D24/F22)-0.001,0.05)</f>
        <v>102.5</v>
      </c>
      <c r="G24" s="159">
        <f>MROUND(C24+(D24/G22)-0.001,0.05)</f>
        <v>97.95</v>
      </c>
      <c r="H24" s="159">
        <f>MROUND(C24+(D24/H22)-0.001,0.05)</f>
        <v>95.65</v>
      </c>
      <c r="I24" s="159">
        <f>MROUND(C24+(D24/I22)-0.001,0.05)</f>
        <v>94.300000000000011</v>
      </c>
      <c r="J24" s="159">
        <f>MROUND(C24+(D24/J22)-0.001,0.05)</f>
        <v>93.350000000000009</v>
      </c>
      <c r="K24" s="93">
        <f>SUM(C24+L24)</f>
        <v>90.95</v>
      </c>
      <c r="L24" s="11">
        <v>2.15</v>
      </c>
      <c r="M24" s="52"/>
    </row>
    <row r="25" spans="1:13" x14ac:dyDescent="0.2">
      <c r="A25" s="43"/>
      <c r="B25" s="290" t="s">
        <v>118</v>
      </c>
      <c r="C25" s="17"/>
      <c r="D25" s="17"/>
      <c r="E25" s="19">
        <f>CEILING(E24*1.15,0.05)</f>
        <v>133.70000000000002</v>
      </c>
      <c r="F25" s="19">
        <f t="shared" ref="F25:K25" si="4">CEILING(F24*1.15,0.05)</f>
        <v>117.9</v>
      </c>
      <c r="G25" s="19">
        <f t="shared" si="4"/>
        <v>112.65</v>
      </c>
      <c r="H25" s="19">
        <f t="shared" si="4"/>
        <v>110</v>
      </c>
      <c r="I25" s="19">
        <f t="shared" si="4"/>
        <v>108.45</v>
      </c>
      <c r="J25" s="19">
        <f t="shared" si="4"/>
        <v>107.4</v>
      </c>
      <c r="K25" s="95">
        <f t="shared" si="4"/>
        <v>104.60000000000001</v>
      </c>
      <c r="L25" s="11"/>
    </row>
    <row r="26" spans="1:13" ht="13.5" thickBot="1" x14ac:dyDescent="0.25">
      <c r="A26" s="76"/>
      <c r="B26" s="108"/>
      <c r="C26" s="177"/>
      <c r="D26" s="178"/>
      <c r="E26" s="102"/>
      <c r="F26" s="102"/>
      <c r="G26" s="102"/>
      <c r="H26" s="102"/>
      <c r="I26" s="102"/>
      <c r="J26" s="102"/>
      <c r="K26" s="103"/>
      <c r="L26" s="23"/>
    </row>
    <row r="27" spans="1:13" ht="13.5" thickTop="1" x14ac:dyDescent="0.2">
      <c r="A27" s="43"/>
      <c r="B27" s="105"/>
      <c r="C27" s="176"/>
      <c r="D27" s="62"/>
      <c r="E27" s="172">
        <v>1</v>
      </c>
      <c r="F27" s="172">
        <v>2</v>
      </c>
      <c r="G27" s="172">
        <v>3</v>
      </c>
      <c r="H27" s="172">
        <v>4</v>
      </c>
      <c r="I27" s="172">
        <v>5</v>
      </c>
      <c r="J27" s="172">
        <v>6</v>
      </c>
      <c r="K27" s="173">
        <v>7</v>
      </c>
      <c r="L27" s="11"/>
    </row>
    <row r="28" spans="1:13" ht="51" x14ac:dyDescent="0.2">
      <c r="A28" s="43">
        <v>5049</v>
      </c>
      <c r="B28" s="10" t="s">
        <v>256</v>
      </c>
      <c r="C28" s="62"/>
      <c r="D28" s="62"/>
      <c r="E28" s="90"/>
      <c r="F28" s="90"/>
      <c r="G28" s="90"/>
      <c r="H28" s="90"/>
      <c r="I28" s="90"/>
      <c r="J28" s="90"/>
      <c r="K28" s="91"/>
      <c r="L28" s="148"/>
    </row>
    <row r="29" spans="1:13" x14ac:dyDescent="0.2">
      <c r="A29" s="347">
        <v>5040</v>
      </c>
      <c r="B29" s="156" t="s">
        <v>39</v>
      </c>
      <c r="C29" s="17">
        <f>VLOOKUP(A29, 'MBS Vendor Fees'!$A$2:$B$5088, 2, FALSE)</f>
        <v>88.8</v>
      </c>
      <c r="D29" s="17">
        <v>49.4</v>
      </c>
      <c r="E29" s="159">
        <f>MROUND(C29+(D29/E27)-0.001,0.05)</f>
        <v>138.20000000000002</v>
      </c>
      <c r="F29" s="159">
        <f>MROUND(C29+(D29/F27)-0.001,0.05)</f>
        <v>113.5</v>
      </c>
      <c r="G29" s="159">
        <f>MROUND(C29+(D29/G27)-0.001,0.05)</f>
        <v>105.25</v>
      </c>
      <c r="H29" s="159">
        <f>MROUND(C29+(D29/H27)-0.001,0.05)</f>
        <v>101.15</v>
      </c>
      <c r="I29" s="159">
        <f>MROUND(C29+(D29/I27)-0.001,0.05)</f>
        <v>98.7</v>
      </c>
      <c r="J29" s="159">
        <f>MROUND(C29+(D29/J27)-0.001,0.05)</f>
        <v>97.050000000000011</v>
      </c>
      <c r="K29" s="93">
        <f>SUM(C29+L29)</f>
        <v>92.3</v>
      </c>
      <c r="L29" s="11">
        <v>3.5</v>
      </c>
      <c r="M29" s="52"/>
    </row>
    <row r="30" spans="1:13" x14ac:dyDescent="0.2">
      <c r="A30" s="43"/>
      <c r="B30" s="290" t="s">
        <v>118</v>
      </c>
      <c r="C30" s="17"/>
      <c r="D30" s="17"/>
      <c r="E30" s="19">
        <f>CEILING(E29*1.15,0.05)</f>
        <v>158.95000000000002</v>
      </c>
      <c r="F30" s="19">
        <f t="shared" ref="F30:K30" si="5">CEILING(F29*1.15,0.05)</f>
        <v>130.55000000000001</v>
      </c>
      <c r="G30" s="19">
        <f t="shared" si="5"/>
        <v>121.05000000000001</v>
      </c>
      <c r="H30" s="19">
        <f t="shared" si="5"/>
        <v>116.35000000000001</v>
      </c>
      <c r="I30" s="19">
        <f t="shared" si="5"/>
        <v>113.55000000000001</v>
      </c>
      <c r="J30" s="19">
        <f t="shared" si="5"/>
        <v>111.65</v>
      </c>
      <c r="K30" s="95">
        <f t="shared" si="5"/>
        <v>106.15</v>
      </c>
      <c r="L30" s="148"/>
    </row>
    <row r="31" spans="1:13" ht="13.5" thickBot="1" x14ac:dyDescent="0.25">
      <c r="A31" s="76"/>
      <c r="B31" s="108"/>
      <c r="C31" s="177"/>
      <c r="D31" s="178"/>
      <c r="E31" s="102"/>
      <c r="F31" s="102"/>
      <c r="G31" s="102"/>
      <c r="H31" s="102"/>
      <c r="I31" s="102"/>
      <c r="J31" s="102"/>
      <c r="K31" s="103"/>
      <c r="L31" s="23"/>
    </row>
    <row r="32" spans="1:13" ht="13.5" thickTop="1" x14ac:dyDescent="0.2">
      <c r="A32" s="43"/>
      <c r="B32" s="105"/>
      <c r="C32" s="176"/>
      <c r="D32" s="62"/>
      <c r="E32" s="172">
        <v>1</v>
      </c>
      <c r="F32" s="172">
        <v>2</v>
      </c>
      <c r="G32" s="172">
        <v>3</v>
      </c>
      <c r="H32" s="172">
        <v>4</v>
      </c>
      <c r="I32" s="172">
        <v>5</v>
      </c>
      <c r="J32" s="172">
        <v>6</v>
      </c>
      <c r="K32" s="173">
        <v>7</v>
      </c>
      <c r="L32" s="11"/>
    </row>
    <row r="33" spans="1:13" ht="51" x14ac:dyDescent="0.2">
      <c r="A33" s="43">
        <v>5063</v>
      </c>
      <c r="B33" s="10" t="s">
        <v>257</v>
      </c>
      <c r="C33" s="62"/>
      <c r="D33" s="62"/>
      <c r="E33" s="90"/>
      <c r="F33" s="90"/>
      <c r="G33" s="90"/>
      <c r="H33" s="90"/>
      <c r="I33" s="90"/>
      <c r="J33" s="90"/>
      <c r="K33" s="91"/>
      <c r="L33" s="148"/>
    </row>
    <row r="34" spans="1:13" x14ac:dyDescent="0.2">
      <c r="A34" s="347">
        <v>5060</v>
      </c>
      <c r="B34" s="156" t="s">
        <v>39</v>
      </c>
      <c r="C34" s="17">
        <f>VLOOKUP(A34, 'MBS Vendor Fees'!$A$2:$B$5088, 2, FALSE)</f>
        <v>124.5</v>
      </c>
      <c r="D34" s="17">
        <v>27.45</v>
      </c>
      <c r="E34" s="159">
        <f>MROUND(C34+(D34/E32)-0.001,0.05)</f>
        <v>151.95000000000002</v>
      </c>
      <c r="F34" s="159">
        <f>MROUND(C34+(D34/F32)-0.001,0.05)</f>
        <v>138.20000000000002</v>
      </c>
      <c r="G34" s="159">
        <f>MROUND(C34+(D34/G32)-0.001,0.05)</f>
        <v>133.65</v>
      </c>
      <c r="H34" s="159">
        <f>MROUND(C34+(D34/H32)-0.001,0.05)</f>
        <v>131.35</v>
      </c>
      <c r="I34" s="159">
        <f>MROUND(C34+(D34/I32)-0.001,0.05)</f>
        <v>130</v>
      </c>
      <c r="J34" s="159">
        <f>MROUND(C34+(D34/J32)-0.001,0.05)</f>
        <v>129.05000000000001</v>
      </c>
      <c r="K34" s="93">
        <f>SUM(C34+L34)</f>
        <v>126.65</v>
      </c>
      <c r="L34" s="148">
        <v>2.15</v>
      </c>
      <c r="M34" s="52"/>
    </row>
    <row r="35" spans="1:13" x14ac:dyDescent="0.2">
      <c r="A35" s="49"/>
      <c r="B35" s="290" t="s">
        <v>118</v>
      </c>
      <c r="C35" s="17"/>
      <c r="D35" s="17"/>
      <c r="E35" s="19">
        <f>CEILING(E34*1.15,0.05)</f>
        <v>174.75</v>
      </c>
      <c r="F35" s="19">
        <f t="shared" ref="F35:K35" si="6">CEILING(F34*1.15,0.05)</f>
        <v>158.95000000000002</v>
      </c>
      <c r="G35" s="19">
        <f t="shared" si="6"/>
        <v>153.70000000000002</v>
      </c>
      <c r="H35" s="19">
        <f t="shared" si="6"/>
        <v>151.1</v>
      </c>
      <c r="I35" s="19">
        <f t="shared" si="6"/>
        <v>149.5</v>
      </c>
      <c r="J35" s="19">
        <f t="shared" si="6"/>
        <v>148.45000000000002</v>
      </c>
      <c r="K35" s="95">
        <f t="shared" si="6"/>
        <v>145.65</v>
      </c>
      <c r="L35" s="148"/>
    </row>
    <row r="36" spans="1:13" ht="13.5" thickBot="1" x14ac:dyDescent="0.25">
      <c r="A36" s="54"/>
      <c r="B36" s="108"/>
      <c r="C36" s="177"/>
      <c r="D36" s="178"/>
      <c r="E36" s="180"/>
      <c r="F36" s="102"/>
      <c r="G36" s="102"/>
      <c r="H36" s="102"/>
      <c r="I36" s="102"/>
      <c r="J36" s="102"/>
      <c r="K36" s="103"/>
      <c r="L36" s="23"/>
    </row>
    <row r="37" spans="1:13" ht="13.5" thickTop="1" x14ac:dyDescent="0.2">
      <c r="A37" s="49"/>
      <c r="B37" s="105"/>
      <c r="C37" s="176"/>
      <c r="D37" s="62"/>
      <c r="E37" s="172">
        <v>1</v>
      </c>
      <c r="F37" s="172">
        <v>2</v>
      </c>
      <c r="G37" s="172">
        <v>3</v>
      </c>
      <c r="H37" s="172">
        <v>4</v>
      </c>
      <c r="I37" s="172">
        <v>5</v>
      </c>
      <c r="J37" s="172">
        <v>6</v>
      </c>
      <c r="K37" s="173">
        <v>7</v>
      </c>
      <c r="L37" s="148"/>
    </row>
    <row r="38" spans="1:13" ht="51" x14ac:dyDescent="0.2">
      <c r="A38" s="43">
        <v>5067</v>
      </c>
      <c r="B38" s="10" t="s">
        <v>258</v>
      </c>
      <c r="C38" s="62"/>
      <c r="D38" s="62"/>
      <c r="E38" s="90"/>
      <c r="F38" s="90"/>
      <c r="G38" s="90"/>
      <c r="H38" s="90"/>
      <c r="I38" s="90"/>
      <c r="J38" s="90"/>
      <c r="K38" s="91"/>
      <c r="L38" s="148"/>
    </row>
    <row r="39" spans="1:13" x14ac:dyDescent="0.2">
      <c r="A39" s="347">
        <v>5060</v>
      </c>
      <c r="B39" s="156" t="s">
        <v>39</v>
      </c>
      <c r="C39" s="17">
        <f>VLOOKUP(A39, 'MBS Vendor Fees'!$A$2:$B$5088, 2, FALSE)</f>
        <v>124.5</v>
      </c>
      <c r="D39" s="17">
        <v>49.4</v>
      </c>
      <c r="E39" s="159">
        <f>MROUND(C39+(D39/E37)-0.001,0.05)</f>
        <v>173.9</v>
      </c>
      <c r="F39" s="159">
        <f>MROUND(C39+(D39/F37)-0.001,0.05)</f>
        <v>149.20000000000002</v>
      </c>
      <c r="G39" s="159">
        <f>MROUND(C39+(D39/G37)-0.001,0.05)</f>
        <v>140.95000000000002</v>
      </c>
      <c r="H39" s="159">
        <f>MROUND(C39+(D39/H37)-0.001,0.05)</f>
        <v>136.85</v>
      </c>
      <c r="I39" s="159">
        <f>MROUND(C39+(D39/I37)-0.001,0.05)</f>
        <v>134.4</v>
      </c>
      <c r="J39" s="159">
        <f>MROUND(C39+(D39/J37)-0.001,0.05)</f>
        <v>132.75</v>
      </c>
      <c r="K39" s="93">
        <f>SUM(C39+L39)</f>
        <v>128</v>
      </c>
      <c r="L39" s="11">
        <v>3.5</v>
      </c>
      <c r="M39" s="52"/>
    </row>
    <row r="40" spans="1:13" x14ac:dyDescent="0.2">
      <c r="A40" s="49"/>
      <c r="B40" s="290" t="s">
        <v>118</v>
      </c>
      <c r="C40" s="17"/>
      <c r="D40" s="17"/>
      <c r="E40" s="19">
        <f>CEILING(E39*1.15,0.05)</f>
        <v>200</v>
      </c>
      <c r="F40" s="19">
        <f t="shared" ref="F40:K40" si="7">CEILING(F39*1.15,0.05)</f>
        <v>171.60000000000002</v>
      </c>
      <c r="G40" s="19">
        <f t="shared" si="7"/>
        <v>162.10000000000002</v>
      </c>
      <c r="H40" s="19">
        <f t="shared" si="7"/>
        <v>157.4</v>
      </c>
      <c r="I40" s="19">
        <f t="shared" si="7"/>
        <v>154.60000000000002</v>
      </c>
      <c r="J40" s="19">
        <f t="shared" si="7"/>
        <v>152.70000000000002</v>
      </c>
      <c r="K40" s="95">
        <f t="shared" si="7"/>
        <v>147.20000000000002</v>
      </c>
      <c r="L40" s="148"/>
    </row>
    <row r="41" spans="1:13" ht="13.5" thickBot="1" x14ac:dyDescent="0.25">
      <c r="A41" s="54"/>
      <c r="B41" s="63"/>
      <c r="C41" s="74"/>
      <c r="D41" s="75"/>
      <c r="E41" s="58"/>
      <c r="F41" s="58"/>
      <c r="G41" s="58"/>
      <c r="H41" s="58"/>
      <c r="I41" s="58"/>
      <c r="J41" s="58"/>
      <c r="K41" s="59"/>
      <c r="L41" s="35"/>
    </row>
    <row r="42" spans="1:13" ht="13.5" thickTop="1" x14ac:dyDescent="0.2">
      <c r="A42" s="64"/>
      <c r="B42" s="77"/>
      <c r="C42" s="153"/>
      <c r="D42" s="153"/>
      <c r="E42" s="66">
        <v>1</v>
      </c>
      <c r="F42" s="66">
        <v>2</v>
      </c>
      <c r="G42" s="66">
        <v>3</v>
      </c>
      <c r="H42" s="66">
        <v>4</v>
      </c>
      <c r="I42" s="66">
        <v>5</v>
      </c>
      <c r="J42" s="66">
        <v>6</v>
      </c>
      <c r="K42" s="67">
        <v>7</v>
      </c>
      <c r="L42" s="36"/>
    </row>
    <row r="43" spans="1:13" ht="51" x14ac:dyDescent="0.2">
      <c r="A43" s="43">
        <v>5220</v>
      </c>
      <c r="B43" s="10" t="s">
        <v>1</v>
      </c>
      <c r="C43" s="79"/>
      <c r="D43" s="79"/>
      <c r="E43" s="47"/>
      <c r="F43" s="47"/>
      <c r="G43" s="47"/>
      <c r="H43" s="47"/>
      <c r="I43" s="47"/>
      <c r="J43" s="47"/>
      <c r="K43" s="48"/>
      <c r="L43" s="36"/>
    </row>
    <row r="44" spans="1:13" x14ac:dyDescent="0.2">
      <c r="A44" s="347"/>
      <c r="B44" s="69" t="s">
        <v>39</v>
      </c>
      <c r="C44" s="17">
        <v>18.5</v>
      </c>
      <c r="D44" s="17">
        <v>15.5</v>
      </c>
      <c r="E44" s="31">
        <v>34</v>
      </c>
      <c r="F44" s="12">
        <v>26.25</v>
      </c>
      <c r="G44" s="31">
        <v>23.65</v>
      </c>
      <c r="H44" s="31">
        <v>22.35</v>
      </c>
      <c r="I44" s="31">
        <v>21.6</v>
      </c>
      <c r="J44" s="31">
        <v>21.1</v>
      </c>
      <c r="K44" s="51">
        <v>19.2</v>
      </c>
      <c r="L44" s="30">
        <v>0.7</v>
      </c>
      <c r="M44" s="52"/>
    </row>
    <row r="45" spans="1:13" x14ac:dyDescent="0.2">
      <c r="A45" s="43"/>
      <c r="B45" s="315" t="s">
        <v>118</v>
      </c>
      <c r="C45" s="17"/>
      <c r="D45" s="17"/>
      <c r="E45" s="33">
        <f>CEILING(E44*1.15,0.05)</f>
        <v>39.1</v>
      </c>
      <c r="F45" s="33">
        <f t="shared" ref="F45:K45" si="8">CEILING(F44*1.15,0.05)</f>
        <v>30.200000000000003</v>
      </c>
      <c r="G45" s="33">
        <f t="shared" si="8"/>
        <v>27.200000000000003</v>
      </c>
      <c r="H45" s="33">
        <f t="shared" si="8"/>
        <v>25.75</v>
      </c>
      <c r="I45" s="33">
        <f t="shared" si="8"/>
        <v>24.85</v>
      </c>
      <c r="J45" s="33">
        <f t="shared" si="8"/>
        <v>24.3</v>
      </c>
      <c r="K45" s="33">
        <f t="shared" si="8"/>
        <v>22.1</v>
      </c>
      <c r="L45" s="36"/>
    </row>
    <row r="46" spans="1:13" ht="13.5" thickBot="1" x14ac:dyDescent="0.25">
      <c r="A46" s="76"/>
      <c r="B46" s="80"/>
      <c r="C46" s="81"/>
      <c r="D46" s="81"/>
      <c r="E46" s="58"/>
      <c r="F46" s="58"/>
      <c r="G46" s="58"/>
      <c r="H46" s="58"/>
      <c r="I46" s="58"/>
      <c r="J46" s="58"/>
      <c r="K46" s="59"/>
      <c r="L46" s="35"/>
    </row>
    <row r="47" spans="1:13" ht="13.5" thickTop="1" x14ac:dyDescent="0.2">
      <c r="A47" s="43"/>
      <c r="B47" s="82"/>
      <c r="C47" s="79"/>
      <c r="D47" s="79"/>
      <c r="E47" s="66">
        <v>1</v>
      </c>
      <c r="F47" s="66">
        <v>2</v>
      </c>
      <c r="G47" s="66">
        <v>3</v>
      </c>
      <c r="H47" s="66">
        <v>4</v>
      </c>
      <c r="I47" s="66">
        <v>5</v>
      </c>
      <c r="J47" s="66">
        <v>6</v>
      </c>
      <c r="K47" s="67">
        <v>7</v>
      </c>
      <c r="L47" s="36"/>
    </row>
    <row r="48" spans="1:13" ht="51" x14ac:dyDescent="0.2">
      <c r="A48" s="43">
        <v>5223</v>
      </c>
      <c r="B48" s="10" t="s">
        <v>2</v>
      </c>
      <c r="C48" s="79"/>
      <c r="D48" s="79"/>
      <c r="E48" s="47"/>
      <c r="F48" s="47"/>
      <c r="G48" s="47"/>
      <c r="H48" s="47"/>
      <c r="I48" s="47"/>
      <c r="J48" s="47"/>
      <c r="K48" s="48"/>
      <c r="L48" s="36"/>
    </row>
    <row r="49" spans="1:13" x14ac:dyDescent="0.2">
      <c r="A49" s="347"/>
      <c r="B49" s="69" t="s">
        <v>39</v>
      </c>
      <c r="C49" s="17">
        <v>26</v>
      </c>
      <c r="D49" s="17">
        <v>17.5</v>
      </c>
      <c r="E49" s="31">
        <v>43.5</v>
      </c>
      <c r="F49" s="12">
        <v>34.75</v>
      </c>
      <c r="G49" s="31">
        <v>31.85</v>
      </c>
      <c r="H49" s="31">
        <v>30.35</v>
      </c>
      <c r="I49" s="31">
        <v>29.5</v>
      </c>
      <c r="J49" s="31">
        <v>28.9</v>
      </c>
      <c r="K49" s="51">
        <v>26.7</v>
      </c>
      <c r="L49" s="30">
        <v>0.7</v>
      </c>
      <c r="M49" s="52"/>
    </row>
    <row r="50" spans="1:13" x14ac:dyDescent="0.2">
      <c r="A50" s="43"/>
      <c r="B50" s="315" t="s">
        <v>118</v>
      </c>
      <c r="C50" s="17"/>
      <c r="D50" s="17"/>
      <c r="E50" s="33">
        <f>CEILING(E49*1.15,0.05)</f>
        <v>50.050000000000004</v>
      </c>
      <c r="F50" s="33">
        <f t="shared" ref="F50:K50" si="9">CEILING(F49*1.15,0.05)</f>
        <v>40</v>
      </c>
      <c r="G50" s="33">
        <f t="shared" si="9"/>
        <v>36.65</v>
      </c>
      <c r="H50" s="33">
        <f t="shared" si="9"/>
        <v>34.950000000000003</v>
      </c>
      <c r="I50" s="33">
        <f t="shared" si="9"/>
        <v>33.950000000000003</v>
      </c>
      <c r="J50" s="33">
        <f t="shared" si="9"/>
        <v>33.25</v>
      </c>
      <c r="K50" s="33">
        <f t="shared" si="9"/>
        <v>30.75</v>
      </c>
      <c r="L50" s="36"/>
    </row>
    <row r="51" spans="1:13" ht="13.5" thickBot="1" x14ac:dyDescent="0.25">
      <c r="A51" s="76"/>
      <c r="B51" s="80"/>
      <c r="C51" s="81"/>
      <c r="D51" s="81"/>
      <c r="E51" s="58"/>
      <c r="F51" s="58"/>
      <c r="G51" s="58"/>
      <c r="H51" s="58"/>
      <c r="I51" s="58"/>
      <c r="J51" s="58"/>
      <c r="K51" s="59"/>
      <c r="L51" s="35"/>
    </row>
    <row r="52" spans="1:13" ht="13.5" thickTop="1" x14ac:dyDescent="0.2">
      <c r="A52" s="43"/>
      <c r="B52" s="82"/>
      <c r="C52" s="79"/>
      <c r="D52" s="79"/>
      <c r="E52" s="66">
        <v>1</v>
      </c>
      <c r="F52" s="66">
        <v>2</v>
      </c>
      <c r="G52" s="66">
        <v>3</v>
      </c>
      <c r="H52" s="66">
        <v>4</v>
      </c>
      <c r="I52" s="66">
        <v>5</v>
      </c>
      <c r="J52" s="66">
        <v>6</v>
      </c>
      <c r="K52" s="67">
        <v>7</v>
      </c>
      <c r="L52" s="36"/>
    </row>
    <row r="53" spans="1:13" ht="51" x14ac:dyDescent="0.2">
      <c r="A53" s="43">
        <v>5227</v>
      </c>
      <c r="B53" s="78" t="s">
        <v>56</v>
      </c>
      <c r="C53" s="79"/>
      <c r="D53" s="79"/>
      <c r="E53" s="47"/>
      <c r="F53" s="47"/>
      <c r="G53" s="47"/>
      <c r="H53" s="47"/>
      <c r="I53" s="47"/>
      <c r="J53" s="47"/>
      <c r="K53" s="48"/>
      <c r="L53" s="36"/>
    </row>
    <row r="54" spans="1:13" x14ac:dyDescent="0.2">
      <c r="A54" s="347"/>
      <c r="B54" s="69" t="s">
        <v>39</v>
      </c>
      <c r="C54" s="17">
        <v>45.5</v>
      </c>
      <c r="D54" s="17">
        <v>15.5</v>
      </c>
      <c r="E54" s="31">
        <v>61</v>
      </c>
      <c r="F54" s="12">
        <v>53.25</v>
      </c>
      <c r="G54" s="31">
        <v>50.65</v>
      </c>
      <c r="H54" s="31">
        <v>49.35</v>
      </c>
      <c r="I54" s="31">
        <v>48.6</v>
      </c>
      <c r="J54" s="31">
        <v>48.1</v>
      </c>
      <c r="K54" s="51">
        <v>46.2</v>
      </c>
      <c r="L54" s="30">
        <v>0.7</v>
      </c>
      <c r="M54" s="52"/>
    </row>
    <row r="55" spans="1:13" x14ac:dyDescent="0.2">
      <c r="A55" s="43"/>
      <c r="B55" s="315" t="s">
        <v>118</v>
      </c>
      <c r="C55" s="17"/>
      <c r="D55" s="17"/>
      <c r="E55" s="33">
        <f>CEILING(E54*1.15,0.05)</f>
        <v>70.150000000000006</v>
      </c>
      <c r="F55" s="33">
        <f t="shared" ref="F55:K55" si="10">CEILING(F54*1.15,0.05)</f>
        <v>61.25</v>
      </c>
      <c r="G55" s="33">
        <f t="shared" si="10"/>
        <v>58.25</v>
      </c>
      <c r="H55" s="33">
        <f t="shared" si="10"/>
        <v>56.800000000000004</v>
      </c>
      <c r="I55" s="33">
        <f t="shared" si="10"/>
        <v>55.900000000000006</v>
      </c>
      <c r="J55" s="33">
        <f t="shared" si="10"/>
        <v>55.35</v>
      </c>
      <c r="K55" s="33">
        <f t="shared" si="10"/>
        <v>53.150000000000006</v>
      </c>
      <c r="L55" s="36"/>
    </row>
    <row r="56" spans="1:13" ht="13.5" thickBot="1" x14ac:dyDescent="0.25">
      <c r="A56" s="76"/>
      <c r="B56" s="80"/>
      <c r="C56" s="81"/>
      <c r="D56" s="81"/>
      <c r="E56" s="58"/>
      <c r="F56" s="58"/>
      <c r="G56" s="58"/>
      <c r="H56" s="58"/>
      <c r="I56" s="58"/>
      <c r="J56" s="58"/>
      <c r="K56" s="59"/>
      <c r="L56" s="35"/>
    </row>
    <row r="57" spans="1:13" ht="13.5" thickTop="1" x14ac:dyDescent="0.2">
      <c r="A57" s="43"/>
      <c r="B57" s="82"/>
      <c r="C57" s="79"/>
      <c r="D57" s="79"/>
      <c r="E57" s="66">
        <v>1</v>
      </c>
      <c r="F57" s="66">
        <v>2</v>
      </c>
      <c r="G57" s="66">
        <v>3</v>
      </c>
      <c r="H57" s="66">
        <v>4</v>
      </c>
      <c r="I57" s="66">
        <v>5</v>
      </c>
      <c r="J57" s="66">
        <v>6</v>
      </c>
      <c r="K57" s="67">
        <v>7</v>
      </c>
      <c r="L57" s="36"/>
    </row>
    <row r="58" spans="1:13" ht="51" x14ac:dyDescent="0.2">
      <c r="A58" s="43">
        <v>5228</v>
      </c>
      <c r="B58" s="78" t="s">
        <v>57</v>
      </c>
      <c r="C58" s="79"/>
      <c r="D58" s="79"/>
      <c r="E58" s="47"/>
      <c r="F58" s="47"/>
      <c r="G58" s="47"/>
      <c r="H58" s="47"/>
      <c r="I58" s="47"/>
      <c r="J58" s="47"/>
      <c r="K58" s="48"/>
      <c r="L58" s="36"/>
    </row>
    <row r="59" spans="1:13" x14ac:dyDescent="0.2">
      <c r="A59" s="347"/>
      <c r="B59" s="69" t="s">
        <v>39</v>
      </c>
      <c r="C59" s="17">
        <v>67.5</v>
      </c>
      <c r="D59" s="17">
        <v>15.5</v>
      </c>
      <c r="E59" s="31">
        <v>83</v>
      </c>
      <c r="F59" s="12">
        <v>75.25</v>
      </c>
      <c r="G59" s="31">
        <v>72.650000000000006</v>
      </c>
      <c r="H59" s="31">
        <v>71.349999999999994</v>
      </c>
      <c r="I59" s="31">
        <v>70.599999999999994</v>
      </c>
      <c r="J59" s="31">
        <v>70.099999999999994</v>
      </c>
      <c r="K59" s="51">
        <v>68.2</v>
      </c>
      <c r="L59" s="30">
        <v>0.7</v>
      </c>
      <c r="M59" s="52"/>
    </row>
    <row r="60" spans="1:13" x14ac:dyDescent="0.2">
      <c r="A60" s="43"/>
      <c r="B60" s="315" t="s">
        <v>118</v>
      </c>
      <c r="C60" s="17"/>
      <c r="D60" s="17"/>
      <c r="E60" s="33">
        <f>CEILING(E59*1.15,0.05)</f>
        <v>95.45</v>
      </c>
      <c r="F60" s="33">
        <f t="shared" ref="F60:K60" si="11">CEILING(F59*1.15,0.05)</f>
        <v>86.550000000000011</v>
      </c>
      <c r="G60" s="33">
        <f t="shared" si="11"/>
        <v>83.550000000000011</v>
      </c>
      <c r="H60" s="33">
        <f t="shared" si="11"/>
        <v>82.100000000000009</v>
      </c>
      <c r="I60" s="33">
        <f t="shared" si="11"/>
        <v>81.2</v>
      </c>
      <c r="J60" s="33">
        <f t="shared" si="11"/>
        <v>80.650000000000006</v>
      </c>
      <c r="K60" s="33">
        <f t="shared" si="11"/>
        <v>78.45</v>
      </c>
      <c r="L60" s="36"/>
    </row>
    <row r="61" spans="1:13" ht="13.5" thickBot="1" x14ac:dyDescent="0.25">
      <c r="A61" s="76"/>
      <c r="B61" s="80"/>
      <c r="C61" s="81"/>
      <c r="D61" s="81"/>
      <c r="E61" s="58"/>
      <c r="F61" s="58"/>
      <c r="G61" s="58"/>
      <c r="H61" s="58"/>
      <c r="I61" s="58"/>
      <c r="J61" s="58"/>
      <c r="K61" s="59"/>
      <c r="L61" s="35"/>
    </row>
    <row r="62" spans="1:13" ht="13.5" thickTop="1" x14ac:dyDescent="0.2">
      <c r="A62" s="64"/>
      <c r="B62" s="77"/>
      <c r="C62" s="65"/>
      <c r="D62" s="65"/>
      <c r="E62" s="66">
        <v>1</v>
      </c>
      <c r="F62" s="66">
        <v>2</v>
      </c>
      <c r="G62" s="66">
        <v>3</v>
      </c>
      <c r="H62" s="66">
        <v>4</v>
      </c>
      <c r="I62" s="66">
        <v>5</v>
      </c>
      <c r="J62" s="66">
        <v>6</v>
      </c>
      <c r="K62" s="67">
        <v>7</v>
      </c>
      <c r="L62" s="36"/>
    </row>
    <row r="63" spans="1:13" ht="51" x14ac:dyDescent="0.2">
      <c r="A63" s="43">
        <v>5260</v>
      </c>
      <c r="B63" s="78" t="s">
        <v>58</v>
      </c>
      <c r="C63" s="79"/>
      <c r="D63" s="79"/>
      <c r="E63" s="47"/>
      <c r="F63" s="47"/>
      <c r="G63" s="47"/>
      <c r="H63" s="47"/>
      <c r="I63" s="47"/>
      <c r="J63" s="47"/>
      <c r="K63" s="48"/>
      <c r="L63" s="36"/>
    </row>
    <row r="64" spans="1:13" x14ac:dyDescent="0.2">
      <c r="A64" s="347"/>
      <c r="B64" s="69" t="s">
        <v>39</v>
      </c>
      <c r="C64" s="17">
        <v>18.5</v>
      </c>
      <c r="D64" s="17">
        <v>27.95</v>
      </c>
      <c r="E64" s="31">
        <v>46.45</v>
      </c>
      <c r="F64" s="12">
        <v>32.450000000000003</v>
      </c>
      <c r="G64" s="31">
        <v>27.8</v>
      </c>
      <c r="H64" s="31">
        <v>25.5</v>
      </c>
      <c r="I64" s="31">
        <v>24.1</v>
      </c>
      <c r="J64" s="31">
        <v>23.15</v>
      </c>
      <c r="K64" s="51">
        <v>19.75</v>
      </c>
      <c r="L64" s="30">
        <v>1.25</v>
      </c>
      <c r="M64" s="52"/>
    </row>
    <row r="65" spans="1:13" x14ac:dyDescent="0.2">
      <c r="A65" s="43"/>
      <c r="B65" s="315" t="s">
        <v>118</v>
      </c>
      <c r="C65" s="17"/>
      <c r="D65" s="17"/>
      <c r="E65" s="33">
        <f>CEILING(E64*1.15,0.05)</f>
        <v>53.45</v>
      </c>
      <c r="F65" s="33">
        <f t="shared" ref="F65:K65" si="12">CEILING(F64*1.15,0.05)</f>
        <v>37.35</v>
      </c>
      <c r="G65" s="33">
        <f t="shared" si="12"/>
        <v>32</v>
      </c>
      <c r="H65" s="33">
        <f t="shared" si="12"/>
        <v>29.35</v>
      </c>
      <c r="I65" s="33">
        <f t="shared" si="12"/>
        <v>27.75</v>
      </c>
      <c r="J65" s="33">
        <f t="shared" si="12"/>
        <v>26.650000000000002</v>
      </c>
      <c r="K65" s="33">
        <f t="shared" si="12"/>
        <v>22.75</v>
      </c>
      <c r="L65" s="36"/>
    </row>
    <row r="66" spans="1:13" ht="13.5" thickBot="1" x14ac:dyDescent="0.25">
      <c r="A66" s="76"/>
      <c r="B66" s="80"/>
      <c r="C66" s="81"/>
      <c r="D66" s="81"/>
      <c r="E66" s="58"/>
      <c r="F66" s="58"/>
      <c r="G66" s="58"/>
      <c r="H66" s="58"/>
      <c r="I66" s="58"/>
      <c r="J66" s="58"/>
      <c r="K66" s="59"/>
      <c r="L66" s="35"/>
    </row>
    <row r="67" spans="1:13" ht="13.5" thickTop="1" x14ac:dyDescent="0.2">
      <c r="A67" s="43"/>
      <c r="B67" s="82"/>
      <c r="C67" s="79"/>
      <c r="D67" s="79"/>
      <c r="E67" s="66">
        <v>1</v>
      </c>
      <c r="F67" s="66">
        <v>2</v>
      </c>
      <c r="G67" s="66">
        <v>3</v>
      </c>
      <c r="H67" s="66">
        <v>4</v>
      </c>
      <c r="I67" s="66">
        <v>5</v>
      </c>
      <c r="J67" s="66">
        <v>6</v>
      </c>
      <c r="K67" s="67">
        <v>7</v>
      </c>
      <c r="L67" s="36"/>
    </row>
    <row r="68" spans="1:13" ht="51" x14ac:dyDescent="0.2">
      <c r="A68" s="43">
        <v>5263</v>
      </c>
      <c r="B68" s="78" t="s">
        <v>59</v>
      </c>
      <c r="C68" s="79"/>
      <c r="D68" s="79"/>
      <c r="E68" s="47"/>
      <c r="F68" s="47"/>
      <c r="G68" s="47"/>
      <c r="H68" s="47"/>
      <c r="I68" s="47"/>
      <c r="J68" s="47"/>
      <c r="K68" s="48"/>
      <c r="L68" s="36"/>
    </row>
    <row r="69" spans="1:13" x14ac:dyDescent="0.2">
      <c r="A69" s="347"/>
      <c r="B69" s="69" t="s">
        <v>39</v>
      </c>
      <c r="C69" s="17">
        <v>26</v>
      </c>
      <c r="D69" s="17">
        <v>31.55</v>
      </c>
      <c r="E69" s="31">
        <v>57.55</v>
      </c>
      <c r="F69" s="12">
        <v>41.75</v>
      </c>
      <c r="G69" s="31">
        <v>36.5</v>
      </c>
      <c r="H69" s="31">
        <v>33.9</v>
      </c>
      <c r="I69" s="31">
        <v>32.299999999999997</v>
      </c>
      <c r="J69" s="31">
        <v>31.25</v>
      </c>
      <c r="K69" s="51">
        <v>27.25</v>
      </c>
      <c r="L69" s="30">
        <v>1.25</v>
      </c>
      <c r="M69" s="52"/>
    </row>
    <row r="70" spans="1:13" x14ac:dyDescent="0.2">
      <c r="A70" s="43"/>
      <c r="B70" s="315" t="s">
        <v>118</v>
      </c>
      <c r="C70" s="17"/>
      <c r="D70" s="17"/>
      <c r="E70" s="33">
        <f>CEILING(E69*1.15,0.05)</f>
        <v>66.2</v>
      </c>
      <c r="F70" s="33">
        <f t="shared" ref="F70:K70" si="13">CEILING(F69*1.15,0.05)</f>
        <v>48.050000000000004</v>
      </c>
      <c r="G70" s="33">
        <f t="shared" si="13"/>
        <v>42</v>
      </c>
      <c r="H70" s="33">
        <f t="shared" si="13"/>
        <v>39</v>
      </c>
      <c r="I70" s="33">
        <f t="shared" si="13"/>
        <v>37.15</v>
      </c>
      <c r="J70" s="33">
        <f t="shared" si="13"/>
        <v>35.950000000000003</v>
      </c>
      <c r="K70" s="33">
        <f t="shared" si="13"/>
        <v>31.35</v>
      </c>
      <c r="L70" s="36"/>
    </row>
    <row r="71" spans="1:13" ht="13.5" thickBot="1" x14ac:dyDescent="0.25">
      <c r="A71" s="76"/>
      <c r="B71" s="80"/>
      <c r="C71" s="81"/>
      <c r="D71" s="81"/>
      <c r="E71" s="58"/>
      <c r="F71" s="58"/>
      <c r="G71" s="58"/>
      <c r="H71" s="58"/>
      <c r="I71" s="58"/>
      <c r="J71" s="58"/>
      <c r="K71" s="59"/>
      <c r="L71" s="35"/>
    </row>
    <row r="72" spans="1:13" ht="13.5" thickTop="1" x14ac:dyDescent="0.2">
      <c r="A72" s="43"/>
      <c r="B72" s="82"/>
      <c r="C72" s="79"/>
      <c r="D72" s="79"/>
      <c r="E72" s="66">
        <v>1</v>
      </c>
      <c r="F72" s="66">
        <v>2</v>
      </c>
      <c r="G72" s="66">
        <v>3</v>
      </c>
      <c r="H72" s="66">
        <v>4</v>
      </c>
      <c r="I72" s="66">
        <v>5</v>
      </c>
      <c r="J72" s="66">
        <v>6</v>
      </c>
      <c r="K72" s="67">
        <v>7</v>
      </c>
      <c r="L72" s="36"/>
    </row>
    <row r="73" spans="1:13" ht="51" x14ac:dyDescent="0.2">
      <c r="A73" s="43">
        <v>5265</v>
      </c>
      <c r="B73" s="78" t="s">
        <v>60</v>
      </c>
      <c r="C73" s="83"/>
      <c r="D73" s="79"/>
      <c r="E73" s="47"/>
      <c r="F73" s="47"/>
      <c r="G73" s="47"/>
      <c r="H73" s="47"/>
      <c r="I73" s="47"/>
      <c r="J73" s="47"/>
      <c r="K73" s="48"/>
      <c r="L73" s="36"/>
    </row>
    <row r="74" spans="1:13" x14ac:dyDescent="0.2">
      <c r="A74" s="347"/>
      <c r="B74" s="69" t="s">
        <v>39</v>
      </c>
      <c r="C74" s="17">
        <v>45.5</v>
      </c>
      <c r="D74" s="17">
        <v>27.95</v>
      </c>
      <c r="E74" s="31">
        <v>73.45</v>
      </c>
      <c r="F74" s="12">
        <v>59.45</v>
      </c>
      <c r="G74" s="31">
        <v>54.8</v>
      </c>
      <c r="H74" s="31">
        <v>52.5</v>
      </c>
      <c r="I74" s="31">
        <v>51.1</v>
      </c>
      <c r="J74" s="31">
        <v>50.15</v>
      </c>
      <c r="K74" s="51">
        <v>46.75</v>
      </c>
      <c r="L74" s="30">
        <v>1.25</v>
      </c>
      <c r="M74" s="52"/>
    </row>
    <row r="75" spans="1:13" x14ac:dyDescent="0.2">
      <c r="A75" s="43"/>
      <c r="B75" s="315" t="s">
        <v>118</v>
      </c>
      <c r="C75" s="17"/>
      <c r="D75" s="17"/>
      <c r="E75" s="33">
        <f>CEILING(E74*1.15,0.05)</f>
        <v>84.5</v>
      </c>
      <c r="F75" s="33">
        <f t="shared" ref="F75:K75" si="14">CEILING(F74*1.15,0.05)</f>
        <v>68.400000000000006</v>
      </c>
      <c r="G75" s="33">
        <f t="shared" si="14"/>
        <v>63.050000000000004</v>
      </c>
      <c r="H75" s="33">
        <f t="shared" si="14"/>
        <v>60.400000000000006</v>
      </c>
      <c r="I75" s="33">
        <f t="shared" si="14"/>
        <v>58.800000000000004</v>
      </c>
      <c r="J75" s="33">
        <f t="shared" si="14"/>
        <v>57.7</v>
      </c>
      <c r="K75" s="33">
        <f t="shared" si="14"/>
        <v>53.800000000000004</v>
      </c>
      <c r="L75" s="36"/>
    </row>
    <row r="76" spans="1:13" ht="13.5" thickBot="1" x14ac:dyDescent="0.25">
      <c r="A76" s="76"/>
      <c r="B76" s="80"/>
      <c r="C76" s="81"/>
      <c r="D76" s="81"/>
      <c r="E76" s="58"/>
      <c r="F76" s="58"/>
      <c r="G76" s="58"/>
      <c r="H76" s="58"/>
      <c r="I76" s="58"/>
      <c r="J76" s="58"/>
      <c r="K76" s="59"/>
      <c r="L76" s="35"/>
    </row>
    <row r="77" spans="1:13" ht="13.5" thickTop="1" x14ac:dyDescent="0.2">
      <c r="A77" s="43"/>
      <c r="B77" s="82"/>
      <c r="C77" s="79"/>
      <c r="D77" s="79"/>
      <c r="E77" s="66">
        <v>1</v>
      </c>
      <c r="F77" s="66">
        <v>2</v>
      </c>
      <c r="G77" s="66">
        <v>3</v>
      </c>
      <c r="H77" s="66">
        <v>4</v>
      </c>
      <c r="I77" s="66">
        <v>5</v>
      </c>
      <c r="J77" s="66">
        <v>6</v>
      </c>
      <c r="K77" s="67">
        <v>7</v>
      </c>
      <c r="L77" s="36"/>
    </row>
    <row r="78" spans="1:13" ht="51" x14ac:dyDescent="0.2">
      <c r="A78" s="43">
        <v>5267</v>
      </c>
      <c r="B78" s="78" t="s">
        <v>61</v>
      </c>
      <c r="C78" s="79"/>
      <c r="D78" s="79"/>
      <c r="E78" s="47"/>
      <c r="F78" s="47"/>
      <c r="G78" s="47"/>
      <c r="H78" s="47"/>
      <c r="I78" s="47"/>
      <c r="J78" s="47"/>
      <c r="K78" s="48"/>
      <c r="L78" s="36"/>
    </row>
    <row r="79" spans="1:13" x14ac:dyDescent="0.2">
      <c r="A79" s="347"/>
      <c r="B79" s="69" t="s">
        <v>39</v>
      </c>
      <c r="C79" s="17">
        <v>27.95</v>
      </c>
      <c r="D79" s="17">
        <v>27.95</v>
      </c>
      <c r="E79" s="31">
        <v>95.45</v>
      </c>
      <c r="F79" s="12">
        <v>81.45</v>
      </c>
      <c r="G79" s="31">
        <v>76.8</v>
      </c>
      <c r="H79" s="31">
        <v>74.5</v>
      </c>
      <c r="I79" s="31">
        <v>73.099999999999994</v>
      </c>
      <c r="J79" s="31">
        <v>72.150000000000006</v>
      </c>
      <c r="K79" s="51">
        <v>68.75</v>
      </c>
      <c r="L79" s="30">
        <v>1.25</v>
      </c>
      <c r="M79" s="52"/>
    </row>
    <row r="80" spans="1:13" x14ac:dyDescent="0.2">
      <c r="A80" s="84"/>
      <c r="B80" s="315" t="s">
        <v>118</v>
      </c>
      <c r="C80" s="17"/>
      <c r="D80" s="17"/>
      <c r="E80" s="33">
        <f>CEILING(E79*1.15,0.05)</f>
        <v>109.80000000000001</v>
      </c>
      <c r="F80" s="33">
        <f t="shared" ref="F80:K80" si="15">CEILING(F79*1.15,0.05)</f>
        <v>93.7</v>
      </c>
      <c r="G80" s="33">
        <f t="shared" si="15"/>
        <v>88.350000000000009</v>
      </c>
      <c r="H80" s="33">
        <f t="shared" si="15"/>
        <v>85.7</v>
      </c>
      <c r="I80" s="33">
        <f t="shared" si="15"/>
        <v>84.100000000000009</v>
      </c>
      <c r="J80" s="33">
        <f t="shared" si="15"/>
        <v>83</v>
      </c>
      <c r="K80" s="33">
        <f t="shared" si="15"/>
        <v>79.100000000000009</v>
      </c>
      <c r="L80" s="36"/>
    </row>
    <row r="81" spans="1:12" ht="13.5" thickBot="1" x14ac:dyDescent="0.25">
      <c r="A81" s="85"/>
      <c r="B81" s="63"/>
      <c r="C81" s="86"/>
      <c r="D81" s="86"/>
      <c r="E81" s="58"/>
      <c r="F81" s="58"/>
      <c r="G81" s="58"/>
      <c r="H81" s="58"/>
      <c r="I81" s="58"/>
      <c r="J81" s="58"/>
      <c r="K81" s="59"/>
      <c r="L81" s="35"/>
    </row>
    <row r="82" spans="1:12" ht="13.5" thickTop="1" x14ac:dyDescent="0.2"/>
    <row r="83" spans="1:12" ht="13.5" thickBot="1" x14ac:dyDescent="0.25">
      <c r="A83" s="229" t="s">
        <v>134</v>
      </c>
      <c r="B83" s="226"/>
      <c r="C83" s="227"/>
      <c r="D83" s="227"/>
      <c r="E83" s="228"/>
      <c r="F83" s="228"/>
      <c r="G83" s="228"/>
      <c r="H83" s="228"/>
      <c r="I83" s="228"/>
      <c r="J83" s="228"/>
      <c r="K83" s="228"/>
      <c r="L83" s="227"/>
    </row>
    <row r="84" spans="1:12" ht="13.5" thickTop="1" x14ac:dyDescent="0.2">
      <c r="A84" s="458" t="s">
        <v>47</v>
      </c>
      <c r="B84" s="475" t="s">
        <v>48</v>
      </c>
      <c r="C84" s="462" t="s">
        <v>77</v>
      </c>
      <c r="D84" s="462" t="s">
        <v>23</v>
      </c>
      <c r="E84" s="455" t="s">
        <v>36</v>
      </c>
      <c r="F84" s="456"/>
      <c r="G84" s="456"/>
      <c r="H84" s="456"/>
      <c r="I84" s="456"/>
      <c r="J84" s="456"/>
      <c r="K84" s="457"/>
      <c r="L84" s="37" t="s">
        <v>37</v>
      </c>
    </row>
    <row r="85" spans="1:12" x14ac:dyDescent="0.2">
      <c r="A85" s="474"/>
      <c r="B85" s="476"/>
      <c r="C85" s="463"/>
      <c r="D85" s="463"/>
      <c r="E85" s="66">
        <v>1</v>
      </c>
      <c r="F85" s="66">
        <v>2</v>
      </c>
      <c r="G85" s="66">
        <v>3</v>
      </c>
      <c r="H85" s="66">
        <v>4</v>
      </c>
      <c r="I85" s="66">
        <v>5</v>
      </c>
      <c r="J85" s="66">
        <v>6</v>
      </c>
      <c r="K85" s="67">
        <v>7</v>
      </c>
      <c r="L85" s="39"/>
    </row>
    <row r="86" spans="1:12" ht="51" x14ac:dyDescent="0.2">
      <c r="A86" s="248">
        <v>761</v>
      </c>
      <c r="B86" s="349" t="s">
        <v>259</v>
      </c>
      <c r="C86" s="316"/>
      <c r="D86" s="317"/>
      <c r="E86" s="318"/>
      <c r="F86" s="297"/>
      <c r="G86" s="297"/>
      <c r="H86" s="297"/>
      <c r="I86" s="297"/>
      <c r="J86" s="297"/>
      <c r="K86" s="298"/>
      <c r="L86" s="250"/>
    </row>
    <row r="87" spans="1:12" x14ac:dyDescent="0.2">
      <c r="A87" s="348">
        <v>733</v>
      </c>
      <c r="B87" s="320" t="s">
        <v>39</v>
      </c>
      <c r="C87" s="255">
        <f>VLOOKUP(A87, 'MBS Vendor Fees'!$A$2:$B$5088, 2, FALSE)</f>
        <v>24.5</v>
      </c>
      <c r="D87" s="255">
        <v>21.95</v>
      </c>
      <c r="E87" s="256">
        <f>MROUND(C87+(D87/E85)-0.001,0.05)</f>
        <v>46.45</v>
      </c>
      <c r="F87" s="256">
        <f>MROUND(C87+(D87/F85)-0.001,0.05)</f>
        <v>35.450000000000003</v>
      </c>
      <c r="G87" s="256">
        <f>MROUND(C87+(D87/G85)-0.001,0.05)</f>
        <v>31.8</v>
      </c>
      <c r="H87" s="256">
        <f>MROUND(C87+(D87/H85)-0.001,0.05)</f>
        <v>30</v>
      </c>
      <c r="I87" s="256">
        <f>MROUND(C87+(D87/I85)-0.001,0.05)</f>
        <v>28.900000000000002</v>
      </c>
      <c r="J87" s="256">
        <f>MROUND(C87+(D87/J85)-0.001,0.05)</f>
        <v>28.150000000000002</v>
      </c>
      <c r="K87" s="299">
        <f>SUM(C87+L87)</f>
        <v>26.2</v>
      </c>
      <c r="L87" s="255">
        <v>1.7</v>
      </c>
    </row>
    <row r="88" spans="1:12" x14ac:dyDescent="0.2">
      <c r="A88" s="319"/>
      <c r="B88" s="321" t="s">
        <v>118</v>
      </c>
      <c r="C88" s="255"/>
      <c r="D88" s="255"/>
      <c r="E88" s="259">
        <f>CEILING(E87*1.15,0.05)</f>
        <v>53.45</v>
      </c>
      <c r="F88" s="259">
        <f t="shared" ref="F88:K88" si="16">CEILING(F87*1.15,0.05)</f>
        <v>40.800000000000004</v>
      </c>
      <c r="G88" s="259">
        <f t="shared" si="16"/>
        <v>36.6</v>
      </c>
      <c r="H88" s="259">
        <f t="shared" si="16"/>
        <v>34.5</v>
      </c>
      <c r="I88" s="259">
        <f t="shared" si="16"/>
        <v>33.25</v>
      </c>
      <c r="J88" s="259">
        <f t="shared" si="16"/>
        <v>32.4</v>
      </c>
      <c r="K88" s="301">
        <f t="shared" si="16"/>
        <v>30.150000000000002</v>
      </c>
      <c r="L88" s="255"/>
    </row>
    <row r="89" spans="1:12" ht="13.5" thickBot="1" x14ac:dyDescent="0.25">
      <c r="A89" s="70"/>
      <c r="B89" s="167"/>
      <c r="C89" s="168"/>
      <c r="D89" s="168"/>
      <c r="E89" s="169"/>
      <c r="F89" s="169"/>
      <c r="G89" s="169"/>
      <c r="H89" s="169"/>
      <c r="I89" s="169"/>
      <c r="J89" s="169"/>
      <c r="K89" s="103"/>
      <c r="L89" s="23"/>
    </row>
    <row r="90" spans="1:12" ht="13.5" thickTop="1" x14ac:dyDescent="0.2">
      <c r="A90" s="71"/>
      <c r="B90" s="170"/>
      <c r="C90" s="171"/>
      <c r="D90" s="171"/>
      <c r="E90" s="172">
        <v>1</v>
      </c>
      <c r="F90" s="172">
        <v>2</v>
      </c>
      <c r="G90" s="172">
        <v>3</v>
      </c>
      <c r="H90" s="172">
        <v>4</v>
      </c>
      <c r="I90" s="172">
        <v>5</v>
      </c>
      <c r="J90" s="172">
        <v>6</v>
      </c>
      <c r="K90" s="173">
        <v>7</v>
      </c>
      <c r="L90" s="17"/>
    </row>
    <row r="91" spans="1:12" ht="51" x14ac:dyDescent="0.2">
      <c r="A91" s="248">
        <v>763</v>
      </c>
      <c r="B91" s="249" t="s">
        <v>260</v>
      </c>
      <c r="C91" s="322"/>
      <c r="D91" s="323"/>
      <c r="E91" s="297"/>
      <c r="F91" s="297"/>
      <c r="G91" s="297"/>
      <c r="H91" s="297"/>
      <c r="I91" s="297"/>
      <c r="J91" s="297"/>
      <c r="K91" s="298"/>
      <c r="L91" s="250"/>
    </row>
    <row r="92" spans="1:12" x14ac:dyDescent="0.2">
      <c r="A92" s="348">
        <v>737</v>
      </c>
      <c r="B92" s="320" t="s">
        <v>39</v>
      </c>
      <c r="C92" s="255">
        <f>VLOOKUP(A92, 'MBS Vendor Fees'!$A$2:$B$5088, 2, FALSE)</f>
        <v>41.45</v>
      </c>
      <c r="D92" s="255">
        <v>21.95</v>
      </c>
      <c r="E92" s="256">
        <f>MROUND(C92+(D92/E90)-0.001,0.05)</f>
        <v>63.400000000000006</v>
      </c>
      <c r="F92" s="256">
        <f>MROUND(C92+(D92/F90)-0.001,0.05)</f>
        <v>52.400000000000006</v>
      </c>
      <c r="G92" s="256">
        <f>MROUND(C92+(D92/G90)-0.001,0.05)</f>
        <v>48.75</v>
      </c>
      <c r="H92" s="256">
        <f>MROUND(C92+(D92/H90)-0.001,0.05)</f>
        <v>46.95</v>
      </c>
      <c r="I92" s="256">
        <f>MROUND(C92+(D92/I90)-0.001,0.05)</f>
        <v>45.85</v>
      </c>
      <c r="J92" s="256">
        <f>MROUND(C92+(D92/J90)-0.001,0.05)</f>
        <v>45.1</v>
      </c>
      <c r="K92" s="299">
        <f>SUM(C92+L92)</f>
        <v>43.150000000000006</v>
      </c>
      <c r="L92" s="255">
        <v>1.7</v>
      </c>
    </row>
    <row r="93" spans="1:12" x14ac:dyDescent="0.2">
      <c r="A93" s="248"/>
      <c r="B93" s="321" t="s">
        <v>118</v>
      </c>
      <c r="C93" s="255"/>
      <c r="D93" s="255"/>
      <c r="E93" s="259">
        <f>CEILING(E92*1.15,0.05)</f>
        <v>72.95</v>
      </c>
      <c r="F93" s="259">
        <f t="shared" ref="F93:K93" si="17">CEILING(F92*1.15,0.05)</f>
        <v>60.300000000000004</v>
      </c>
      <c r="G93" s="259">
        <f t="shared" si="17"/>
        <v>56.1</v>
      </c>
      <c r="H93" s="259">
        <f t="shared" si="17"/>
        <v>54</v>
      </c>
      <c r="I93" s="259">
        <f t="shared" si="17"/>
        <v>52.75</v>
      </c>
      <c r="J93" s="259">
        <f t="shared" si="17"/>
        <v>51.900000000000006</v>
      </c>
      <c r="K93" s="301">
        <f t="shared" si="17"/>
        <v>49.650000000000006</v>
      </c>
      <c r="L93" s="250"/>
    </row>
    <row r="94" spans="1:12" ht="13.5" thickBot="1" x14ac:dyDescent="0.25">
      <c r="A94" s="70"/>
      <c r="B94" s="167"/>
      <c r="C94" s="168"/>
      <c r="D94" s="168"/>
      <c r="E94" s="169"/>
      <c r="F94" s="169"/>
      <c r="G94" s="169"/>
      <c r="H94" s="169"/>
      <c r="I94" s="169"/>
      <c r="J94" s="169"/>
      <c r="K94" s="103"/>
      <c r="L94" s="23"/>
    </row>
    <row r="95" spans="1:12" ht="13.5" thickTop="1" x14ac:dyDescent="0.2">
      <c r="A95" s="29"/>
      <c r="B95" s="105"/>
      <c r="C95" s="174"/>
      <c r="D95" s="175"/>
      <c r="E95" s="172">
        <v>1</v>
      </c>
      <c r="F95" s="172">
        <v>2</v>
      </c>
      <c r="G95" s="172">
        <v>3</v>
      </c>
      <c r="H95" s="172">
        <v>4</v>
      </c>
      <c r="I95" s="172">
        <v>5</v>
      </c>
      <c r="J95" s="172">
        <v>6</v>
      </c>
      <c r="K95" s="173">
        <v>7</v>
      </c>
      <c r="L95" s="11"/>
    </row>
    <row r="96" spans="1:12" ht="51" x14ac:dyDescent="0.2">
      <c r="A96" s="248">
        <v>766</v>
      </c>
      <c r="B96" s="249" t="s">
        <v>261</v>
      </c>
      <c r="C96" s="324"/>
      <c r="D96" s="316"/>
      <c r="E96" s="297"/>
      <c r="F96" s="297"/>
      <c r="G96" s="297"/>
      <c r="H96" s="297"/>
      <c r="I96" s="297"/>
      <c r="J96" s="297"/>
      <c r="K96" s="298"/>
      <c r="L96" s="250"/>
    </row>
    <row r="97" spans="1:12" x14ac:dyDescent="0.2">
      <c r="A97" s="348">
        <v>741</v>
      </c>
      <c r="B97" s="320" t="s">
        <v>39</v>
      </c>
      <c r="C97" s="255">
        <f>VLOOKUP(A97, 'MBS Vendor Fees'!$A$2:$B$5088, 2, FALSE)</f>
        <v>71.05</v>
      </c>
      <c r="D97" s="255">
        <v>21.95</v>
      </c>
      <c r="E97" s="256">
        <f>MROUND(C97+(D97/E95)-0.001,0.05)</f>
        <v>93</v>
      </c>
      <c r="F97" s="256">
        <f>MROUND(C97+(D97/F95)-0.001,0.05)</f>
        <v>82</v>
      </c>
      <c r="G97" s="256">
        <f>MROUND(C97+(D97/G95)-0.001,0.05)</f>
        <v>78.350000000000009</v>
      </c>
      <c r="H97" s="256">
        <f>MROUND(C97+(D97/H95)-0.001,0.05)</f>
        <v>76.55</v>
      </c>
      <c r="I97" s="256">
        <f>MROUND(C97+(D97/I95)-0.001,0.05)</f>
        <v>75.45</v>
      </c>
      <c r="J97" s="256">
        <f>MROUND(C97+(D97/J95)-0.001,0.05)</f>
        <v>74.7</v>
      </c>
      <c r="K97" s="299">
        <f>SUM(C97+L97)</f>
        <v>72.75</v>
      </c>
      <c r="L97" s="255">
        <v>1.7</v>
      </c>
    </row>
    <row r="98" spans="1:12" x14ac:dyDescent="0.2">
      <c r="A98" s="248"/>
      <c r="B98" s="321" t="s">
        <v>118</v>
      </c>
      <c r="C98" s="255"/>
      <c r="D98" s="255"/>
      <c r="E98" s="259">
        <f>CEILING(E97*1.15,0.05)</f>
        <v>106.95</v>
      </c>
      <c r="F98" s="259">
        <f t="shared" ref="F98:K98" si="18">CEILING(F97*1.15,0.05)</f>
        <v>94.300000000000011</v>
      </c>
      <c r="G98" s="259">
        <f t="shared" si="18"/>
        <v>90.15</v>
      </c>
      <c r="H98" s="259">
        <f t="shared" si="18"/>
        <v>88.050000000000011</v>
      </c>
      <c r="I98" s="259">
        <f t="shared" si="18"/>
        <v>86.800000000000011</v>
      </c>
      <c r="J98" s="259">
        <f t="shared" si="18"/>
        <v>85.95</v>
      </c>
      <c r="K98" s="301">
        <f t="shared" si="18"/>
        <v>83.7</v>
      </c>
      <c r="L98" s="250"/>
    </row>
    <row r="99" spans="1:12" ht="13.5" thickBot="1" x14ac:dyDescent="0.25">
      <c r="A99" s="70"/>
      <c r="B99" s="167"/>
      <c r="C99" s="168"/>
      <c r="D99" s="168"/>
      <c r="E99" s="169"/>
      <c r="F99" s="169"/>
      <c r="G99" s="169"/>
      <c r="H99" s="169"/>
      <c r="I99" s="169"/>
      <c r="J99" s="169"/>
      <c r="K99" s="103"/>
      <c r="L99" s="23"/>
    </row>
    <row r="100" spans="1:12" ht="13.5" thickTop="1" x14ac:dyDescent="0.2">
      <c r="A100" s="29"/>
      <c r="B100" s="105"/>
      <c r="C100" s="62"/>
      <c r="D100" s="62"/>
      <c r="E100" s="172">
        <v>1</v>
      </c>
      <c r="F100" s="172">
        <v>2</v>
      </c>
      <c r="G100" s="172">
        <v>3</v>
      </c>
      <c r="H100" s="172">
        <v>4</v>
      </c>
      <c r="I100" s="172">
        <v>5</v>
      </c>
      <c r="J100" s="172">
        <v>6</v>
      </c>
      <c r="K100" s="173">
        <v>7</v>
      </c>
      <c r="L100" s="11"/>
    </row>
    <row r="101" spans="1:12" ht="51" x14ac:dyDescent="0.2">
      <c r="A101" s="325">
        <v>769</v>
      </c>
      <c r="B101" s="249" t="s">
        <v>262</v>
      </c>
      <c r="C101" s="316"/>
      <c r="D101" s="316"/>
      <c r="E101" s="297"/>
      <c r="F101" s="297"/>
      <c r="G101" s="297"/>
      <c r="H101" s="297"/>
      <c r="I101" s="297"/>
      <c r="J101" s="297"/>
      <c r="K101" s="298"/>
      <c r="L101" s="250"/>
    </row>
    <row r="102" spans="1:12" x14ac:dyDescent="0.2">
      <c r="A102" s="348">
        <v>745</v>
      </c>
      <c r="B102" s="320" t="s">
        <v>39</v>
      </c>
      <c r="C102" s="255">
        <f>VLOOKUP(A102, 'MBS Vendor Fees'!$A$2:$B$5088, 2, FALSE)</f>
        <v>99.6</v>
      </c>
      <c r="D102" s="255">
        <v>21.95</v>
      </c>
      <c r="E102" s="256">
        <f>MROUND(C102+(D102/E100)-0.001,0.05)</f>
        <v>121.55000000000001</v>
      </c>
      <c r="F102" s="256">
        <f>MROUND(C102+(D102/F100)-0.001,0.05)</f>
        <v>110.55000000000001</v>
      </c>
      <c r="G102" s="256">
        <f>MROUND(C102+(D102/G100)-0.001,0.05)</f>
        <v>106.9</v>
      </c>
      <c r="H102" s="256">
        <f>MROUND(C102+(D102/H100)-0.001,0.05)</f>
        <v>105.10000000000001</v>
      </c>
      <c r="I102" s="256">
        <f>MROUND(C102+(D102/I100)-0.001,0.05)</f>
        <v>104</v>
      </c>
      <c r="J102" s="256">
        <f>MROUND(C102+(D102/J100)-0.001,0.05)</f>
        <v>103.25</v>
      </c>
      <c r="K102" s="299">
        <f>SUM(C102+L102)</f>
        <v>101.3</v>
      </c>
      <c r="L102" s="255">
        <v>1.7</v>
      </c>
    </row>
    <row r="103" spans="1:12" x14ac:dyDescent="0.2">
      <c r="A103" s="325"/>
      <c r="B103" s="321" t="s">
        <v>118</v>
      </c>
      <c r="C103" s="255"/>
      <c r="D103" s="255"/>
      <c r="E103" s="259">
        <f>CEILING(E102*1.15,0.05)</f>
        <v>139.80000000000001</v>
      </c>
      <c r="F103" s="259">
        <f t="shared" ref="F103:K103" si="19">CEILING(F102*1.15,0.05)</f>
        <v>127.15</v>
      </c>
      <c r="G103" s="259">
        <f t="shared" si="19"/>
        <v>122.95</v>
      </c>
      <c r="H103" s="259">
        <f t="shared" si="19"/>
        <v>120.9</v>
      </c>
      <c r="I103" s="259">
        <f t="shared" si="19"/>
        <v>119.60000000000001</v>
      </c>
      <c r="J103" s="259">
        <f t="shared" si="19"/>
        <v>118.75</v>
      </c>
      <c r="K103" s="301">
        <f t="shared" si="19"/>
        <v>116.5</v>
      </c>
      <c r="L103" s="250"/>
    </row>
    <row r="104" spans="1:12" ht="13.5" thickBot="1" x14ac:dyDescent="0.25">
      <c r="A104" s="73"/>
      <c r="B104" s="108"/>
      <c r="C104" s="177"/>
      <c r="D104" s="178"/>
      <c r="E104" s="102"/>
      <c r="F104" s="102"/>
      <c r="G104" s="102"/>
      <c r="H104" s="102"/>
      <c r="I104" s="102"/>
      <c r="J104" s="102"/>
      <c r="K104" s="103"/>
      <c r="L104" s="23"/>
    </row>
    <row r="105" spans="1:12" ht="13.5" thickTop="1" x14ac:dyDescent="0.2">
      <c r="A105" s="64"/>
      <c r="B105" s="157"/>
      <c r="C105" s="179"/>
      <c r="D105" s="153"/>
      <c r="E105" s="172">
        <v>1</v>
      </c>
      <c r="F105" s="172">
        <v>2</v>
      </c>
      <c r="G105" s="172">
        <v>3</v>
      </c>
      <c r="H105" s="172">
        <v>4</v>
      </c>
      <c r="I105" s="172">
        <v>5</v>
      </c>
      <c r="J105" s="172">
        <v>6</v>
      </c>
      <c r="K105" s="173">
        <v>7</v>
      </c>
      <c r="L105" s="11"/>
    </row>
    <row r="106" spans="1:12" ht="51" x14ac:dyDescent="0.2">
      <c r="A106" s="302">
        <v>772</v>
      </c>
      <c r="B106" s="249" t="s">
        <v>263</v>
      </c>
      <c r="C106" s="316"/>
      <c r="D106" s="316"/>
      <c r="E106" s="297"/>
      <c r="F106" s="297"/>
      <c r="G106" s="297"/>
      <c r="H106" s="297"/>
      <c r="I106" s="297"/>
      <c r="J106" s="297"/>
      <c r="K106" s="298"/>
      <c r="L106" s="250"/>
    </row>
    <row r="107" spans="1:12" x14ac:dyDescent="0.2">
      <c r="A107" s="348">
        <v>733</v>
      </c>
      <c r="B107" s="320" t="s">
        <v>39</v>
      </c>
      <c r="C107" s="255">
        <f>VLOOKUP(A107, 'MBS Vendor Fees'!$A$2:$B$5088, 2, FALSE)</f>
        <v>24.5</v>
      </c>
      <c r="D107" s="255">
        <v>39.5</v>
      </c>
      <c r="E107" s="256">
        <f>MROUND(C107+(D107/E105)-0.001,0.05)</f>
        <v>64</v>
      </c>
      <c r="F107" s="256">
        <f>MROUND(C107+(D107/F105)-0.001,0.05)</f>
        <v>44.25</v>
      </c>
      <c r="G107" s="256">
        <f>MROUND(C107+(D107/G105)-0.001,0.05)</f>
        <v>37.65</v>
      </c>
      <c r="H107" s="256">
        <f>MROUND(C107+(D107/H105)-0.001,0.05)</f>
        <v>34.35</v>
      </c>
      <c r="I107" s="256">
        <f>MROUND(C107+(D107/I105)-0.001,0.05)</f>
        <v>32.4</v>
      </c>
      <c r="J107" s="256">
        <f>MROUND(C107+(D107/J105)-0.001,0.05)</f>
        <v>31.1</v>
      </c>
      <c r="K107" s="299">
        <f>SUM(C107+L107)</f>
        <v>27.3</v>
      </c>
      <c r="L107" s="250">
        <v>2.8</v>
      </c>
    </row>
    <row r="108" spans="1:12" x14ac:dyDescent="0.2">
      <c r="A108" s="302"/>
      <c r="B108" s="321" t="s">
        <v>118</v>
      </c>
      <c r="C108" s="255"/>
      <c r="D108" s="255"/>
      <c r="E108" s="259">
        <f>CEILING(E107*1.15,0.05)</f>
        <v>73.600000000000009</v>
      </c>
      <c r="F108" s="259">
        <f t="shared" ref="F108:K108" si="20">CEILING(F107*1.15,0.05)</f>
        <v>50.900000000000006</v>
      </c>
      <c r="G108" s="259">
        <f t="shared" si="20"/>
        <v>43.300000000000004</v>
      </c>
      <c r="H108" s="259">
        <f t="shared" si="20"/>
        <v>39.550000000000004</v>
      </c>
      <c r="I108" s="259">
        <f t="shared" si="20"/>
        <v>37.300000000000004</v>
      </c>
      <c r="J108" s="259">
        <f t="shared" si="20"/>
        <v>35.800000000000004</v>
      </c>
      <c r="K108" s="301">
        <f t="shared" si="20"/>
        <v>31.400000000000002</v>
      </c>
      <c r="L108" s="250"/>
    </row>
    <row r="109" spans="1:12" ht="13.5" thickBot="1" x14ac:dyDescent="0.25">
      <c r="A109" s="76"/>
      <c r="B109" s="108"/>
      <c r="C109" s="177"/>
      <c r="D109" s="178"/>
      <c r="E109" s="102"/>
      <c r="F109" s="102"/>
      <c r="G109" s="102"/>
      <c r="H109" s="102"/>
      <c r="I109" s="102"/>
      <c r="J109" s="102"/>
      <c r="K109" s="103"/>
      <c r="L109" s="23"/>
    </row>
    <row r="110" spans="1:12" ht="13.5" thickTop="1" x14ac:dyDescent="0.2">
      <c r="A110" s="43"/>
      <c r="B110" s="105"/>
      <c r="C110" s="176"/>
      <c r="D110" s="62"/>
      <c r="E110" s="172">
        <v>1</v>
      </c>
      <c r="F110" s="172">
        <v>2</v>
      </c>
      <c r="G110" s="172">
        <v>3</v>
      </c>
      <c r="H110" s="172">
        <v>4</v>
      </c>
      <c r="I110" s="172">
        <v>5</v>
      </c>
      <c r="J110" s="172">
        <v>6</v>
      </c>
      <c r="K110" s="173">
        <v>7</v>
      </c>
      <c r="L110" s="11"/>
    </row>
    <row r="111" spans="1:12" ht="51" x14ac:dyDescent="0.2">
      <c r="A111" s="302">
        <v>776</v>
      </c>
      <c r="B111" s="249" t="s">
        <v>264</v>
      </c>
      <c r="C111" s="316"/>
      <c r="D111" s="316"/>
      <c r="E111" s="297"/>
      <c r="F111" s="297"/>
      <c r="G111" s="297"/>
      <c r="H111" s="297"/>
      <c r="I111" s="297"/>
      <c r="J111" s="297"/>
      <c r="K111" s="298"/>
      <c r="L111" s="262"/>
    </row>
    <row r="112" spans="1:12" x14ac:dyDescent="0.2">
      <c r="A112" s="348">
        <v>737</v>
      </c>
      <c r="B112" s="320" t="s">
        <v>39</v>
      </c>
      <c r="C112" s="255">
        <f>VLOOKUP(A112, 'MBS Vendor Fees'!$A$2:$B$5088, 2, FALSE)</f>
        <v>41.45</v>
      </c>
      <c r="D112" s="255">
        <v>39.5</v>
      </c>
      <c r="E112" s="256">
        <f>MROUND(C112+(D112/E110)-0.001,0.05)</f>
        <v>80.95</v>
      </c>
      <c r="F112" s="256">
        <f>MROUND(C112+(D112/F110)-0.001,0.05)</f>
        <v>61.2</v>
      </c>
      <c r="G112" s="256">
        <f>MROUND(C112+(D112/G110)-0.001,0.05)</f>
        <v>54.6</v>
      </c>
      <c r="H112" s="256">
        <f>MROUND(C112+(D112/H110)-0.001,0.05)</f>
        <v>51.300000000000004</v>
      </c>
      <c r="I112" s="256">
        <f>MROUND(C112+(D112/I110)-0.001,0.05)</f>
        <v>49.35</v>
      </c>
      <c r="J112" s="256">
        <f>MROUND(C112+(D112/J110)-0.001,0.05)</f>
        <v>48.050000000000004</v>
      </c>
      <c r="K112" s="299">
        <f>SUM(C112+L112)</f>
        <v>44.25</v>
      </c>
      <c r="L112" s="250">
        <v>2.8</v>
      </c>
    </row>
    <row r="113" spans="1:12" x14ac:dyDescent="0.2">
      <c r="A113" s="302"/>
      <c r="B113" s="321" t="s">
        <v>118</v>
      </c>
      <c r="C113" s="255"/>
      <c r="D113" s="255"/>
      <c r="E113" s="259">
        <f>CEILING(E112*1.15,0.05)</f>
        <v>93.100000000000009</v>
      </c>
      <c r="F113" s="259">
        <f t="shared" ref="F113:K113" si="21">CEILING(F112*1.15,0.05)</f>
        <v>70.400000000000006</v>
      </c>
      <c r="G113" s="259">
        <f t="shared" si="21"/>
        <v>62.800000000000004</v>
      </c>
      <c r="H113" s="259">
        <f t="shared" si="21"/>
        <v>59</v>
      </c>
      <c r="I113" s="259">
        <f t="shared" si="21"/>
        <v>56.800000000000004</v>
      </c>
      <c r="J113" s="259">
        <f t="shared" si="21"/>
        <v>55.300000000000004</v>
      </c>
      <c r="K113" s="301">
        <f t="shared" si="21"/>
        <v>50.900000000000006</v>
      </c>
      <c r="L113" s="262"/>
    </row>
    <row r="114" spans="1:12" ht="13.5" thickBot="1" x14ac:dyDescent="0.25">
      <c r="A114" s="76"/>
      <c r="B114" s="108"/>
      <c r="C114" s="177"/>
      <c r="D114" s="178"/>
      <c r="E114" s="102"/>
      <c r="F114" s="102"/>
      <c r="G114" s="102"/>
      <c r="H114" s="102"/>
      <c r="I114" s="102"/>
      <c r="J114" s="102"/>
      <c r="K114" s="103"/>
      <c r="L114" s="23"/>
    </row>
    <row r="115" spans="1:12" ht="13.5" thickTop="1" x14ac:dyDescent="0.2">
      <c r="A115" s="43"/>
      <c r="B115" s="105"/>
      <c r="C115" s="176"/>
      <c r="D115" s="62"/>
      <c r="E115" s="172">
        <v>1</v>
      </c>
      <c r="F115" s="172">
        <v>2</v>
      </c>
      <c r="G115" s="172">
        <v>3</v>
      </c>
      <c r="H115" s="172">
        <v>4</v>
      </c>
      <c r="I115" s="172">
        <v>5</v>
      </c>
      <c r="J115" s="172">
        <v>6</v>
      </c>
      <c r="K115" s="173">
        <v>7</v>
      </c>
      <c r="L115" s="11"/>
    </row>
    <row r="116" spans="1:12" ht="51" x14ac:dyDescent="0.2">
      <c r="A116" s="302">
        <v>788</v>
      </c>
      <c r="B116" s="249" t="s">
        <v>265</v>
      </c>
      <c r="C116" s="316"/>
      <c r="D116" s="316"/>
      <c r="E116" s="297"/>
      <c r="F116" s="297"/>
      <c r="G116" s="297"/>
      <c r="H116" s="297"/>
      <c r="I116" s="297"/>
      <c r="J116" s="297"/>
      <c r="K116" s="298"/>
      <c r="L116" s="262"/>
    </row>
    <row r="117" spans="1:12" x14ac:dyDescent="0.2">
      <c r="A117" s="348">
        <v>741</v>
      </c>
      <c r="B117" s="320" t="s">
        <v>39</v>
      </c>
      <c r="C117" s="255">
        <f>VLOOKUP(A117, 'MBS Vendor Fees'!$A$2:$B$5088, 2, FALSE)</f>
        <v>71.05</v>
      </c>
      <c r="D117" s="255">
        <v>39.5</v>
      </c>
      <c r="E117" s="256">
        <f>MROUND(C117+(D117/E115)-0.001,0.05)</f>
        <v>110.55000000000001</v>
      </c>
      <c r="F117" s="256">
        <f>MROUND(C117+(D117/F115)-0.001,0.05)</f>
        <v>90.800000000000011</v>
      </c>
      <c r="G117" s="256">
        <f>MROUND(C117+(D117/G115)-0.001,0.05)</f>
        <v>84.2</v>
      </c>
      <c r="H117" s="256">
        <f>MROUND(C117+(D117/H115)-0.001,0.05)</f>
        <v>80.900000000000006</v>
      </c>
      <c r="I117" s="256">
        <f>MROUND(C117+(D117/I115)-0.001,0.05)</f>
        <v>78.95</v>
      </c>
      <c r="J117" s="256">
        <f>MROUND(C117+(D117/J115)-0.001,0.05)</f>
        <v>77.650000000000006</v>
      </c>
      <c r="K117" s="299">
        <f>SUM(C117+L117)</f>
        <v>73.849999999999994</v>
      </c>
      <c r="L117" s="250">
        <v>2.8</v>
      </c>
    </row>
    <row r="118" spans="1:12" x14ac:dyDescent="0.2">
      <c r="A118" s="326"/>
      <c r="B118" s="321" t="s">
        <v>118</v>
      </c>
      <c r="C118" s="255"/>
      <c r="D118" s="255"/>
      <c r="E118" s="259">
        <f>CEILING(E117*1.15,0.05)</f>
        <v>127.15</v>
      </c>
      <c r="F118" s="259">
        <f t="shared" ref="F118:K118" si="22">CEILING(F117*1.15,0.05)</f>
        <v>104.45</v>
      </c>
      <c r="G118" s="259">
        <f t="shared" si="22"/>
        <v>96.850000000000009</v>
      </c>
      <c r="H118" s="259">
        <f t="shared" si="22"/>
        <v>93.050000000000011</v>
      </c>
      <c r="I118" s="259">
        <f t="shared" si="22"/>
        <v>90.800000000000011</v>
      </c>
      <c r="J118" s="259">
        <f t="shared" si="22"/>
        <v>89.300000000000011</v>
      </c>
      <c r="K118" s="301">
        <f t="shared" si="22"/>
        <v>84.95</v>
      </c>
      <c r="L118" s="262"/>
    </row>
    <row r="119" spans="1:12" ht="13.5" thickBot="1" x14ac:dyDescent="0.25">
      <c r="A119" s="54"/>
      <c r="B119" s="108"/>
      <c r="C119" s="177"/>
      <c r="D119" s="178"/>
      <c r="E119" s="180"/>
      <c r="F119" s="102"/>
      <c r="G119" s="102"/>
      <c r="H119" s="102"/>
      <c r="I119" s="102"/>
      <c r="J119" s="102"/>
      <c r="K119" s="103"/>
      <c r="L119" s="23"/>
    </row>
    <row r="120" spans="1:12" ht="13.5" thickTop="1" x14ac:dyDescent="0.2">
      <c r="A120" s="49"/>
      <c r="B120" s="105"/>
      <c r="C120" s="176"/>
      <c r="D120" s="62"/>
      <c r="E120" s="172">
        <v>1</v>
      </c>
      <c r="F120" s="172">
        <v>2</v>
      </c>
      <c r="G120" s="172">
        <v>3</v>
      </c>
      <c r="H120" s="172">
        <v>4</v>
      </c>
      <c r="I120" s="172">
        <v>5</v>
      </c>
      <c r="J120" s="172">
        <v>6</v>
      </c>
      <c r="K120" s="173">
        <v>7</v>
      </c>
      <c r="L120" s="148"/>
    </row>
    <row r="121" spans="1:12" ht="51" x14ac:dyDescent="0.2">
      <c r="A121" s="302">
        <v>789</v>
      </c>
      <c r="B121" s="249" t="s">
        <v>266</v>
      </c>
      <c r="C121" s="316"/>
      <c r="D121" s="316"/>
      <c r="E121" s="297"/>
      <c r="F121" s="297"/>
      <c r="G121" s="297"/>
      <c r="H121" s="297"/>
      <c r="I121" s="297"/>
      <c r="J121" s="297"/>
      <c r="K121" s="298"/>
      <c r="L121" s="262"/>
    </row>
    <row r="122" spans="1:12" x14ac:dyDescent="0.2">
      <c r="A122" s="348">
        <v>745</v>
      </c>
      <c r="B122" s="320" t="s">
        <v>39</v>
      </c>
      <c r="C122" s="255">
        <f>VLOOKUP(A122, 'MBS Vendor Fees'!$A$2:$B$5088, 2, FALSE)</f>
        <v>99.6</v>
      </c>
      <c r="D122" s="255">
        <v>39.5</v>
      </c>
      <c r="E122" s="256">
        <f>MROUND(C122+(D122/E120)-0.001,0.05)</f>
        <v>139.1</v>
      </c>
      <c r="F122" s="256">
        <f>MROUND(C122+(D122/F120)-0.001,0.05)</f>
        <v>119.35000000000001</v>
      </c>
      <c r="G122" s="256">
        <f>MROUND(C122+(D122/G120)-0.001,0.05)</f>
        <v>112.75</v>
      </c>
      <c r="H122" s="256">
        <f>MROUND(C122+(D122/H120)-0.001,0.05)</f>
        <v>109.45</v>
      </c>
      <c r="I122" s="256">
        <f>MROUND(C122+(D122/I120)-0.001,0.05)</f>
        <v>107.5</v>
      </c>
      <c r="J122" s="256">
        <f>MROUND(C122+(D122/J120)-0.001,0.05)</f>
        <v>106.2</v>
      </c>
      <c r="K122" s="299">
        <f>SUM(C122+L122)</f>
        <v>102.39999999999999</v>
      </c>
      <c r="L122" s="250">
        <v>2.8</v>
      </c>
    </row>
    <row r="123" spans="1:12" x14ac:dyDescent="0.2">
      <c r="A123" s="326"/>
      <c r="B123" s="321" t="s">
        <v>118</v>
      </c>
      <c r="C123" s="255"/>
      <c r="D123" s="255"/>
      <c r="E123" s="259">
        <f>CEILING(E122*1.15,0.05)</f>
        <v>160</v>
      </c>
      <c r="F123" s="259">
        <f t="shared" ref="F123:K123" si="23">CEILING(F122*1.15,0.05)</f>
        <v>137.30000000000001</v>
      </c>
      <c r="G123" s="259">
        <f t="shared" si="23"/>
        <v>129.70000000000002</v>
      </c>
      <c r="H123" s="259">
        <f t="shared" si="23"/>
        <v>125.9</v>
      </c>
      <c r="I123" s="259">
        <f t="shared" si="23"/>
        <v>123.65</v>
      </c>
      <c r="J123" s="259">
        <f t="shared" si="23"/>
        <v>122.15</v>
      </c>
      <c r="K123" s="301">
        <f t="shared" si="23"/>
        <v>117.80000000000001</v>
      </c>
      <c r="L123" s="262"/>
    </row>
    <row r="124" spans="1:12" ht="13.5" thickBot="1" x14ac:dyDescent="0.25">
      <c r="A124" s="54"/>
      <c r="B124" s="63"/>
      <c r="C124" s="74"/>
      <c r="D124" s="75"/>
      <c r="E124" s="58"/>
      <c r="F124" s="58"/>
      <c r="G124" s="58"/>
      <c r="H124" s="58"/>
      <c r="I124" s="58"/>
      <c r="J124" s="58"/>
      <c r="K124" s="59"/>
      <c r="L124" s="35"/>
    </row>
    <row r="125" spans="1:12" ht="13.5" thickTop="1" x14ac:dyDescent="0.2"/>
  </sheetData>
  <sheetProtection sheet="1" objects="1" scenarios="1" sort="0" autoFilter="0"/>
  <mergeCells count="10">
    <mergeCell ref="A84:A85"/>
    <mergeCell ref="B84:B85"/>
    <mergeCell ref="C84:C85"/>
    <mergeCell ref="D84:D85"/>
    <mergeCell ref="E84:K84"/>
    <mergeCell ref="E1:K1"/>
    <mergeCell ref="A1:A2"/>
    <mergeCell ref="B1:B2"/>
    <mergeCell ref="C1:C2"/>
    <mergeCell ref="D1:D2"/>
  </mergeCells>
  <phoneticPr fontId="13"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1:FI147"/>
  <sheetViews>
    <sheetView workbookViewId="0">
      <selection activeCell="K27" sqref="K27"/>
    </sheetView>
  </sheetViews>
  <sheetFormatPr defaultRowHeight="12.75" x14ac:dyDescent="0.2"/>
  <cols>
    <col min="1" max="1" width="2.7109375" customWidth="1"/>
    <col min="5" max="5" width="2.7109375" customWidth="1"/>
    <col min="9" max="9" width="2.7109375" customWidth="1"/>
    <col min="13" max="13" width="2.7109375" customWidth="1"/>
    <col min="17" max="17" width="2.7109375" customWidth="1"/>
    <col min="21" max="21" width="2.7109375" customWidth="1"/>
    <col min="25" max="25" width="2.7109375" customWidth="1"/>
  </cols>
  <sheetData>
    <row r="1" spans="2:24" ht="13.5" thickBot="1" x14ac:dyDescent="0.25"/>
    <row r="2" spans="2:24" ht="13.5" thickBot="1" x14ac:dyDescent="0.25">
      <c r="B2" s="113" t="s">
        <v>53</v>
      </c>
      <c r="C2" s="114" t="s">
        <v>52</v>
      </c>
      <c r="D2" s="115" t="s">
        <v>91</v>
      </c>
      <c r="E2" s="116"/>
      <c r="F2" s="113" t="s">
        <v>53</v>
      </c>
      <c r="G2" s="114" t="s">
        <v>52</v>
      </c>
      <c r="H2" s="117" t="s">
        <v>91</v>
      </c>
      <c r="I2" s="116"/>
      <c r="J2" s="113" t="s">
        <v>53</v>
      </c>
      <c r="K2" s="195" t="s">
        <v>52</v>
      </c>
      <c r="L2" s="192" t="s">
        <v>91</v>
      </c>
      <c r="M2" s="118"/>
      <c r="N2" s="267" t="s">
        <v>53</v>
      </c>
      <c r="O2" s="268" t="s">
        <v>52</v>
      </c>
      <c r="P2" s="269" t="s">
        <v>91</v>
      </c>
      <c r="Q2" s="116"/>
      <c r="R2" s="267" t="s">
        <v>53</v>
      </c>
      <c r="S2" s="268" t="s">
        <v>52</v>
      </c>
      <c r="T2" s="278" t="s">
        <v>91</v>
      </c>
      <c r="U2" s="116"/>
      <c r="V2" s="267" t="s">
        <v>53</v>
      </c>
      <c r="W2" s="268" t="s">
        <v>52</v>
      </c>
      <c r="X2" s="269" t="s">
        <v>91</v>
      </c>
    </row>
    <row r="3" spans="2:24" ht="13.5" thickBot="1" x14ac:dyDescent="0.25">
      <c r="B3" s="119">
        <v>4</v>
      </c>
      <c r="C3" s="120">
        <v>1</v>
      </c>
      <c r="D3" s="135">
        <f>Attendances!E5</f>
        <v>53</v>
      </c>
      <c r="E3" s="181"/>
      <c r="F3" s="146">
        <v>24</v>
      </c>
      <c r="G3" s="182">
        <v>1</v>
      </c>
      <c r="H3" s="136">
        <f>Attendances!E10</f>
        <v>77.75</v>
      </c>
      <c r="I3" s="183"/>
      <c r="J3" s="146">
        <v>37</v>
      </c>
      <c r="K3" s="182">
        <v>1</v>
      </c>
      <c r="L3" s="135">
        <f>Attendances!E15</f>
        <v>120.55000000000001</v>
      </c>
      <c r="M3" s="118"/>
      <c r="N3" s="270">
        <v>181</v>
      </c>
      <c r="O3" s="271">
        <v>1</v>
      </c>
      <c r="P3" s="272">
        <f>Attendances!E28</f>
        <v>42.400000000000006</v>
      </c>
      <c r="Q3" s="181"/>
      <c r="R3" s="270">
        <v>187</v>
      </c>
      <c r="S3" s="271">
        <v>1</v>
      </c>
      <c r="T3" s="279">
        <f>Attendances!E33</f>
        <v>62.25</v>
      </c>
      <c r="U3" s="183"/>
      <c r="V3" s="270">
        <v>191</v>
      </c>
      <c r="W3" s="271">
        <v>1</v>
      </c>
      <c r="X3" s="272">
        <f>Attendances!E38</f>
        <v>96.45</v>
      </c>
    </row>
    <row r="4" spans="2:24" x14ac:dyDescent="0.2">
      <c r="B4" s="125"/>
      <c r="C4" s="120">
        <v>2</v>
      </c>
      <c r="D4" s="121">
        <f>Attendances!F5</f>
        <v>36.950000000000003</v>
      </c>
      <c r="E4" s="181"/>
      <c r="F4" s="184"/>
      <c r="G4" s="182">
        <v>2</v>
      </c>
      <c r="H4" s="136">
        <f>Attendances!F10</f>
        <v>61.7</v>
      </c>
      <c r="I4" s="183"/>
      <c r="J4" s="184"/>
      <c r="K4" s="182">
        <v>2</v>
      </c>
      <c r="L4" s="135">
        <f>Attendances!F15</f>
        <v>104.5</v>
      </c>
      <c r="M4" s="118"/>
      <c r="N4" s="273"/>
      <c r="O4" s="271">
        <v>2</v>
      </c>
      <c r="P4" s="274">
        <f>Attendances!F28</f>
        <v>29.6</v>
      </c>
      <c r="Q4" s="181"/>
      <c r="R4" s="273"/>
      <c r="S4" s="271">
        <v>2</v>
      </c>
      <c r="T4" s="279">
        <f>Attendances!F33</f>
        <v>49.400000000000006</v>
      </c>
      <c r="U4" s="183"/>
      <c r="V4" s="273"/>
      <c r="W4" s="271">
        <v>2</v>
      </c>
      <c r="X4" s="272">
        <f>Attendances!F38</f>
        <v>83.65</v>
      </c>
    </row>
    <row r="5" spans="2:24" x14ac:dyDescent="0.2">
      <c r="B5" s="125"/>
      <c r="C5" s="120">
        <v>3</v>
      </c>
      <c r="D5" s="135">
        <f>Attendances!G5</f>
        <v>31.650000000000002</v>
      </c>
      <c r="E5" s="181"/>
      <c r="F5" s="184"/>
      <c r="G5" s="182">
        <v>3</v>
      </c>
      <c r="H5" s="136">
        <f>Attendances!G10</f>
        <v>56.45</v>
      </c>
      <c r="I5" s="183"/>
      <c r="J5" s="184"/>
      <c r="K5" s="182">
        <v>3</v>
      </c>
      <c r="L5" s="135">
        <f>Attendances!G15</f>
        <v>99.2</v>
      </c>
      <c r="M5" s="118"/>
      <c r="N5" s="273"/>
      <c r="O5" s="271">
        <v>3</v>
      </c>
      <c r="P5" s="272">
        <f>Attendances!G28</f>
        <v>25.3</v>
      </c>
      <c r="Q5" s="181"/>
      <c r="R5" s="273"/>
      <c r="S5" s="271">
        <v>3</v>
      </c>
      <c r="T5" s="279">
        <f>Attendances!G33</f>
        <v>45.150000000000006</v>
      </c>
      <c r="U5" s="183"/>
      <c r="V5" s="273"/>
      <c r="W5" s="271">
        <v>3</v>
      </c>
      <c r="X5" s="272">
        <f>Attendances!G38</f>
        <v>79.350000000000009</v>
      </c>
    </row>
    <row r="6" spans="2:24" x14ac:dyDescent="0.2">
      <c r="B6" s="125"/>
      <c r="C6" s="120">
        <v>4</v>
      </c>
      <c r="D6" s="135">
        <f>Attendances!H5</f>
        <v>28.950000000000003</v>
      </c>
      <c r="E6" s="181"/>
      <c r="F6" s="184"/>
      <c r="G6" s="182">
        <v>4</v>
      </c>
      <c r="H6" s="136">
        <f>Attendances!H10</f>
        <v>53.75</v>
      </c>
      <c r="I6" s="183"/>
      <c r="J6" s="184"/>
      <c r="K6" s="182">
        <v>4</v>
      </c>
      <c r="L6" s="135">
        <f>Attendances!H15</f>
        <v>96.5</v>
      </c>
      <c r="M6" s="118"/>
      <c r="N6" s="273"/>
      <c r="O6" s="271">
        <v>4</v>
      </c>
      <c r="P6" s="272">
        <f>Attendances!H28</f>
        <v>23.150000000000002</v>
      </c>
      <c r="Q6" s="181"/>
      <c r="R6" s="273"/>
      <c r="S6" s="271">
        <v>4</v>
      </c>
      <c r="T6" s="279">
        <f>Attendances!H33</f>
        <v>43</v>
      </c>
      <c r="U6" s="183"/>
      <c r="V6" s="273"/>
      <c r="W6" s="271">
        <v>4</v>
      </c>
      <c r="X6" s="272">
        <f>Attendances!H38</f>
        <v>77.2</v>
      </c>
    </row>
    <row r="7" spans="2:24" x14ac:dyDescent="0.2">
      <c r="B7" s="125"/>
      <c r="C7" s="120">
        <v>5</v>
      </c>
      <c r="D7" s="135">
        <f>Attendances!I5</f>
        <v>27.35</v>
      </c>
      <c r="E7" s="181"/>
      <c r="F7" s="184"/>
      <c r="G7" s="182">
        <v>5</v>
      </c>
      <c r="H7" s="136">
        <f>Attendances!I10</f>
        <v>52.1</v>
      </c>
      <c r="I7" s="183"/>
      <c r="J7" s="184"/>
      <c r="K7" s="182">
        <v>5</v>
      </c>
      <c r="L7" s="135">
        <f>Attendances!I15</f>
        <v>94.9</v>
      </c>
      <c r="M7" s="118"/>
      <c r="N7" s="273"/>
      <c r="O7" s="271">
        <v>5</v>
      </c>
      <c r="P7" s="272">
        <f>Attendances!I28</f>
        <v>21.85</v>
      </c>
      <c r="Q7" s="181"/>
      <c r="R7" s="273"/>
      <c r="S7" s="271">
        <v>5</v>
      </c>
      <c r="T7" s="279">
        <f>Attendances!I33</f>
        <v>41.7</v>
      </c>
      <c r="U7" s="183"/>
      <c r="V7" s="273"/>
      <c r="W7" s="271">
        <v>5</v>
      </c>
      <c r="X7" s="272">
        <f>Attendances!I38</f>
        <v>75.900000000000006</v>
      </c>
    </row>
    <row r="8" spans="2:24" x14ac:dyDescent="0.2">
      <c r="B8" s="125"/>
      <c r="C8" s="120">
        <v>6</v>
      </c>
      <c r="D8" s="135">
        <f>Attendances!J5</f>
        <v>26.3</v>
      </c>
      <c r="E8" s="181"/>
      <c r="F8" s="184"/>
      <c r="G8" s="182">
        <v>6</v>
      </c>
      <c r="H8" s="136">
        <f>Attendances!J10</f>
        <v>51.1</v>
      </c>
      <c r="I8" s="183"/>
      <c r="J8" s="184"/>
      <c r="K8" s="182">
        <v>6</v>
      </c>
      <c r="L8" s="135">
        <f>Attendances!J15</f>
        <v>93.850000000000009</v>
      </c>
      <c r="M8" s="118"/>
      <c r="N8" s="273"/>
      <c r="O8" s="271">
        <v>6</v>
      </c>
      <c r="P8" s="272">
        <f>Attendances!J28</f>
        <v>21</v>
      </c>
      <c r="Q8" s="181"/>
      <c r="R8" s="273"/>
      <c r="S8" s="271">
        <v>6</v>
      </c>
      <c r="T8" s="279">
        <f>Attendances!J33</f>
        <v>40.85</v>
      </c>
      <c r="U8" s="183"/>
      <c r="V8" s="273"/>
      <c r="W8" s="271">
        <v>6</v>
      </c>
      <c r="X8" s="272">
        <f>Attendances!J38</f>
        <v>75.05</v>
      </c>
    </row>
    <row r="9" spans="2:24" ht="13.5" thickBot="1" x14ac:dyDescent="0.25">
      <c r="B9" s="126"/>
      <c r="C9" s="127" t="s">
        <v>62</v>
      </c>
      <c r="D9" s="185">
        <f>Attendances!K5</f>
        <v>23.5</v>
      </c>
      <c r="E9" s="181"/>
      <c r="F9" s="188"/>
      <c r="G9" s="187" t="s">
        <v>62</v>
      </c>
      <c r="H9" s="185">
        <f>Attendances!K10</f>
        <v>48.25</v>
      </c>
      <c r="I9" s="183"/>
      <c r="J9" s="186"/>
      <c r="K9" s="187" t="s">
        <v>62</v>
      </c>
      <c r="L9" s="185">
        <f>Attendances!K15</f>
        <v>91.050000000000011</v>
      </c>
      <c r="M9" s="118"/>
      <c r="N9" s="275"/>
      <c r="O9" s="276" t="s">
        <v>62</v>
      </c>
      <c r="P9" s="277">
        <f>Attendances!K28</f>
        <v>18.75</v>
      </c>
      <c r="Q9" s="181"/>
      <c r="R9" s="280"/>
      <c r="S9" s="276" t="s">
        <v>62</v>
      </c>
      <c r="T9" s="277">
        <f>Attendances!K33</f>
        <v>38.6</v>
      </c>
      <c r="U9" s="183"/>
      <c r="V9" s="275"/>
      <c r="W9" s="276" t="s">
        <v>62</v>
      </c>
      <c r="X9" s="277">
        <f>Attendances!K38</f>
        <v>72.8</v>
      </c>
    </row>
    <row r="10" spans="2:24" ht="13.5" thickBot="1" x14ac:dyDescent="0.25">
      <c r="B10" s="131"/>
      <c r="C10" s="131"/>
      <c r="D10" s="189"/>
      <c r="E10" s="181"/>
      <c r="F10" s="189"/>
      <c r="G10" s="189"/>
      <c r="H10" s="190"/>
      <c r="I10" s="190"/>
      <c r="J10" s="190"/>
      <c r="K10" s="181"/>
      <c r="L10" s="191"/>
      <c r="M10" s="118"/>
      <c r="N10" s="131"/>
      <c r="O10" s="131"/>
      <c r="P10" s="189"/>
      <c r="Q10" s="181"/>
      <c r="R10" s="189"/>
      <c r="S10" s="189"/>
      <c r="T10" s="190"/>
      <c r="U10" s="190"/>
      <c r="V10" s="190"/>
      <c r="W10" s="181"/>
      <c r="X10" s="191"/>
    </row>
    <row r="11" spans="2:24" ht="13.5" thickBot="1" x14ac:dyDescent="0.25">
      <c r="B11" s="113" t="s">
        <v>53</v>
      </c>
      <c r="C11" s="114" t="s">
        <v>52</v>
      </c>
      <c r="D11" s="192" t="s">
        <v>91</v>
      </c>
      <c r="E11" s="193"/>
      <c r="F11" s="113" t="s">
        <v>53</v>
      </c>
      <c r="G11" s="195" t="s">
        <v>52</v>
      </c>
      <c r="H11" s="196" t="s">
        <v>91</v>
      </c>
      <c r="I11" s="193"/>
      <c r="J11" s="113" t="s">
        <v>53</v>
      </c>
      <c r="K11" s="114" t="s">
        <v>52</v>
      </c>
      <c r="L11" s="115" t="s">
        <v>91</v>
      </c>
      <c r="M11" s="118"/>
      <c r="N11" s="267" t="s">
        <v>53</v>
      </c>
      <c r="O11" s="268" t="s">
        <v>52</v>
      </c>
      <c r="P11" s="278" t="s">
        <v>91</v>
      </c>
      <c r="Q11" s="193"/>
      <c r="R11" s="267" t="s">
        <v>53</v>
      </c>
      <c r="S11" s="268" t="s">
        <v>52</v>
      </c>
      <c r="T11" s="269" t="s">
        <v>91</v>
      </c>
      <c r="U11" s="193"/>
      <c r="V11" s="267" t="s">
        <v>53</v>
      </c>
      <c r="W11" s="268" t="s">
        <v>52</v>
      </c>
      <c r="X11" s="269" t="s">
        <v>91</v>
      </c>
    </row>
    <row r="12" spans="2:24" ht="13.5" thickBot="1" x14ac:dyDescent="0.25">
      <c r="B12" s="119">
        <v>47</v>
      </c>
      <c r="C12" s="120">
        <v>1</v>
      </c>
      <c r="D12" s="135">
        <f>Attendances!E20</f>
        <v>162.35000000000002</v>
      </c>
      <c r="E12" s="181"/>
      <c r="F12" s="146">
        <v>58</v>
      </c>
      <c r="G12" s="182">
        <v>1</v>
      </c>
      <c r="H12" s="135">
        <f>Consultations!F5</f>
        <v>27.6</v>
      </c>
      <c r="I12" s="181"/>
      <c r="J12" s="119">
        <v>59</v>
      </c>
      <c r="K12" s="120">
        <v>1</v>
      </c>
      <c r="L12" s="122">
        <f>Consultations!F10</f>
        <v>38.550000000000004</v>
      </c>
      <c r="M12" s="118"/>
      <c r="N12" s="270">
        <v>195</v>
      </c>
      <c r="O12" s="271">
        <v>1</v>
      </c>
      <c r="P12" s="272">
        <f>Attendances!E43</f>
        <v>76.600000000000009</v>
      </c>
      <c r="Q12" s="181"/>
      <c r="R12" s="270">
        <v>206</v>
      </c>
      <c r="S12" s="271">
        <v>1</v>
      </c>
      <c r="T12" s="272">
        <f>Attendances!E48</f>
        <v>129.9</v>
      </c>
      <c r="U12" s="181"/>
      <c r="V12" s="270">
        <v>285</v>
      </c>
      <c r="W12" s="271">
        <v>1</v>
      </c>
      <c r="X12" s="272">
        <f>'Enhanced Primary Care'!F15</f>
        <v>115.5</v>
      </c>
    </row>
    <row r="13" spans="2:24" x14ac:dyDescent="0.2">
      <c r="B13" s="125"/>
      <c r="C13" s="120">
        <v>2</v>
      </c>
      <c r="D13" s="135">
        <f>Attendances!F20</f>
        <v>146.30000000000001</v>
      </c>
      <c r="E13" s="181"/>
      <c r="F13" s="184"/>
      <c r="G13" s="182">
        <v>2</v>
      </c>
      <c r="H13" s="135">
        <f>Consultations!G5</f>
        <v>18.7</v>
      </c>
      <c r="I13" s="181"/>
      <c r="J13" s="125"/>
      <c r="K13" s="120">
        <v>2</v>
      </c>
      <c r="L13" s="122">
        <f>Consultations!G10</f>
        <v>28.5</v>
      </c>
      <c r="M13" s="118"/>
      <c r="N13" s="273"/>
      <c r="O13" s="271">
        <v>2</v>
      </c>
      <c r="P13" s="272">
        <f>Attendances!F43</f>
        <v>60.800000000000004</v>
      </c>
      <c r="Q13" s="181"/>
      <c r="R13" s="273"/>
      <c r="S13" s="271">
        <v>2</v>
      </c>
      <c r="T13" s="272">
        <f>Attendances!F48</f>
        <v>117.10000000000001</v>
      </c>
      <c r="U13" s="181"/>
      <c r="V13" s="273"/>
      <c r="W13" s="271">
        <v>2</v>
      </c>
      <c r="X13" s="272">
        <f>'Enhanced Primary Care'!G15</f>
        <v>102.85000000000001</v>
      </c>
    </row>
    <row r="14" spans="2:24" x14ac:dyDescent="0.2">
      <c r="B14" s="125"/>
      <c r="C14" s="120">
        <v>3</v>
      </c>
      <c r="D14" s="135">
        <f>Attendances!G20</f>
        <v>141</v>
      </c>
      <c r="E14" s="181"/>
      <c r="F14" s="184"/>
      <c r="G14" s="182">
        <v>3</v>
      </c>
      <c r="H14" s="135">
        <f>Consultations!H5</f>
        <v>15.700000000000001</v>
      </c>
      <c r="I14" s="181"/>
      <c r="J14" s="125"/>
      <c r="K14" s="120">
        <v>3</v>
      </c>
      <c r="L14" s="122">
        <f>Consultations!H10</f>
        <v>25.150000000000002</v>
      </c>
      <c r="M14" s="118"/>
      <c r="N14" s="273"/>
      <c r="O14" s="271">
        <v>3</v>
      </c>
      <c r="P14" s="279">
        <f>Attendances!G43</f>
        <v>55.550000000000004</v>
      </c>
      <c r="Q14" s="181"/>
      <c r="R14" s="273"/>
      <c r="S14" s="271">
        <v>3</v>
      </c>
      <c r="T14" s="272">
        <f>Attendances!G48</f>
        <v>112.85000000000001</v>
      </c>
      <c r="U14" s="181"/>
      <c r="V14" s="273"/>
      <c r="W14" s="271">
        <v>3</v>
      </c>
      <c r="X14" s="272">
        <f>'Enhanced Primary Care'!H15</f>
        <v>98.65</v>
      </c>
    </row>
    <row r="15" spans="2:24" x14ac:dyDescent="0.2">
      <c r="B15" s="125"/>
      <c r="C15" s="120">
        <v>4</v>
      </c>
      <c r="D15" s="135">
        <f>Attendances!H20</f>
        <v>138.30000000000001</v>
      </c>
      <c r="E15" s="181"/>
      <c r="F15" s="184"/>
      <c r="G15" s="182">
        <v>4</v>
      </c>
      <c r="H15" s="135">
        <f>Consultations!I5</f>
        <v>14.25</v>
      </c>
      <c r="I15" s="181"/>
      <c r="J15" s="125"/>
      <c r="K15" s="120">
        <v>4</v>
      </c>
      <c r="L15" s="135">
        <f>Consultations!I10</f>
        <v>23.450000000000003</v>
      </c>
      <c r="M15" s="118"/>
      <c r="N15" s="273"/>
      <c r="O15" s="271">
        <v>4</v>
      </c>
      <c r="P15" s="279">
        <f>Attendances!H43</f>
        <v>52.900000000000006</v>
      </c>
      <c r="Q15" s="181"/>
      <c r="R15" s="273"/>
      <c r="S15" s="271">
        <v>4</v>
      </c>
      <c r="T15" s="272">
        <f>Attendances!H48</f>
        <v>110.65</v>
      </c>
      <c r="U15" s="181"/>
      <c r="V15" s="273"/>
      <c r="W15" s="271">
        <v>4</v>
      </c>
      <c r="X15" s="272">
        <f>'Enhanced Primary Care'!I15</f>
        <v>96.550000000000011</v>
      </c>
    </row>
    <row r="16" spans="2:24" x14ac:dyDescent="0.2">
      <c r="B16" s="125"/>
      <c r="C16" s="120">
        <v>5</v>
      </c>
      <c r="D16" s="135">
        <f>Attendances!I20</f>
        <v>136.70000000000002</v>
      </c>
      <c r="E16" s="181"/>
      <c r="F16" s="184"/>
      <c r="G16" s="182">
        <v>5</v>
      </c>
      <c r="H16" s="135">
        <f>Consultations!J5</f>
        <v>13.350000000000001</v>
      </c>
      <c r="I16" s="181"/>
      <c r="J16" s="125"/>
      <c r="K16" s="120">
        <v>5</v>
      </c>
      <c r="L16" s="122">
        <f>Consultations!J10</f>
        <v>22.450000000000003</v>
      </c>
      <c r="M16" s="118"/>
      <c r="N16" s="273"/>
      <c r="O16" s="271">
        <v>5</v>
      </c>
      <c r="P16" s="279">
        <f>Attendances!I43</f>
        <v>51.35</v>
      </c>
      <c r="Q16" s="181"/>
      <c r="R16" s="273"/>
      <c r="S16" s="271">
        <v>5</v>
      </c>
      <c r="T16" s="272">
        <f>Attendances!I48</f>
        <v>109.4</v>
      </c>
      <c r="U16" s="181"/>
      <c r="V16" s="273"/>
      <c r="W16" s="271">
        <v>5</v>
      </c>
      <c r="X16" s="272">
        <f>'Enhanced Primary Care'!J15</f>
        <v>95.300000000000011</v>
      </c>
    </row>
    <row r="17" spans="2:24" x14ac:dyDescent="0.2">
      <c r="B17" s="125"/>
      <c r="C17" s="120">
        <v>6</v>
      </c>
      <c r="D17" s="135">
        <f>Attendances!J20</f>
        <v>135.65</v>
      </c>
      <c r="E17" s="181"/>
      <c r="F17" s="184"/>
      <c r="G17" s="182">
        <v>6</v>
      </c>
      <c r="H17" s="135">
        <f>Consultations!K5</f>
        <v>12.8</v>
      </c>
      <c r="I17" s="181"/>
      <c r="J17" s="125"/>
      <c r="K17" s="120">
        <v>6</v>
      </c>
      <c r="L17" s="122">
        <f>Consultations!K10</f>
        <v>21.75</v>
      </c>
      <c r="M17" s="118"/>
      <c r="N17" s="273"/>
      <c r="O17" s="271">
        <v>6</v>
      </c>
      <c r="P17" s="279">
        <f>Attendances!J43</f>
        <v>50.300000000000004</v>
      </c>
      <c r="Q17" s="181"/>
      <c r="R17" s="273"/>
      <c r="S17" s="271">
        <v>6</v>
      </c>
      <c r="T17" s="272">
        <f>Attendances!J48</f>
        <v>108.55000000000001</v>
      </c>
      <c r="U17" s="181"/>
      <c r="V17" s="273"/>
      <c r="W17" s="271">
        <v>6</v>
      </c>
      <c r="X17" s="272">
        <f>'Enhanced Primary Care'!K15</f>
        <v>94.45</v>
      </c>
    </row>
    <row r="18" spans="2:24" ht="13.5" thickBot="1" x14ac:dyDescent="0.25">
      <c r="B18" s="126"/>
      <c r="C18" s="127" t="s">
        <v>62</v>
      </c>
      <c r="D18" s="185">
        <f>Attendances!K20</f>
        <v>132.85</v>
      </c>
      <c r="E18" s="181"/>
      <c r="F18" s="186"/>
      <c r="G18" s="187" t="s">
        <v>62</v>
      </c>
      <c r="H18" s="185">
        <f>Consultations!L5</f>
        <v>10.600000000000001</v>
      </c>
      <c r="I18" s="181"/>
      <c r="J18" s="126"/>
      <c r="K18" s="127" t="s">
        <v>62</v>
      </c>
      <c r="L18" s="128">
        <f>Consultations!L10</f>
        <v>19.25</v>
      </c>
      <c r="M18" s="118"/>
      <c r="N18" s="275"/>
      <c r="O18" s="276" t="s">
        <v>62</v>
      </c>
      <c r="P18" s="281">
        <f>Attendances!K43</f>
        <v>47.5</v>
      </c>
      <c r="Q18" s="181"/>
      <c r="R18" s="275"/>
      <c r="S18" s="276" t="s">
        <v>62</v>
      </c>
      <c r="T18" s="277">
        <f>Attendances!K48</f>
        <v>106.30000000000001</v>
      </c>
      <c r="U18" s="181"/>
      <c r="V18" s="275"/>
      <c r="W18" s="276" t="s">
        <v>62</v>
      </c>
      <c r="X18" s="277">
        <f>'Enhanced Primary Care'!L15</f>
        <v>92.2</v>
      </c>
    </row>
    <row r="19" spans="2:24" ht="13.5" thickBot="1" x14ac:dyDescent="0.25">
      <c r="B19" s="131"/>
      <c r="C19" s="131"/>
      <c r="D19" s="189"/>
      <c r="E19" s="181"/>
      <c r="F19" s="189"/>
      <c r="G19" s="189"/>
      <c r="H19" s="190"/>
      <c r="I19" s="190"/>
      <c r="J19" s="190"/>
      <c r="K19" s="181"/>
      <c r="L19" s="191"/>
      <c r="M19" s="118"/>
      <c r="N19" s="131"/>
      <c r="O19" s="131"/>
      <c r="P19" s="189"/>
      <c r="Q19" s="181"/>
      <c r="R19" s="189"/>
      <c r="S19" s="189"/>
      <c r="T19" s="190"/>
      <c r="U19" s="190"/>
    </row>
    <row r="20" spans="2:24" ht="13.5" thickBot="1" x14ac:dyDescent="0.25">
      <c r="B20" s="113" t="s">
        <v>53</v>
      </c>
      <c r="C20" s="114" t="s">
        <v>52</v>
      </c>
      <c r="D20" s="115" t="s">
        <v>91</v>
      </c>
      <c r="E20" s="116"/>
      <c r="F20" s="113" t="s">
        <v>53</v>
      </c>
      <c r="G20" s="114" t="s">
        <v>52</v>
      </c>
      <c r="H20" s="117" t="s">
        <v>91</v>
      </c>
      <c r="I20" s="198"/>
      <c r="J20" s="424"/>
      <c r="K20" s="424"/>
      <c r="L20" s="425"/>
      <c r="M20" s="118"/>
      <c r="N20" s="267" t="s">
        <v>53</v>
      </c>
      <c r="O20" s="268" t="s">
        <v>52</v>
      </c>
      <c r="P20" s="269" t="s">
        <v>91</v>
      </c>
      <c r="R20" s="267" t="s">
        <v>53</v>
      </c>
      <c r="S20" s="268" t="s">
        <v>52</v>
      </c>
      <c r="T20" s="269" t="s">
        <v>91</v>
      </c>
      <c r="U20" s="198"/>
      <c r="V20" s="267" t="s">
        <v>53</v>
      </c>
      <c r="W20" s="268" t="s">
        <v>52</v>
      </c>
      <c r="X20" s="269" t="s">
        <v>91</v>
      </c>
    </row>
    <row r="21" spans="2:24" ht="13.5" thickBot="1" x14ac:dyDescent="0.25">
      <c r="B21" s="119">
        <v>60</v>
      </c>
      <c r="C21" s="120">
        <v>1</v>
      </c>
      <c r="D21" s="122">
        <f>Consultations!F15</f>
        <v>58.650000000000006</v>
      </c>
      <c r="E21" s="118"/>
      <c r="F21" s="119">
        <v>65</v>
      </c>
      <c r="G21" s="120">
        <v>1</v>
      </c>
      <c r="H21" s="122">
        <f>Consultations!F20</f>
        <v>83.95</v>
      </c>
      <c r="I21" s="183"/>
      <c r="J21" s="426"/>
      <c r="K21" s="182"/>
      <c r="L21" s="183"/>
      <c r="M21" s="118"/>
      <c r="N21" s="270">
        <v>287</v>
      </c>
      <c r="O21" s="271">
        <v>1</v>
      </c>
      <c r="P21" s="272">
        <f>'Enhanced Primary Care'!F20</f>
        <v>154.35000000000002</v>
      </c>
      <c r="R21" s="270">
        <v>761</v>
      </c>
      <c r="S21" s="271">
        <v>1</v>
      </c>
      <c r="T21" s="272">
        <f>'Other Non-Referred'!E88</f>
        <v>53.45</v>
      </c>
      <c r="U21" s="183"/>
      <c r="V21" s="270">
        <v>763</v>
      </c>
      <c r="W21" s="271">
        <v>1</v>
      </c>
      <c r="X21" s="272">
        <f>'Other Non-Referred'!E93</f>
        <v>72.95</v>
      </c>
    </row>
    <row r="22" spans="2:24" x14ac:dyDescent="0.2">
      <c r="B22" s="125"/>
      <c r="C22" s="120">
        <v>2</v>
      </c>
      <c r="D22" s="122">
        <f>Consultations!G15</f>
        <v>49.75</v>
      </c>
      <c r="E22" s="118"/>
      <c r="F22" s="125"/>
      <c r="G22" s="120">
        <v>2</v>
      </c>
      <c r="H22" s="122">
        <f>Consultations!G20</f>
        <v>75.05</v>
      </c>
      <c r="I22" s="183"/>
      <c r="J22" s="182"/>
      <c r="K22" s="182"/>
      <c r="L22" s="183"/>
      <c r="M22" s="118"/>
      <c r="N22" s="273"/>
      <c r="O22" s="271">
        <v>2</v>
      </c>
      <c r="P22" s="272">
        <f>'Enhanced Primary Care'!G20</f>
        <v>141.70000000000002</v>
      </c>
      <c r="R22" s="273"/>
      <c r="S22" s="271">
        <v>2</v>
      </c>
      <c r="T22" s="272">
        <f>'Other Non-Referred'!F88</f>
        <v>40.800000000000004</v>
      </c>
      <c r="U22" s="183"/>
      <c r="V22" s="273"/>
      <c r="W22" s="271">
        <v>2</v>
      </c>
      <c r="X22" s="272">
        <f>'Other Non-Referred'!F93</f>
        <v>60.300000000000004</v>
      </c>
    </row>
    <row r="23" spans="2:24" x14ac:dyDescent="0.2">
      <c r="B23" s="125"/>
      <c r="C23" s="120">
        <v>3</v>
      </c>
      <c r="D23" s="122">
        <f>Consultations!H15</f>
        <v>46.75</v>
      </c>
      <c r="E23" s="118"/>
      <c r="F23" s="125"/>
      <c r="G23" s="120">
        <v>3</v>
      </c>
      <c r="H23" s="122">
        <f>Consultations!H20</f>
        <v>72.05</v>
      </c>
      <c r="I23" s="183"/>
      <c r="J23" s="182"/>
      <c r="K23" s="182"/>
      <c r="L23" s="183"/>
      <c r="M23" s="118"/>
      <c r="N23" s="273"/>
      <c r="O23" s="271">
        <v>3</v>
      </c>
      <c r="P23" s="272">
        <f>'Enhanced Primary Care'!H20</f>
        <v>137.5</v>
      </c>
      <c r="R23" s="273"/>
      <c r="S23" s="271">
        <v>3</v>
      </c>
      <c r="T23" s="272">
        <f>'Other Non-Referred'!G88</f>
        <v>36.6</v>
      </c>
      <c r="U23" s="183"/>
      <c r="V23" s="273"/>
      <c r="W23" s="271">
        <v>3</v>
      </c>
      <c r="X23" s="272">
        <f>'Other Non-Referred'!G93</f>
        <v>56.1</v>
      </c>
    </row>
    <row r="24" spans="2:24" x14ac:dyDescent="0.2">
      <c r="B24" s="125"/>
      <c r="C24" s="120">
        <v>4</v>
      </c>
      <c r="D24" s="135">
        <f>Consultations!I15</f>
        <v>45.300000000000004</v>
      </c>
      <c r="E24" s="118"/>
      <c r="F24" s="125"/>
      <c r="G24" s="120">
        <v>4</v>
      </c>
      <c r="H24" s="135">
        <f>Consultations!I20</f>
        <v>70.600000000000009</v>
      </c>
      <c r="I24" s="183"/>
      <c r="J24" s="182"/>
      <c r="K24" s="182"/>
      <c r="L24" s="183"/>
      <c r="M24" s="118"/>
      <c r="N24" s="273"/>
      <c r="O24" s="271">
        <v>4</v>
      </c>
      <c r="P24" s="272">
        <f>'Enhanced Primary Care'!I20</f>
        <v>135.45000000000002</v>
      </c>
      <c r="R24" s="273"/>
      <c r="S24" s="271">
        <v>4</v>
      </c>
      <c r="T24" s="272">
        <f>'Other Non-Referred'!H88</f>
        <v>34.5</v>
      </c>
      <c r="U24" s="183"/>
      <c r="V24" s="273"/>
      <c r="W24" s="271">
        <v>4</v>
      </c>
      <c r="X24" s="272">
        <f>'Other Non-Referred'!H93</f>
        <v>54</v>
      </c>
    </row>
    <row r="25" spans="2:24" x14ac:dyDescent="0.2">
      <c r="B25" s="125"/>
      <c r="C25" s="120">
        <v>5</v>
      </c>
      <c r="D25" s="122">
        <f>Consultations!J15</f>
        <v>44.400000000000006</v>
      </c>
      <c r="E25" s="118"/>
      <c r="F25" s="125"/>
      <c r="G25" s="120">
        <v>5</v>
      </c>
      <c r="H25" s="122">
        <f>Consultations!J20</f>
        <v>69.7</v>
      </c>
      <c r="I25" s="183"/>
      <c r="J25" s="182"/>
      <c r="K25" s="182"/>
      <c r="L25" s="183"/>
      <c r="M25" s="118"/>
      <c r="N25" s="273"/>
      <c r="O25" s="271">
        <v>5</v>
      </c>
      <c r="P25" s="272">
        <f>'Enhanced Primary Care'!J20</f>
        <v>134.15</v>
      </c>
      <c r="R25" s="273"/>
      <c r="S25" s="271">
        <v>5</v>
      </c>
      <c r="T25" s="272">
        <f>'Other Non-Referred'!I88</f>
        <v>33.25</v>
      </c>
      <c r="U25" s="183"/>
      <c r="V25" s="273"/>
      <c r="W25" s="271">
        <v>5</v>
      </c>
      <c r="X25" s="272">
        <f>'Other Non-Referred'!I93</f>
        <v>52.75</v>
      </c>
    </row>
    <row r="26" spans="2:24" x14ac:dyDescent="0.2">
      <c r="B26" s="125"/>
      <c r="C26" s="120">
        <v>6</v>
      </c>
      <c r="D26" s="122">
        <f>Consultations!K15</f>
        <v>43.85</v>
      </c>
      <c r="E26" s="118"/>
      <c r="F26" s="125"/>
      <c r="G26" s="120">
        <v>6</v>
      </c>
      <c r="H26" s="122">
        <f>Consultations!K20</f>
        <v>69.150000000000006</v>
      </c>
      <c r="I26" s="183"/>
      <c r="J26" s="182"/>
      <c r="K26" s="182"/>
      <c r="L26" s="183"/>
      <c r="M26" s="118"/>
      <c r="N26" s="273"/>
      <c r="O26" s="271">
        <v>6</v>
      </c>
      <c r="P26" s="272">
        <f>'Enhanced Primary Care'!K20</f>
        <v>133.30000000000001</v>
      </c>
      <c r="R26" s="273"/>
      <c r="S26" s="271">
        <v>6</v>
      </c>
      <c r="T26" s="272">
        <f>'Other Non-Referred'!J88</f>
        <v>32.4</v>
      </c>
      <c r="U26" s="183"/>
      <c r="V26" s="273"/>
      <c r="W26" s="271">
        <v>6</v>
      </c>
      <c r="X26" s="272">
        <f>'Other Non-Referred'!J93</f>
        <v>51.900000000000006</v>
      </c>
    </row>
    <row r="27" spans="2:24" ht="13.5" thickBot="1" x14ac:dyDescent="0.25">
      <c r="B27" s="126"/>
      <c r="C27" s="127">
        <v>7</v>
      </c>
      <c r="D27" s="128">
        <f>Consultations!L15</f>
        <v>41.650000000000006</v>
      </c>
      <c r="E27" s="118"/>
      <c r="F27" s="126"/>
      <c r="G27" s="127">
        <v>7</v>
      </c>
      <c r="H27" s="128">
        <f>Consultations!L20</f>
        <v>66.95</v>
      </c>
      <c r="I27" s="183"/>
      <c r="J27" s="182"/>
      <c r="K27" s="182"/>
      <c r="L27" s="183"/>
      <c r="M27" s="118"/>
      <c r="N27" s="275"/>
      <c r="O27" s="276" t="s">
        <v>62</v>
      </c>
      <c r="P27" s="277">
        <f>'Enhanced Primary Care'!L20</f>
        <v>131.05000000000001</v>
      </c>
      <c r="R27" s="275"/>
      <c r="S27" s="276" t="s">
        <v>62</v>
      </c>
      <c r="T27" s="277">
        <f>'Other Non-Referred'!K88</f>
        <v>30.150000000000002</v>
      </c>
      <c r="U27" s="183"/>
      <c r="V27" s="275"/>
      <c r="W27" s="276" t="s">
        <v>62</v>
      </c>
      <c r="X27" s="277">
        <f>'Other Non-Referred'!K93</f>
        <v>49.650000000000006</v>
      </c>
    </row>
    <row r="28" spans="2:24" x14ac:dyDescent="0.2">
      <c r="B28" s="131"/>
      <c r="C28" s="131"/>
      <c r="D28" s="132"/>
      <c r="E28" s="118"/>
      <c r="F28" s="132"/>
      <c r="G28" s="132"/>
      <c r="H28" s="133"/>
      <c r="I28" s="133"/>
      <c r="J28" s="133"/>
      <c r="K28" s="118"/>
      <c r="L28" s="134"/>
      <c r="M28" s="118"/>
    </row>
    <row r="29" spans="2:24" ht="13.5" thickBot="1" x14ac:dyDescent="0.25">
      <c r="B29" s="131"/>
      <c r="C29" s="131"/>
      <c r="D29" s="132"/>
      <c r="E29" s="118"/>
      <c r="F29" s="131"/>
      <c r="G29" s="131"/>
      <c r="H29" s="132"/>
      <c r="I29" s="132"/>
      <c r="J29" s="133"/>
      <c r="K29" s="118"/>
      <c r="L29" s="134"/>
      <c r="M29" s="118"/>
      <c r="N29" s="404"/>
      <c r="O29" s="404"/>
      <c r="P29" s="404"/>
      <c r="R29" s="404"/>
      <c r="S29" s="404"/>
      <c r="T29" s="404"/>
      <c r="U29" s="404"/>
      <c r="V29" s="404"/>
      <c r="W29" s="404"/>
      <c r="X29" s="404"/>
    </row>
    <row r="30" spans="2:24" ht="13.5" thickBot="1" x14ac:dyDescent="0.25">
      <c r="B30" s="426"/>
      <c r="C30" s="426"/>
      <c r="D30" s="198"/>
      <c r="E30" s="118"/>
      <c r="F30" s="113" t="s">
        <v>53</v>
      </c>
      <c r="G30" s="114" t="s">
        <v>52</v>
      </c>
      <c r="H30" s="117" t="s">
        <v>91</v>
      </c>
      <c r="I30" s="132"/>
      <c r="J30" s="113" t="s">
        <v>53</v>
      </c>
      <c r="K30" s="114" t="s">
        <v>52</v>
      </c>
      <c r="L30" s="115" t="s">
        <v>91</v>
      </c>
      <c r="M30" s="118"/>
      <c r="N30" s="267" t="s">
        <v>53</v>
      </c>
      <c r="O30" s="268" t="s">
        <v>52</v>
      </c>
      <c r="P30" s="269" t="s">
        <v>91</v>
      </c>
      <c r="R30" s="267" t="s">
        <v>53</v>
      </c>
      <c r="S30" s="268" t="s">
        <v>52</v>
      </c>
      <c r="T30" s="269" t="s">
        <v>91</v>
      </c>
      <c r="V30" s="267" t="s">
        <v>53</v>
      </c>
      <c r="W30" s="268" t="s">
        <v>52</v>
      </c>
      <c r="X30" s="269" t="s">
        <v>91</v>
      </c>
    </row>
    <row r="31" spans="2:24" ht="13.5" thickBot="1" x14ac:dyDescent="0.25">
      <c r="B31" s="426"/>
      <c r="C31" s="182"/>
      <c r="D31" s="183"/>
      <c r="E31" s="181"/>
      <c r="F31" s="119">
        <v>2723</v>
      </c>
      <c r="G31" s="120">
        <v>1</v>
      </c>
      <c r="H31" s="136">
        <f>'Enhanced Primary Care'!F5</f>
        <v>144.35</v>
      </c>
      <c r="I31" s="118"/>
      <c r="J31" s="200">
        <v>2727</v>
      </c>
      <c r="K31" s="182">
        <v>1</v>
      </c>
      <c r="L31" s="135">
        <f>'Enhanced Primary Care'!F10</f>
        <v>192.95000000000002</v>
      </c>
      <c r="M31" s="118"/>
      <c r="N31" s="270">
        <v>766</v>
      </c>
      <c r="O31" s="271">
        <v>1</v>
      </c>
      <c r="P31" s="272">
        <f>'Other Non-Referred'!E98</f>
        <v>106.95</v>
      </c>
      <c r="R31" s="270">
        <v>769</v>
      </c>
      <c r="S31" s="271">
        <v>1</v>
      </c>
      <c r="T31" s="272">
        <f>'Other Non-Referred'!E103</f>
        <v>139.80000000000001</v>
      </c>
      <c r="V31" s="270">
        <v>772</v>
      </c>
      <c r="W31" s="271">
        <v>1</v>
      </c>
      <c r="X31" s="272">
        <f>'Other Non-Referred'!E108</f>
        <v>73.600000000000009</v>
      </c>
    </row>
    <row r="32" spans="2:24" x14ac:dyDescent="0.2">
      <c r="B32" s="182"/>
      <c r="C32" s="182"/>
      <c r="D32" s="183"/>
      <c r="E32" s="181"/>
      <c r="F32" s="125"/>
      <c r="G32" s="120">
        <v>2</v>
      </c>
      <c r="H32" s="136">
        <f>'Enhanced Primary Care'!G5</f>
        <v>128.55000000000001</v>
      </c>
      <c r="I32" s="181"/>
      <c r="J32" s="199"/>
      <c r="K32" s="182">
        <v>2</v>
      </c>
      <c r="L32" s="135">
        <f>'Enhanced Primary Care'!G10</f>
        <v>177.10000000000002</v>
      </c>
      <c r="M32" s="118"/>
      <c r="N32" s="273"/>
      <c r="O32" s="271">
        <v>2</v>
      </c>
      <c r="P32" s="272">
        <f>'Other Non-Referred'!F98</f>
        <v>94.300000000000011</v>
      </c>
      <c r="R32" s="273"/>
      <c r="S32" s="271">
        <v>2</v>
      </c>
      <c r="T32" s="272">
        <f>'Other Non-Referred'!F103</f>
        <v>127.15</v>
      </c>
      <c r="V32" s="273"/>
      <c r="W32" s="271">
        <v>2</v>
      </c>
      <c r="X32" s="272">
        <f>'Other Non-Referred'!F108</f>
        <v>50.900000000000006</v>
      </c>
    </row>
    <row r="33" spans="2:24" x14ac:dyDescent="0.2">
      <c r="B33" s="182"/>
      <c r="C33" s="182"/>
      <c r="D33" s="183"/>
      <c r="E33" s="181"/>
      <c r="F33" s="125"/>
      <c r="G33" s="120">
        <v>3</v>
      </c>
      <c r="H33" s="136">
        <f>'Enhanced Primary Care'!H5</f>
        <v>123.30000000000001</v>
      </c>
      <c r="I33" s="181"/>
      <c r="J33" s="199"/>
      <c r="K33" s="182">
        <v>3</v>
      </c>
      <c r="L33" s="135">
        <f>'Enhanced Primary Care'!H10</f>
        <v>171.9</v>
      </c>
      <c r="M33" s="118"/>
      <c r="N33" s="273"/>
      <c r="O33" s="271">
        <v>3</v>
      </c>
      <c r="P33" s="272">
        <f>'Other Non-Referred'!G98</f>
        <v>90.15</v>
      </c>
      <c r="R33" s="273"/>
      <c r="S33" s="271">
        <v>3</v>
      </c>
      <c r="T33" s="272">
        <f>'Other Non-Referred'!G103</f>
        <v>122.95</v>
      </c>
      <c r="V33" s="273"/>
      <c r="W33" s="271">
        <v>3</v>
      </c>
      <c r="X33" s="272">
        <f>'Other Non-Referred'!G108</f>
        <v>43.300000000000004</v>
      </c>
    </row>
    <row r="34" spans="2:24" x14ac:dyDescent="0.2">
      <c r="B34" s="182"/>
      <c r="C34" s="182"/>
      <c r="D34" s="183"/>
      <c r="E34" s="181"/>
      <c r="F34" s="125"/>
      <c r="G34" s="120">
        <v>4</v>
      </c>
      <c r="H34" s="136">
        <f>'Enhanced Primary Care'!I5</f>
        <v>120.65</v>
      </c>
      <c r="I34" s="181"/>
      <c r="J34" s="199"/>
      <c r="K34" s="182">
        <v>4</v>
      </c>
      <c r="L34" s="135">
        <f>'Enhanced Primary Care'!I10</f>
        <v>169.25</v>
      </c>
      <c r="M34" s="118"/>
      <c r="N34" s="273"/>
      <c r="O34" s="271">
        <v>4</v>
      </c>
      <c r="P34" s="272">
        <f>'Other Non-Referred'!H98</f>
        <v>88.050000000000011</v>
      </c>
      <c r="R34" s="273"/>
      <c r="S34" s="271">
        <v>4</v>
      </c>
      <c r="T34" s="272">
        <f>'Other Non-Referred'!H103</f>
        <v>120.9</v>
      </c>
      <c r="V34" s="273"/>
      <c r="W34" s="271">
        <v>4</v>
      </c>
      <c r="X34" s="272">
        <f>'Other Non-Referred'!H108</f>
        <v>39.550000000000004</v>
      </c>
    </row>
    <row r="35" spans="2:24" x14ac:dyDescent="0.2">
      <c r="B35" s="182"/>
      <c r="C35" s="182"/>
      <c r="D35" s="183"/>
      <c r="E35" s="181"/>
      <c r="F35" s="125"/>
      <c r="G35" s="120">
        <v>5</v>
      </c>
      <c r="H35" s="136">
        <f>'Enhanced Primary Care'!J5</f>
        <v>119.10000000000001</v>
      </c>
      <c r="I35" s="181"/>
      <c r="J35" s="199"/>
      <c r="K35" s="182">
        <v>5</v>
      </c>
      <c r="L35" s="135">
        <f>'Enhanced Primary Care'!J10</f>
        <v>167.70000000000002</v>
      </c>
      <c r="M35" s="118"/>
      <c r="N35" s="273"/>
      <c r="O35" s="271">
        <v>5</v>
      </c>
      <c r="P35" s="272">
        <f>'Other Non-Referred'!I98</f>
        <v>86.800000000000011</v>
      </c>
      <c r="R35" s="273"/>
      <c r="S35" s="271">
        <v>5</v>
      </c>
      <c r="T35" s="272">
        <f>'Other Non-Referred'!I103</f>
        <v>119.60000000000001</v>
      </c>
      <c r="V35" s="273"/>
      <c r="W35" s="271">
        <v>5</v>
      </c>
      <c r="X35" s="272">
        <f>'Other Non-Referred'!I108</f>
        <v>37.300000000000004</v>
      </c>
    </row>
    <row r="36" spans="2:24" x14ac:dyDescent="0.2">
      <c r="B36" s="182"/>
      <c r="C36" s="182"/>
      <c r="D36" s="183"/>
      <c r="E36" s="181"/>
      <c r="F36" s="125"/>
      <c r="G36" s="120">
        <v>6</v>
      </c>
      <c r="H36" s="136">
        <f>'Enhanced Primary Care'!K5</f>
        <v>118</v>
      </c>
      <c r="I36" s="181"/>
      <c r="J36" s="199"/>
      <c r="K36" s="182">
        <v>6</v>
      </c>
      <c r="L36" s="135">
        <f>'Enhanced Primary Care'!K10</f>
        <v>166.60000000000002</v>
      </c>
      <c r="M36" s="118"/>
      <c r="N36" s="273"/>
      <c r="O36" s="271">
        <v>6</v>
      </c>
      <c r="P36" s="272">
        <f>'Other Non-Referred'!J98</f>
        <v>85.95</v>
      </c>
      <c r="R36" s="273"/>
      <c r="S36" s="271">
        <v>6</v>
      </c>
      <c r="T36" s="272">
        <f>'Other Non-Referred'!J103</f>
        <v>118.75</v>
      </c>
      <c r="V36" s="273"/>
      <c r="W36" s="271">
        <v>6</v>
      </c>
      <c r="X36" s="272">
        <f>'Other Non-Referred'!J108</f>
        <v>35.800000000000004</v>
      </c>
    </row>
    <row r="37" spans="2:24" ht="13.5" thickBot="1" x14ac:dyDescent="0.25">
      <c r="B37" s="182"/>
      <c r="C37" s="182"/>
      <c r="D37" s="183"/>
      <c r="E37" s="181"/>
      <c r="F37" s="126"/>
      <c r="G37" s="127" t="s">
        <v>62</v>
      </c>
      <c r="H37" s="185">
        <f>'Enhanced Primary Care'!L5</f>
        <v>115.25</v>
      </c>
      <c r="I37" s="181"/>
      <c r="J37" s="188"/>
      <c r="K37" s="187" t="s">
        <v>62</v>
      </c>
      <c r="L37" s="185">
        <f>'Enhanced Primary Care'!L10</f>
        <v>163.85000000000002</v>
      </c>
      <c r="M37" s="118"/>
      <c r="N37" s="275"/>
      <c r="O37" s="276" t="s">
        <v>62</v>
      </c>
      <c r="P37" s="277">
        <f>'Other Non-Referred'!K98</f>
        <v>83.7</v>
      </c>
      <c r="R37" s="275"/>
      <c r="S37" s="276" t="s">
        <v>62</v>
      </c>
      <c r="T37" s="277">
        <f>'Other Non-Referred'!K103</f>
        <v>116.5</v>
      </c>
      <c r="V37" s="275"/>
      <c r="W37" s="276" t="s">
        <v>62</v>
      </c>
      <c r="X37" s="277">
        <f>'Other Non-Referred'!K108</f>
        <v>31.400000000000002</v>
      </c>
    </row>
    <row r="38" spans="2:24" ht="13.5" thickBot="1" x14ac:dyDescent="0.25">
      <c r="B38" s="131"/>
      <c r="C38" s="131"/>
      <c r="D38" s="189"/>
      <c r="E38" s="181"/>
      <c r="F38" s="120"/>
      <c r="G38" s="120"/>
      <c r="H38" s="139"/>
      <c r="I38" s="181"/>
      <c r="J38" s="138"/>
      <c r="K38" s="120"/>
      <c r="L38" s="138"/>
      <c r="M38" s="118"/>
    </row>
    <row r="39" spans="2:24" ht="13.5" thickBot="1" x14ac:dyDescent="0.25">
      <c r="B39" s="113" t="s">
        <v>53</v>
      </c>
      <c r="C39" s="114" t="s">
        <v>52</v>
      </c>
      <c r="D39" s="115" t="s">
        <v>91</v>
      </c>
      <c r="F39" s="113" t="s">
        <v>53</v>
      </c>
      <c r="G39" s="114" t="s">
        <v>52</v>
      </c>
      <c r="H39" s="196" t="s">
        <v>91</v>
      </c>
      <c r="I39" s="118"/>
      <c r="J39" s="194" t="s">
        <v>53</v>
      </c>
      <c r="K39" s="195" t="s">
        <v>52</v>
      </c>
      <c r="L39" s="192" t="s">
        <v>91</v>
      </c>
      <c r="M39" s="118"/>
      <c r="N39" s="267" t="s">
        <v>53</v>
      </c>
      <c r="O39" s="268" t="s">
        <v>52</v>
      </c>
      <c r="P39" s="269" t="s">
        <v>91</v>
      </c>
      <c r="R39" s="267" t="s">
        <v>53</v>
      </c>
      <c r="S39" s="268" t="s">
        <v>52</v>
      </c>
      <c r="T39" s="269" t="s">
        <v>91</v>
      </c>
      <c r="V39" s="267" t="s">
        <v>53</v>
      </c>
      <c r="W39" s="268" t="s">
        <v>52</v>
      </c>
      <c r="X39" s="269" t="s">
        <v>91</v>
      </c>
    </row>
    <row r="40" spans="2:24" ht="13.5" thickBot="1" x14ac:dyDescent="0.25">
      <c r="B40" s="200">
        <v>5003</v>
      </c>
      <c r="C40" s="182">
        <v>1</v>
      </c>
      <c r="D40" s="135">
        <f>'Other Non-Referred'!E5</f>
        <v>66.850000000000009</v>
      </c>
      <c r="F40" s="119">
        <v>5010</v>
      </c>
      <c r="G40" s="120">
        <v>1</v>
      </c>
      <c r="H40" s="136">
        <f>'Other Non-Referred'!E10</f>
        <v>92.100000000000009</v>
      </c>
      <c r="I40" s="181"/>
      <c r="J40" s="146">
        <v>5023</v>
      </c>
      <c r="K40" s="182">
        <v>1</v>
      </c>
      <c r="L40" s="135">
        <f>'Other Non-Referred'!E15</f>
        <v>91.15</v>
      </c>
      <c r="M40" s="118"/>
      <c r="N40" s="270">
        <v>776</v>
      </c>
      <c r="O40" s="271">
        <v>1</v>
      </c>
      <c r="P40" s="272">
        <f>'Other Non-Referred'!E113</f>
        <v>93.100000000000009</v>
      </c>
      <c r="R40" s="270">
        <v>788</v>
      </c>
      <c r="S40" s="271">
        <v>1</v>
      </c>
      <c r="T40" s="272">
        <f>'Other Non-Referred'!E118</f>
        <v>127.15</v>
      </c>
      <c r="V40" s="270">
        <v>789</v>
      </c>
      <c r="W40" s="271">
        <v>1</v>
      </c>
      <c r="X40" s="272">
        <f>'Other Non-Referred'!E123</f>
        <v>160</v>
      </c>
    </row>
    <row r="41" spans="2:24" x14ac:dyDescent="0.2">
      <c r="B41" s="184"/>
      <c r="C41" s="182">
        <v>2</v>
      </c>
      <c r="D41" s="135">
        <f>'Other Non-Referred'!F5</f>
        <v>51.050000000000004</v>
      </c>
      <c r="F41" s="125"/>
      <c r="G41" s="120">
        <v>2</v>
      </c>
      <c r="H41" s="136">
        <f>'Other Non-Referred'!F10</f>
        <v>63.7</v>
      </c>
      <c r="I41" s="181"/>
      <c r="J41" s="184"/>
      <c r="K41" s="182">
        <v>2</v>
      </c>
      <c r="L41" s="135">
        <f>'Other Non-Referred'!F15</f>
        <v>75.350000000000009</v>
      </c>
      <c r="M41" s="118"/>
      <c r="N41" s="273"/>
      <c r="O41" s="271">
        <v>2</v>
      </c>
      <c r="P41" s="272">
        <f>'Other Non-Referred'!F113</f>
        <v>70.400000000000006</v>
      </c>
      <c r="R41" s="273"/>
      <c r="S41" s="271">
        <v>2</v>
      </c>
      <c r="T41" s="272">
        <f>'Other Non-Referred'!F118</f>
        <v>104.45</v>
      </c>
      <c r="V41" s="273"/>
      <c r="W41" s="271">
        <v>2</v>
      </c>
      <c r="X41" s="272">
        <f>'Other Non-Referred'!F123</f>
        <v>137.30000000000001</v>
      </c>
    </row>
    <row r="42" spans="2:24" x14ac:dyDescent="0.2">
      <c r="B42" s="184"/>
      <c r="C42" s="182">
        <v>3</v>
      </c>
      <c r="D42" s="135">
        <f>'Other Non-Referred'!G5</f>
        <v>45.800000000000004</v>
      </c>
      <c r="F42" s="125"/>
      <c r="G42" s="120">
        <v>3</v>
      </c>
      <c r="H42" s="136">
        <f>'Other Non-Referred'!G10</f>
        <v>54.2</v>
      </c>
      <c r="I42" s="181"/>
      <c r="J42" s="184"/>
      <c r="K42" s="182">
        <v>3</v>
      </c>
      <c r="L42" s="135">
        <f>'Other Non-Referred'!G15</f>
        <v>70.100000000000009</v>
      </c>
      <c r="M42" s="118"/>
      <c r="N42" s="273"/>
      <c r="O42" s="271">
        <v>3</v>
      </c>
      <c r="P42" s="272">
        <f>'Other Non-Referred'!G113</f>
        <v>62.800000000000004</v>
      </c>
      <c r="R42" s="273"/>
      <c r="S42" s="271">
        <v>3</v>
      </c>
      <c r="T42" s="272">
        <f>'Other Non-Referred'!G118</f>
        <v>96.850000000000009</v>
      </c>
      <c r="V42" s="273"/>
      <c r="W42" s="271">
        <v>3</v>
      </c>
      <c r="X42" s="272">
        <f>'Other Non-Referred'!G123</f>
        <v>129.70000000000002</v>
      </c>
    </row>
    <row r="43" spans="2:24" x14ac:dyDescent="0.2">
      <c r="B43" s="184"/>
      <c r="C43" s="182">
        <v>4</v>
      </c>
      <c r="D43" s="135">
        <f>'Other Non-Referred'!H5</f>
        <v>43.150000000000006</v>
      </c>
      <c r="F43" s="125"/>
      <c r="G43" s="120">
        <v>4</v>
      </c>
      <c r="H43" s="136">
        <f>'Other Non-Referred'!H10</f>
        <v>49.45</v>
      </c>
      <c r="I43" s="181"/>
      <c r="J43" s="184"/>
      <c r="K43" s="182">
        <v>4</v>
      </c>
      <c r="L43" s="135">
        <f>'Other Non-Referred'!H15</f>
        <v>67.45</v>
      </c>
      <c r="M43" s="118"/>
      <c r="N43" s="273"/>
      <c r="O43" s="271">
        <v>4</v>
      </c>
      <c r="P43" s="272">
        <f>'Other Non-Referred'!H113</f>
        <v>59</v>
      </c>
      <c r="R43" s="273"/>
      <c r="S43" s="271">
        <v>4</v>
      </c>
      <c r="T43" s="272">
        <f>'Other Non-Referred'!H118</f>
        <v>93.050000000000011</v>
      </c>
      <c r="V43" s="273"/>
      <c r="W43" s="271">
        <v>4</v>
      </c>
      <c r="X43" s="272">
        <f>'Other Non-Referred'!H123</f>
        <v>125.9</v>
      </c>
    </row>
    <row r="44" spans="2:24" x14ac:dyDescent="0.2">
      <c r="B44" s="184"/>
      <c r="C44" s="182">
        <v>5</v>
      </c>
      <c r="D44" s="135">
        <f>'Other Non-Referred'!I5</f>
        <v>41.6</v>
      </c>
      <c r="F44" s="125"/>
      <c r="G44" s="120">
        <v>5</v>
      </c>
      <c r="H44" s="136">
        <f>'Other Non-Referred'!I10</f>
        <v>46.650000000000006</v>
      </c>
      <c r="I44" s="181"/>
      <c r="J44" s="184"/>
      <c r="K44" s="182">
        <v>5</v>
      </c>
      <c r="L44" s="135">
        <f>'Other Non-Referred'!I15</f>
        <v>65.900000000000006</v>
      </c>
      <c r="M44" s="118"/>
      <c r="N44" s="273"/>
      <c r="O44" s="271">
        <v>5</v>
      </c>
      <c r="P44" s="272">
        <f>'Other Non-Referred'!I113</f>
        <v>56.800000000000004</v>
      </c>
      <c r="R44" s="273"/>
      <c r="S44" s="271">
        <v>5</v>
      </c>
      <c r="T44" s="272">
        <f>'Other Non-Referred'!I118</f>
        <v>90.800000000000011</v>
      </c>
      <c r="V44" s="273"/>
      <c r="W44" s="271">
        <v>5</v>
      </c>
      <c r="X44" s="272">
        <f>'Other Non-Referred'!I123</f>
        <v>123.65</v>
      </c>
    </row>
    <row r="45" spans="2:24" x14ac:dyDescent="0.2">
      <c r="B45" s="184"/>
      <c r="C45" s="182">
        <v>6</v>
      </c>
      <c r="D45" s="135">
        <f>'Other Non-Referred'!J5</f>
        <v>40.5</v>
      </c>
      <c r="F45" s="125"/>
      <c r="G45" s="120">
        <v>6</v>
      </c>
      <c r="H45" s="136">
        <f>'Other Non-Referred'!J10</f>
        <v>44.75</v>
      </c>
      <c r="I45" s="181"/>
      <c r="J45" s="184"/>
      <c r="K45" s="182">
        <v>6</v>
      </c>
      <c r="L45" s="135">
        <f>'Other Non-Referred'!J15</f>
        <v>64.850000000000009</v>
      </c>
      <c r="M45" s="118"/>
      <c r="N45" s="273"/>
      <c r="O45" s="271">
        <v>6</v>
      </c>
      <c r="P45" s="272">
        <f>'Other Non-Referred'!J113</f>
        <v>55.300000000000004</v>
      </c>
      <c r="R45" s="273"/>
      <c r="S45" s="271">
        <v>6</v>
      </c>
      <c r="T45" s="272">
        <f>'Other Non-Referred'!J118</f>
        <v>89.300000000000011</v>
      </c>
      <c r="V45" s="273"/>
      <c r="W45" s="271">
        <v>6</v>
      </c>
      <c r="X45" s="272">
        <f>'Other Non-Referred'!J123</f>
        <v>122.15</v>
      </c>
    </row>
    <row r="46" spans="2:24" ht="13.5" thickBot="1" x14ac:dyDescent="0.25">
      <c r="B46" s="186"/>
      <c r="C46" s="187" t="s">
        <v>62</v>
      </c>
      <c r="D46" s="185">
        <f>'Other Non-Referred'!K5</f>
        <v>37.75</v>
      </c>
      <c r="F46" s="126"/>
      <c r="G46" s="127" t="s">
        <v>62</v>
      </c>
      <c r="H46" s="197">
        <f>'Other Non-Referred'!K10</f>
        <v>39.300000000000004</v>
      </c>
      <c r="I46" s="181"/>
      <c r="J46" s="186"/>
      <c r="K46" s="187" t="s">
        <v>62</v>
      </c>
      <c r="L46" s="185">
        <f>'Other Non-Referred'!K15</f>
        <v>62.050000000000004</v>
      </c>
      <c r="M46" s="118"/>
      <c r="N46" s="275"/>
      <c r="O46" s="276" t="s">
        <v>62</v>
      </c>
      <c r="P46" s="277">
        <f>'Other Non-Referred'!K113</f>
        <v>50.900000000000006</v>
      </c>
      <c r="R46" s="275"/>
      <c r="S46" s="276" t="s">
        <v>62</v>
      </c>
      <c r="T46" s="277">
        <f>'Other Non-Referred'!K118</f>
        <v>84.95</v>
      </c>
      <c r="V46" s="275"/>
      <c r="W46" s="276" t="s">
        <v>62</v>
      </c>
      <c r="X46" s="277">
        <f>'Other Non-Referred'!K123</f>
        <v>117.80000000000001</v>
      </c>
    </row>
    <row r="47" spans="2:24" ht="13.5" thickBot="1" x14ac:dyDescent="0.25">
      <c r="B47" s="120"/>
      <c r="C47" s="120"/>
      <c r="D47" s="123"/>
      <c r="E47" s="181"/>
      <c r="F47" s="120"/>
      <c r="G47" s="120"/>
      <c r="H47" s="139"/>
      <c r="I47" s="181"/>
      <c r="J47" s="120"/>
      <c r="K47" s="120"/>
      <c r="L47" s="123"/>
      <c r="M47" s="118"/>
      <c r="Q47" s="427"/>
    </row>
    <row r="48" spans="2:24" ht="13.5" thickBot="1" x14ac:dyDescent="0.25">
      <c r="B48" s="194" t="s">
        <v>53</v>
      </c>
      <c r="C48" s="195" t="s">
        <v>52</v>
      </c>
      <c r="D48" s="192" t="s">
        <v>91</v>
      </c>
      <c r="F48" s="113" t="s">
        <v>53</v>
      </c>
      <c r="G48" s="114" t="s">
        <v>52</v>
      </c>
      <c r="H48" s="196" t="s">
        <v>91</v>
      </c>
      <c r="I48" s="118"/>
      <c r="J48" s="194" t="s">
        <v>53</v>
      </c>
      <c r="K48" s="195" t="s">
        <v>52</v>
      </c>
      <c r="L48" s="192" t="s">
        <v>91</v>
      </c>
      <c r="M48" s="118"/>
      <c r="N48" s="267" t="s">
        <v>53</v>
      </c>
      <c r="O48" s="268" t="s">
        <v>52</v>
      </c>
      <c r="P48" s="269" t="s">
        <v>91</v>
      </c>
      <c r="Q48" s="427"/>
      <c r="R48" s="267" t="s">
        <v>53</v>
      </c>
      <c r="S48" s="268" t="s">
        <v>52</v>
      </c>
      <c r="T48" s="269" t="s">
        <v>91</v>
      </c>
      <c r="V48" s="267" t="s">
        <v>53</v>
      </c>
      <c r="W48" s="268" t="s">
        <v>52</v>
      </c>
      <c r="X48" s="269" t="s">
        <v>91</v>
      </c>
    </row>
    <row r="49" spans="2:24" ht="13.5" thickBot="1" x14ac:dyDescent="0.25">
      <c r="B49" s="146">
        <v>5028</v>
      </c>
      <c r="C49" s="182">
        <v>1</v>
      </c>
      <c r="D49" s="135">
        <f>'Other Non-Referred'!E20</f>
        <v>116.4</v>
      </c>
      <c r="F49" s="119">
        <v>5043</v>
      </c>
      <c r="G49" s="120">
        <v>1</v>
      </c>
      <c r="H49" s="136">
        <f>'Other Non-Referred'!E25</f>
        <v>133.70000000000002</v>
      </c>
      <c r="I49" s="181"/>
      <c r="J49" s="146">
        <v>5049</v>
      </c>
      <c r="K49" s="182">
        <v>1</v>
      </c>
      <c r="L49" s="135">
        <f>'Other Non-Referred'!E30</f>
        <v>158.95000000000002</v>
      </c>
      <c r="M49" s="118"/>
      <c r="N49" s="270">
        <v>90272</v>
      </c>
      <c r="O49" s="271">
        <v>1</v>
      </c>
      <c r="P49" s="272">
        <f>Telehealth!E6</f>
        <v>144.35</v>
      </c>
      <c r="Q49" s="427"/>
      <c r="R49" s="270">
        <v>90274</v>
      </c>
      <c r="S49" s="271">
        <v>1</v>
      </c>
      <c r="T49" s="272">
        <f>Telehealth!E11</f>
        <v>192.95000000000002</v>
      </c>
      <c r="V49" s="270">
        <v>90276</v>
      </c>
      <c r="W49" s="271">
        <v>1</v>
      </c>
      <c r="X49" s="272">
        <f>Telehealth!E16</f>
        <v>115.5</v>
      </c>
    </row>
    <row r="50" spans="2:24" x14ac:dyDescent="0.2">
      <c r="B50" s="184"/>
      <c r="C50" s="182">
        <v>2</v>
      </c>
      <c r="D50" s="135">
        <f>'Other Non-Referred'!F20</f>
        <v>88</v>
      </c>
      <c r="F50" s="125"/>
      <c r="G50" s="120">
        <v>2</v>
      </c>
      <c r="H50" s="136">
        <f>'Other Non-Referred'!F25</f>
        <v>117.9</v>
      </c>
      <c r="I50" s="181"/>
      <c r="J50" s="184"/>
      <c r="K50" s="182">
        <v>2</v>
      </c>
      <c r="L50" s="135">
        <f>'Other Non-Referred'!F30</f>
        <v>130.55000000000001</v>
      </c>
      <c r="M50" s="118"/>
      <c r="N50" s="273"/>
      <c r="O50" s="271">
        <v>2</v>
      </c>
      <c r="P50" s="272">
        <f>Telehealth!F6</f>
        <v>128.55000000000001</v>
      </c>
      <c r="Q50" s="427"/>
      <c r="R50" s="273"/>
      <c r="S50" s="271">
        <v>2</v>
      </c>
      <c r="T50" s="272">
        <f>Telehealth!F11</f>
        <v>177.10000000000002</v>
      </c>
      <c r="V50" s="273"/>
      <c r="W50" s="271">
        <v>2</v>
      </c>
      <c r="X50" s="272">
        <f>Telehealth!F16</f>
        <v>102.85000000000001</v>
      </c>
    </row>
    <row r="51" spans="2:24" x14ac:dyDescent="0.2">
      <c r="B51" s="184"/>
      <c r="C51" s="182">
        <v>3</v>
      </c>
      <c r="D51" s="135">
        <f>'Other Non-Referred'!G20</f>
        <v>78.5</v>
      </c>
      <c r="F51" s="125"/>
      <c r="G51" s="120">
        <v>3</v>
      </c>
      <c r="H51" s="136">
        <f>'Other Non-Referred'!G25</f>
        <v>112.65</v>
      </c>
      <c r="I51" s="181"/>
      <c r="J51" s="184"/>
      <c r="K51" s="182">
        <v>3</v>
      </c>
      <c r="L51" s="135">
        <f>'Other Non-Referred'!G30</f>
        <v>121.05000000000001</v>
      </c>
      <c r="M51" s="118"/>
      <c r="N51" s="273"/>
      <c r="O51" s="271">
        <v>3</v>
      </c>
      <c r="P51" s="272">
        <f>Telehealth!G6</f>
        <v>123.30000000000001</v>
      </c>
      <c r="Q51" s="427"/>
      <c r="R51" s="273"/>
      <c r="S51" s="271">
        <v>3</v>
      </c>
      <c r="T51" s="272">
        <f>Telehealth!G11</f>
        <v>171.9</v>
      </c>
      <c r="V51" s="273"/>
      <c r="W51" s="271">
        <v>3</v>
      </c>
      <c r="X51" s="272">
        <f>Telehealth!G16</f>
        <v>98.65</v>
      </c>
    </row>
    <row r="52" spans="2:24" x14ac:dyDescent="0.2">
      <c r="B52" s="184"/>
      <c r="C52" s="182">
        <v>4</v>
      </c>
      <c r="D52" s="135">
        <f>'Other Non-Referred'!H20</f>
        <v>73.8</v>
      </c>
      <c r="F52" s="125"/>
      <c r="G52" s="120">
        <v>4</v>
      </c>
      <c r="H52" s="136">
        <f>'Other Non-Referred'!H25</f>
        <v>110</v>
      </c>
      <c r="I52" s="181"/>
      <c r="J52" s="184"/>
      <c r="K52" s="182">
        <v>4</v>
      </c>
      <c r="L52" s="135">
        <f>'Other Non-Referred'!H30</f>
        <v>116.35000000000001</v>
      </c>
      <c r="M52" s="118"/>
      <c r="N52" s="273"/>
      <c r="O52" s="271">
        <v>4</v>
      </c>
      <c r="P52" s="272">
        <f>Telehealth!H6</f>
        <v>120.65</v>
      </c>
      <c r="Q52" s="427"/>
      <c r="R52" s="273"/>
      <c r="S52" s="271">
        <v>4</v>
      </c>
      <c r="T52" s="272">
        <f>Telehealth!H11</f>
        <v>169.25</v>
      </c>
      <c r="V52" s="273"/>
      <c r="W52" s="271">
        <v>4</v>
      </c>
      <c r="X52" s="272">
        <f>Telehealth!H16</f>
        <v>96.550000000000011</v>
      </c>
    </row>
    <row r="53" spans="2:24" x14ac:dyDescent="0.2">
      <c r="B53" s="184"/>
      <c r="C53" s="182">
        <v>5</v>
      </c>
      <c r="D53" s="135">
        <f>'Other Non-Referred'!I20</f>
        <v>71</v>
      </c>
      <c r="F53" s="125"/>
      <c r="G53" s="120">
        <v>5</v>
      </c>
      <c r="H53" s="136">
        <f>'Other Non-Referred'!I25</f>
        <v>108.45</v>
      </c>
      <c r="I53" s="181"/>
      <c r="J53" s="184"/>
      <c r="K53" s="182">
        <v>5</v>
      </c>
      <c r="L53" s="135">
        <f>'Other Non-Referred'!I30</f>
        <v>113.55000000000001</v>
      </c>
      <c r="M53" s="118"/>
      <c r="N53" s="273"/>
      <c r="O53" s="271">
        <v>5</v>
      </c>
      <c r="P53" s="272">
        <f>Telehealth!I6</f>
        <v>119.10000000000001</v>
      </c>
      <c r="Q53" s="427"/>
      <c r="R53" s="273"/>
      <c r="S53" s="271">
        <v>5</v>
      </c>
      <c r="T53" s="272">
        <f>Telehealth!I11</f>
        <v>167.70000000000002</v>
      </c>
      <c r="V53" s="273"/>
      <c r="W53" s="271">
        <v>5</v>
      </c>
      <c r="X53" s="272">
        <f>Telehealth!I16</f>
        <v>95.300000000000011</v>
      </c>
    </row>
    <row r="54" spans="2:24" x14ac:dyDescent="0.2">
      <c r="B54" s="184"/>
      <c r="C54" s="182">
        <v>6</v>
      </c>
      <c r="D54" s="135">
        <f>'Other Non-Referred'!J20</f>
        <v>69.100000000000009</v>
      </c>
      <c r="F54" s="125"/>
      <c r="G54" s="120">
        <v>6</v>
      </c>
      <c r="H54" s="136">
        <f>'Other Non-Referred'!J25</f>
        <v>107.4</v>
      </c>
      <c r="I54" s="181"/>
      <c r="J54" s="184"/>
      <c r="K54" s="182">
        <v>6</v>
      </c>
      <c r="L54" s="135">
        <f>'Other Non-Referred'!J30</f>
        <v>111.65</v>
      </c>
      <c r="M54" s="118"/>
      <c r="N54" s="273"/>
      <c r="O54" s="271">
        <v>6</v>
      </c>
      <c r="P54" s="272">
        <f>Telehealth!J6</f>
        <v>118</v>
      </c>
      <c r="R54" s="273"/>
      <c r="S54" s="271">
        <v>6</v>
      </c>
      <c r="T54" s="272">
        <f>Telehealth!J11</f>
        <v>166.60000000000002</v>
      </c>
      <c r="V54" s="273"/>
      <c r="W54" s="271">
        <v>6</v>
      </c>
      <c r="X54" s="272">
        <f>Telehealth!J16</f>
        <v>94.45</v>
      </c>
    </row>
    <row r="55" spans="2:24" ht="13.5" thickBot="1" x14ac:dyDescent="0.25">
      <c r="B55" s="186"/>
      <c r="C55" s="187" t="s">
        <v>62</v>
      </c>
      <c r="D55" s="185">
        <f>'Other Non-Referred'!K20</f>
        <v>63.6</v>
      </c>
      <c r="F55" s="126"/>
      <c r="G55" s="127" t="s">
        <v>62</v>
      </c>
      <c r="H55" s="202">
        <f>'Other Non-Referred'!K25</f>
        <v>104.60000000000001</v>
      </c>
      <c r="I55" s="181"/>
      <c r="J55" s="186"/>
      <c r="K55" s="187" t="s">
        <v>62</v>
      </c>
      <c r="L55" s="185">
        <f>'Other Non-Referred'!K30</f>
        <v>106.15</v>
      </c>
      <c r="M55" s="118"/>
      <c r="N55" s="275"/>
      <c r="O55" s="276" t="s">
        <v>62</v>
      </c>
      <c r="P55" s="277">
        <f>Telehealth!K6</f>
        <v>115.25</v>
      </c>
      <c r="R55" s="275"/>
      <c r="S55" s="276" t="s">
        <v>62</v>
      </c>
      <c r="T55" s="277">
        <f>Telehealth!K11</f>
        <v>163.85000000000002</v>
      </c>
      <c r="V55" s="275"/>
      <c r="W55" s="276" t="s">
        <v>62</v>
      </c>
      <c r="X55" s="277">
        <f>Telehealth!K16</f>
        <v>92.25</v>
      </c>
    </row>
    <row r="56" spans="2:24" ht="13.5" thickBot="1" x14ac:dyDescent="0.25">
      <c r="B56" s="120"/>
      <c r="C56" s="120"/>
      <c r="D56" s="123"/>
      <c r="E56" s="143"/>
      <c r="F56" s="120"/>
      <c r="G56" s="120"/>
      <c r="H56" s="139"/>
      <c r="I56" s="181"/>
      <c r="J56" s="120"/>
      <c r="K56" s="120"/>
      <c r="L56" s="123"/>
      <c r="M56" s="118"/>
      <c r="N56" s="427"/>
      <c r="O56" s="427"/>
      <c r="P56" s="427"/>
      <c r="R56" s="404"/>
      <c r="S56" s="404"/>
      <c r="T56" s="404"/>
      <c r="V56" s="404"/>
      <c r="W56" s="404"/>
      <c r="X56" s="404"/>
    </row>
    <row r="57" spans="2:24" ht="13.5" thickBot="1" x14ac:dyDescent="0.25">
      <c r="B57" s="194" t="s">
        <v>53</v>
      </c>
      <c r="C57" s="195" t="s">
        <v>52</v>
      </c>
      <c r="D57" s="192" t="s">
        <v>91</v>
      </c>
      <c r="F57" s="113" t="s">
        <v>53</v>
      </c>
      <c r="G57" s="114" t="s">
        <v>52</v>
      </c>
      <c r="H57" s="196" t="s">
        <v>91</v>
      </c>
      <c r="I57" s="118"/>
      <c r="J57" s="194" t="s">
        <v>53</v>
      </c>
      <c r="K57" s="195" t="s">
        <v>52</v>
      </c>
      <c r="L57" s="192" t="s">
        <v>91</v>
      </c>
      <c r="M57" s="118"/>
      <c r="N57" s="267" t="s">
        <v>53</v>
      </c>
      <c r="O57" s="268" t="s">
        <v>52</v>
      </c>
      <c r="P57" s="269" t="s">
        <v>91</v>
      </c>
      <c r="R57" s="426"/>
      <c r="S57" s="426"/>
      <c r="T57" s="198"/>
      <c r="V57" s="426"/>
      <c r="W57" s="426"/>
      <c r="X57" s="198"/>
    </row>
    <row r="58" spans="2:24" ht="13.5" thickBot="1" x14ac:dyDescent="0.25">
      <c r="B58" s="146">
        <v>5063</v>
      </c>
      <c r="C58" s="182">
        <v>1</v>
      </c>
      <c r="D58" s="135">
        <f>'Other Non-Referred'!E35</f>
        <v>174.75</v>
      </c>
      <c r="F58" s="119">
        <v>5067</v>
      </c>
      <c r="G58" s="120">
        <v>1</v>
      </c>
      <c r="H58" s="136">
        <f>'Other Non-Referred'!E40</f>
        <v>200</v>
      </c>
      <c r="I58" s="181"/>
      <c r="J58" s="146">
        <v>5220</v>
      </c>
      <c r="K58" s="182">
        <v>1</v>
      </c>
      <c r="L58" s="135">
        <f>'Other Non-Referred'!E45</f>
        <v>39.1</v>
      </c>
      <c r="M58" s="118"/>
      <c r="N58" s="270">
        <v>90278</v>
      </c>
      <c r="O58" s="271">
        <v>1</v>
      </c>
      <c r="P58" s="272">
        <f>Telehealth!E21</f>
        <v>154.35000000000002</v>
      </c>
      <c r="R58" s="426"/>
      <c r="S58" s="182"/>
      <c r="T58" s="183"/>
      <c r="V58" s="426"/>
      <c r="W58" s="182"/>
      <c r="X58" s="183"/>
    </row>
    <row r="59" spans="2:24" x14ac:dyDescent="0.2">
      <c r="B59" s="184"/>
      <c r="C59" s="182">
        <v>2</v>
      </c>
      <c r="D59" s="135">
        <f>'Other Non-Referred'!F35</f>
        <v>158.95000000000002</v>
      </c>
      <c r="F59" s="125"/>
      <c r="G59" s="120">
        <v>2</v>
      </c>
      <c r="H59" s="136">
        <f>'Other Non-Referred'!F40</f>
        <v>171.60000000000002</v>
      </c>
      <c r="I59" s="181"/>
      <c r="J59" s="184"/>
      <c r="K59" s="182">
        <v>2</v>
      </c>
      <c r="L59" s="135">
        <f>'Other Non-Referred'!F45</f>
        <v>30.200000000000003</v>
      </c>
      <c r="M59" s="118"/>
      <c r="N59" s="273"/>
      <c r="O59" s="271">
        <v>2</v>
      </c>
      <c r="P59" s="272">
        <f>Telehealth!F21</f>
        <v>141.70000000000002</v>
      </c>
      <c r="R59" s="182"/>
      <c r="S59" s="182"/>
      <c r="T59" s="183"/>
      <c r="V59" s="182"/>
      <c r="W59" s="182"/>
      <c r="X59" s="183"/>
    </row>
    <row r="60" spans="2:24" x14ac:dyDescent="0.2">
      <c r="B60" s="184"/>
      <c r="C60" s="182">
        <v>3</v>
      </c>
      <c r="D60" s="135">
        <f>'Other Non-Referred'!G35</f>
        <v>153.70000000000002</v>
      </c>
      <c r="F60" s="125"/>
      <c r="G60" s="120">
        <v>3</v>
      </c>
      <c r="H60" s="136">
        <f>'Other Non-Referred'!G40</f>
        <v>162.10000000000002</v>
      </c>
      <c r="I60" s="181"/>
      <c r="J60" s="184"/>
      <c r="K60" s="182">
        <v>3</v>
      </c>
      <c r="L60" s="135">
        <f>'Other Non-Referred'!G45</f>
        <v>27.200000000000003</v>
      </c>
      <c r="M60" s="118"/>
      <c r="N60" s="273"/>
      <c r="O60" s="271">
        <v>3</v>
      </c>
      <c r="P60" s="272">
        <f>Telehealth!G21</f>
        <v>137.5</v>
      </c>
      <c r="R60" s="182"/>
      <c r="S60" s="182"/>
      <c r="T60" s="183"/>
      <c r="V60" s="182"/>
      <c r="W60" s="182"/>
      <c r="X60" s="183"/>
    </row>
    <row r="61" spans="2:24" x14ac:dyDescent="0.2">
      <c r="B61" s="184"/>
      <c r="C61" s="182">
        <v>4</v>
      </c>
      <c r="D61" s="135">
        <f>'Other Non-Referred'!H35</f>
        <v>151.1</v>
      </c>
      <c r="F61" s="125"/>
      <c r="G61" s="120">
        <v>4</v>
      </c>
      <c r="H61" s="136">
        <f>'Other Non-Referred'!H40</f>
        <v>157.4</v>
      </c>
      <c r="I61" s="181"/>
      <c r="J61" s="184"/>
      <c r="K61" s="182">
        <v>4</v>
      </c>
      <c r="L61" s="121">
        <f>'Other Non-Referred'!H45</f>
        <v>25.75</v>
      </c>
      <c r="M61" s="118"/>
      <c r="N61" s="273"/>
      <c r="O61" s="271">
        <v>4</v>
      </c>
      <c r="P61" s="272">
        <f>Telehealth!H21</f>
        <v>135.45000000000002</v>
      </c>
      <c r="R61" s="182"/>
      <c r="S61" s="182"/>
      <c r="T61" s="183"/>
      <c r="V61" s="182"/>
      <c r="W61" s="182"/>
      <c r="X61" s="183"/>
    </row>
    <row r="62" spans="2:24" x14ac:dyDescent="0.2">
      <c r="B62" s="184"/>
      <c r="C62" s="182">
        <v>5</v>
      </c>
      <c r="D62" s="135">
        <f>'Other Non-Referred'!I35</f>
        <v>149.5</v>
      </c>
      <c r="F62" s="125"/>
      <c r="G62" s="120">
        <v>5</v>
      </c>
      <c r="H62" s="136">
        <f>'Other Non-Referred'!I40</f>
        <v>154.60000000000002</v>
      </c>
      <c r="I62" s="181"/>
      <c r="J62" s="184"/>
      <c r="K62" s="182">
        <v>5</v>
      </c>
      <c r="L62" s="135">
        <f>'Other Non-Referred'!I45</f>
        <v>24.85</v>
      </c>
      <c r="M62" s="118"/>
      <c r="N62" s="273"/>
      <c r="O62" s="271">
        <v>5</v>
      </c>
      <c r="P62" s="272">
        <f>Telehealth!I21</f>
        <v>134.15</v>
      </c>
      <c r="R62" s="182"/>
      <c r="S62" s="182"/>
      <c r="T62" s="183"/>
      <c r="V62" s="182"/>
      <c r="W62" s="182"/>
      <c r="X62" s="183"/>
    </row>
    <row r="63" spans="2:24" x14ac:dyDescent="0.2">
      <c r="B63" s="184"/>
      <c r="C63" s="182">
        <v>6</v>
      </c>
      <c r="D63" s="135">
        <f>'Other Non-Referred'!J35</f>
        <v>148.45000000000002</v>
      </c>
      <c r="F63" s="125"/>
      <c r="G63" s="120">
        <v>6</v>
      </c>
      <c r="H63" s="136">
        <f>'Other Non-Referred'!J40</f>
        <v>152.70000000000002</v>
      </c>
      <c r="I63" s="181"/>
      <c r="J63" s="184"/>
      <c r="K63" s="182">
        <v>6</v>
      </c>
      <c r="L63" s="135">
        <f>'Other Non-Referred'!J45</f>
        <v>24.3</v>
      </c>
      <c r="M63" s="118"/>
      <c r="N63" s="273"/>
      <c r="O63" s="271">
        <v>6</v>
      </c>
      <c r="P63" s="272">
        <f>Telehealth!J21</f>
        <v>133.30000000000001</v>
      </c>
      <c r="R63" s="182"/>
      <c r="S63" s="182"/>
      <c r="T63" s="183"/>
      <c r="V63" s="182"/>
      <c r="W63" s="182"/>
      <c r="X63" s="183"/>
    </row>
    <row r="64" spans="2:24" ht="13.5" thickBot="1" x14ac:dyDescent="0.25">
      <c r="B64" s="186"/>
      <c r="C64" s="187" t="s">
        <v>62</v>
      </c>
      <c r="D64" s="185">
        <f>'Other Non-Referred'!K35</f>
        <v>145.65</v>
      </c>
      <c r="F64" s="126"/>
      <c r="G64" s="127" t="s">
        <v>62</v>
      </c>
      <c r="H64" s="197">
        <f>'Other Non-Referred'!K40</f>
        <v>147.20000000000002</v>
      </c>
      <c r="I64" s="181"/>
      <c r="J64" s="186"/>
      <c r="K64" s="187" t="s">
        <v>62</v>
      </c>
      <c r="L64" s="185">
        <f>'Other Non-Referred'!K45</f>
        <v>22.1</v>
      </c>
      <c r="M64" s="118"/>
      <c r="N64" s="275"/>
      <c r="O64" s="276" t="s">
        <v>62</v>
      </c>
      <c r="P64" s="277">
        <f>Telehealth!K21</f>
        <v>131.1</v>
      </c>
      <c r="R64" s="182"/>
      <c r="S64" s="182"/>
      <c r="T64" s="183"/>
      <c r="V64" s="182"/>
      <c r="W64" s="182"/>
      <c r="X64" s="183"/>
    </row>
    <row r="65" spans="2:13" ht="13.5" thickBot="1" x14ac:dyDescent="0.25">
      <c r="B65" s="120"/>
      <c r="C65" s="120"/>
      <c r="D65" s="183"/>
      <c r="E65" s="118"/>
      <c r="F65" s="182"/>
      <c r="G65" s="182"/>
      <c r="H65" s="201"/>
      <c r="I65" s="181"/>
      <c r="J65" s="186"/>
      <c r="K65" s="181"/>
      <c r="L65" s="190"/>
      <c r="M65" s="118"/>
    </row>
    <row r="66" spans="2:13" ht="13.5" thickBot="1" x14ac:dyDescent="0.25">
      <c r="B66" s="194" t="s">
        <v>53</v>
      </c>
      <c r="C66" s="195" t="s">
        <v>52</v>
      </c>
      <c r="D66" s="192" t="s">
        <v>91</v>
      </c>
      <c r="F66" s="113" t="s">
        <v>53</v>
      </c>
      <c r="G66" s="114" t="s">
        <v>52</v>
      </c>
      <c r="H66" s="117" t="s">
        <v>91</v>
      </c>
      <c r="I66" s="181"/>
      <c r="J66" s="113" t="s">
        <v>53</v>
      </c>
      <c r="K66" s="114" t="s">
        <v>52</v>
      </c>
      <c r="L66" s="115" t="s">
        <v>91</v>
      </c>
      <c r="M66" s="118"/>
    </row>
    <row r="67" spans="2:13" ht="13.5" thickBot="1" x14ac:dyDescent="0.25">
      <c r="B67" s="146">
        <v>5223</v>
      </c>
      <c r="C67" s="182">
        <v>1</v>
      </c>
      <c r="D67" s="135">
        <f>'Other Non-Referred'!E50</f>
        <v>50.050000000000004</v>
      </c>
      <c r="F67" s="119">
        <v>5227</v>
      </c>
      <c r="G67" s="120">
        <v>1</v>
      </c>
      <c r="H67" s="124">
        <f>'Other Non-Referred'!E55</f>
        <v>70.150000000000006</v>
      </c>
      <c r="I67" s="118"/>
      <c r="J67" s="140">
        <v>5228</v>
      </c>
      <c r="K67" s="120">
        <v>1</v>
      </c>
      <c r="L67" s="122">
        <f>'Other Non-Referred'!E60</f>
        <v>95.45</v>
      </c>
      <c r="M67" s="118"/>
    </row>
    <row r="68" spans="2:13" x14ac:dyDescent="0.2">
      <c r="B68" s="184"/>
      <c r="C68" s="182">
        <v>2</v>
      </c>
      <c r="D68" s="135">
        <f>'Other Non-Referred'!F50</f>
        <v>40</v>
      </c>
      <c r="F68" s="125"/>
      <c r="G68" s="120">
        <v>2</v>
      </c>
      <c r="H68" s="124">
        <f>'Other Non-Referred'!F55</f>
        <v>61.25</v>
      </c>
      <c r="I68" s="118"/>
      <c r="J68" s="137"/>
      <c r="K68" s="120">
        <v>2</v>
      </c>
      <c r="L68" s="122">
        <f>'Other Non-Referred'!F60</f>
        <v>86.550000000000011</v>
      </c>
      <c r="M68" s="118"/>
    </row>
    <row r="69" spans="2:13" x14ac:dyDescent="0.2">
      <c r="B69" s="184"/>
      <c r="C69" s="182">
        <v>3</v>
      </c>
      <c r="D69" s="135">
        <f>'Other Non-Referred'!G50</f>
        <v>36.65</v>
      </c>
      <c r="F69" s="125"/>
      <c r="G69" s="120">
        <v>3</v>
      </c>
      <c r="H69" s="124">
        <f>'Other Non-Referred'!G55</f>
        <v>58.25</v>
      </c>
      <c r="I69" s="118"/>
      <c r="J69" s="137"/>
      <c r="K69" s="120">
        <v>3</v>
      </c>
      <c r="L69" s="122">
        <f>'Other Non-Referred'!G60</f>
        <v>83.550000000000011</v>
      </c>
      <c r="M69" s="118"/>
    </row>
    <row r="70" spans="2:13" x14ac:dyDescent="0.2">
      <c r="B70" s="184"/>
      <c r="C70" s="182">
        <v>4</v>
      </c>
      <c r="D70" s="135">
        <f>'Other Non-Referred'!H50</f>
        <v>34.950000000000003</v>
      </c>
      <c r="F70" s="125"/>
      <c r="G70" s="120">
        <v>4</v>
      </c>
      <c r="H70" s="136">
        <f>'Other Non-Referred'!H55</f>
        <v>56.800000000000004</v>
      </c>
      <c r="I70" s="118"/>
      <c r="J70" s="137"/>
      <c r="K70" s="120">
        <v>4</v>
      </c>
      <c r="L70" s="135">
        <f>'Other Non-Referred'!H60</f>
        <v>82.100000000000009</v>
      </c>
      <c r="M70" s="118"/>
    </row>
    <row r="71" spans="2:13" x14ac:dyDescent="0.2">
      <c r="B71" s="184"/>
      <c r="C71" s="182">
        <v>5</v>
      </c>
      <c r="D71" s="135">
        <f>'Other Non-Referred'!I50</f>
        <v>33.950000000000003</v>
      </c>
      <c r="F71" s="125"/>
      <c r="G71" s="120">
        <v>5</v>
      </c>
      <c r="H71" s="124">
        <f>'Other Non-Referred'!I55</f>
        <v>55.900000000000006</v>
      </c>
      <c r="I71" s="118"/>
      <c r="J71" s="137"/>
      <c r="K71" s="120">
        <v>5</v>
      </c>
      <c r="L71" s="122">
        <f>'Other Non-Referred'!I60</f>
        <v>81.2</v>
      </c>
      <c r="M71" s="118"/>
    </row>
    <row r="72" spans="2:13" x14ac:dyDescent="0.2">
      <c r="B72" s="184"/>
      <c r="C72" s="182">
        <v>6</v>
      </c>
      <c r="D72" s="135">
        <f>'Other Non-Referred'!J50</f>
        <v>33.25</v>
      </c>
      <c r="F72" s="125"/>
      <c r="G72" s="120">
        <v>6</v>
      </c>
      <c r="H72" s="124">
        <f>'Other Non-Referred'!J55</f>
        <v>55.35</v>
      </c>
      <c r="I72" s="118"/>
      <c r="J72" s="137"/>
      <c r="K72" s="120">
        <v>6</v>
      </c>
      <c r="L72" s="122">
        <f>'Other Non-Referred'!J60</f>
        <v>80.650000000000006</v>
      </c>
      <c r="M72" s="118"/>
    </row>
    <row r="73" spans="2:13" ht="13.5" thickBot="1" x14ac:dyDescent="0.25">
      <c r="B73" s="186"/>
      <c r="C73" s="187" t="s">
        <v>62</v>
      </c>
      <c r="D73" s="185">
        <f>'Other Non-Referred'!K50</f>
        <v>30.75</v>
      </c>
      <c r="F73" s="126"/>
      <c r="G73" s="127" t="s">
        <v>62</v>
      </c>
      <c r="H73" s="130">
        <f>'Other Non-Referred'!K55</f>
        <v>53.150000000000006</v>
      </c>
      <c r="I73" s="118"/>
      <c r="J73" s="129"/>
      <c r="K73" s="127" t="s">
        <v>62</v>
      </c>
      <c r="L73" s="128">
        <f>'Other Non-Referred'!K60</f>
        <v>78.45</v>
      </c>
      <c r="M73" s="118"/>
    </row>
    <row r="74" spans="2:13" ht="13.5" thickBot="1" x14ac:dyDescent="0.25">
      <c r="B74" s="133"/>
      <c r="C74" s="118"/>
      <c r="D74" s="190"/>
      <c r="E74" s="118"/>
      <c r="F74" s="190"/>
      <c r="G74" s="181"/>
      <c r="H74" s="191"/>
      <c r="I74" s="118"/>
      <c r="J74" s="184"/>
      <c r="K74" s="181"/>
      <c r="L74" s="190"/>
      <c r="M74" s="118"/>
    </row>
    <row r="75" spans="2:13" ht="13.5" thickBot="1" x14ac:dyDescent="0.25">
      <c r="B75" s="113" t="s">
        <v>53</v>
      </c>
      <c r="C75" s="114" t="s">
        <v>52</v>
      </c>
      <c r="D75" s="117" t="s">
        <v>91</v>
      </c>
      <c r="F75" s="113" t="s">
        <v>53</v>
      </c>
      <c r="G75" s="114" t="s">
        <v>52</v>
      </c>
      <c r="H75" s="115" t="s">
        <v>91</v>
      </c>
      <c r="I75" s="181"/>
      <c r="J75" s="113" t="s">
        <v>53</v>
      </c>
      <c r="K75" s="114" t="s">
        <v>52</v>
      </c>
      <c r="L75" s="115" t="s">
        <v>91</v>
      </c>
      <c r="M75" s="118"/>
    </row>
    <row r="76" spans="2:13" ht="13.5" thickBot="1" x14ac:dyDescent="0.25">
      <c r="B76" s="141">
        <v>5260</v>
      </c>
      <c r="C76" s="120">
        <v>1</v>
      </c>
      <c r="D76" s="124">
        <f>'Other Non-Referred'!E65</f>
        <v>53.45</v>
      </c>
      <c r="F76" s="141">
        <v>5263</v>
      </c>
      <c r="G76" s="120">
        <v>1</v>
      </c>
      <c r="H76" s="122">
        <f>'Other Non-Referred'!E70</f>
        <v>66.2</v>
      </c>
      <c r="I76" s="118"/>
      <c r="J76" s="140">
        <v>5265</v>
      </c>
      <c r="K76" s="120">
        <v>1</v>
      </c>
      <c r="L76" s="122">
        <f>'Other Non-Referred'!E75</f>
        <v>84.5</v>
      </c>
      <c r="M76" s="118"/>
    </row>
    <row r="77" spans="2:13" x14ac:dyDescent="0.2">
      <c r="B77" s="137"/>
      <c r="C77" s="120">
        <v>2</v>
      </c>
      <c r="D77" s="136">
        <f>'Other Non-Referred'!F65</f>
        <v>37.35</v>
      </c>
      <c r="F77" s="125"/>
      <c r="G77" s="120">
        <v>2</v>
      </c>
      <c r="H77" s="122">
        <f>'Other Non-Referred'!F70</f>
        <v>48.050000000000004</v>
      </c>
      <c r="I77" s="118"/>
      <c r="J77" s="137"/>
      <c r="K77" s="120">
        <v>2</v>
      </c>
      <c r="L77" s="122">
        <f>'Other Non-Referred'!F75</f>
        <v>68.400000000000006</v>
      </c>
      <c r="M77" s="118"/>
    </row>
    <row r="78" spans="2:13" x14ac:dyDescent="0.2">
      <c r="B78" s="137"/>
      <c r="C78" s="120">
        <v>3</v>
      </c>
      <c r="D78" s="124">
        <f>'Other Non-Referred'!G65</f>
        <v>32</v>
      </c>
      <c r="F78" s="125"/>
      <c r="G78" s="120">
        <v>3</v>
      </c>
      <c r="H78" s="122">
        <f>'Other Non-Referred'!G70</f>
        <v>42</v>
      </c>
      <c r="I78" s="118"/>
      <c r="J78" s="137"/>
      <c r="K78" s="120">
        <v>3</v>
      </c>
      <c r="L78" s="122">
        <f>'Other Non-Referred'!G75</f>
        <v>63.050000000000004</v>
      </c>
      <c r="M78" s="118"/>
    </row>
    <row r="79" spans="2:13" x14ac:dyDescent="0.2">
      <c r="B79" s="137"/>
      <c r="C79" s="120">
        <v>4</v>
      </c>
      <c r="D79" s="124">
        <f>'Other Non-Referred'!H65</f>
        <v>29.35</v>
      </c>
      <c r="F79" s="137"/>
      <c r="G79" s="120">
        <v>4</v>
      </c>
      <c r="H79" s="135">
        <f>'Other Non-Referred'!H70</f>
        <v>39</v>
      </c>
      <c r="I79" s="118"/>
      <c r="J79" s="137"/>
      <c r="K79" s="120">
        <v>4</v>
      </c>
      <c r="L79" s="122">
        <f>'Other Non-Referred'!H75</f>
        <v>60.400000000000006</v>
      </c>
      <c r="M79" s="118"/>
    </row>
    <row r="80" spans="2:13" x14ac:dyDescent="0.2">
      <c r="B80" s="137"/>
      <c r="C80" s="120">
        <v>5</v>
      </c>
      <c r="D80" s="124">
        <f>'Other Non-Referred'!I65</f>
        <v>27.75</v>
      </c>
      <c r="F80" s="137"/>
      <c r="G80" s="120">
        <v>5</v>
      </c>
      <c r="H80" s="122">
        <f>'Other Non-Referred'!I70</f>
        <v>37.15</v>
      </c>
      <c r="I80" s="118"/>
      <c r="J80" s="137"/>
      <c r="K80" s="120">
        <v>5</v>
      </c>
      <c r="L80" s="122">
        <f>'Other Non-Referred'!I75</f>
        <v>58.800000000000004</v>
      </c>
      <c r="M80" s="118"/>
    </row>
    <row r="81" spans="2:13" x14ac:dyDescent="0.2">
      <c r="B81" s="137"/>
      <c r="C81" s="120">
        <v>6</v>
      </c>
      <c r="D81" s="124">
        <f>'Other Non-Referred'!J65</f>
        <v>26.650000000000002</v>
      </c>
      <c r="F81" s="137"/>
      <c r="G81" s="120">
        <v>6</v>
      </c>
      <c r="H81" s="122">
        <f>'Other Non-Referred'!J70</f>
        <v>35.950000000000003</v>
      </c>
      <c r="I81" s="118"/>
      <c r="J81" s="137"/>
      <c r="K81" s="120">
        <v>6</v>
      </c>
      <c r="L81" s="122">
        <f>'Other Non-Referred'!J75</f>
        <v>57.7</v>
      </c>
      <c r="M81" s="118"/>
    </row>
    <row r="82" spans="2:13" ht="13.5" thickBot="1" x14ac:dyDescent="0.25">
      <c r="B82" s="129"/>
      <c r="C82" s="127" t="s">
        <v>62</v>
      </c>
      <c r="D82" s="130">
        <f>'Other Non-Referred'!K65</f>
        <v>22.75</v>
      </c>
      <c r="F82" s="129"/>
      <c r="G82" s="127" t="s">
        <v>62</v>
      </c>
      <c r="H82" s="128">
        <f>'Other Non-Referred'!K70</f>
        <v>31.35</v>
      </c>
      <c r="I82" s="118"/>
      <c r="J82" s="129"/>
      <c r="K82" s="127" t="s">
        <v>62</v>
      </c>
      <c r="L82" s="128">
        <f>'Other Non-Referred'!K75</f>
        <v>53.800000000000004</v>
      </c>
      <c r="M82" s="118"/>
    </row>
    <row r="83" spans="2:13" ht="13.5" thickBot="1" x14ac:dyDescent="0.25">
      <c r="B83" s="133"/>
      <c r="C83" s="118"/>
      <c r="D83" s="190"/>
      <c r="E83" s="118"/>
      <c r="F83" s="190"/>
      <c r="G83" s="181"/>
      <c r="H83" s="191"/>
      <c r="I83" s="118"/>
      <c r="J83" s="182"/>
      <c r="K83" s="181"/>
      <c r="L83" s="190"/>
    </row>
    <row r="84" spans="2:13" ht="13.5" thickBot="1" x14ac:dyDescent="0.25">
      <c r="B84" s="113" t="s">
        <v>53</v>
      </c>
      <c r="C84" s="114" t="s">
        <v>52</v>
      </c>
      <c r="D84" s="115" t="s">
        <v>91</v>
      </c>
      <c r="I84" s="181"/>
      <c r="J84" s="341"/>
    </row>
    <row r="85" spans="2:13" ht="13.5" thickBot="1" x14ac:dyDescent="0.25">
      <c r="B85" s="140">
        <v>5267</v>
      </c>
      <c r="C85" s="120">
        <v>1</v>
      </c>
      <c r="D85" s="122">
        <f>'Other Non-Referred'!E80</f>
        <v>109.80000000000001</v>
      </c>
      <c r="I85" s="181"/>
      <c r="J85" s="341"/>
    </row>
    <row r="86" spans="2:13" x14ac:dyDescent="0.2">
      <c r="B86" s="137"/>
      <c r="C86" s="120">
        <v>2</v>
      </c>
      <c r="D86" s="122">
        <f>'Other Non-Referred'!F80</f>
        <v>93.7</v>
      </c>
      <c r="I86" s="181"/>
      <c r="J86" s="341"/>
    </row>
    <row r="87" spans="2:13" x14ac:dyDescent="0.2">
      <c r="B87" s="137"/>
      <c r="C87" s="120">
        <v>3</v>
      </c>
      <c r="D87" s="122">
        <f>'Other Non-Referred'!G80</f>
        <v>88.350000000000009</v>
      </c>
      <c r="I87" s="181"/>
      <c r="J87" s="341"/>
    </row>
    <row r="88" spans="2:13" x14ac:dyDescent="0.2">
      <c r="B88" s="137"/>
      <c r="C88" s="120">
        <v>4</v>
      </c>
      <c r="D88" s="122">
        <f>'Other Non-Referred'!H80</f>
        <v>85.7</v>
      </c>
      <c r="I88" s="181"/>
      <c r="J88" s="341"/>
    </row>
    <row r="89" spans="2:13" x14ac:dyDescent="0.2">
      <c r="B89" s="137"/>
      <c r="C89" s="120">
        <v>5</v>
      </c>
      <c r="D89" s="122">
        <f>'Other Non-Referred'!I80</f>
        <v>84.100000000000009</v>
      </c>
      <c r="I89" s="181"/>
      <c r="J89" s="341"/>
    </row>
    <row r="90" spans="2:13" x14ac:dyDescent="0.2">
      <c r="B90" s="137"/>
      <c r="C90" s="120">
        <v>6</v>
      </c>
      <c r="D90" s="122">
        <f>'Other Non-Referred'!J80</f>
        <v>83</v>
      </c>
      <c r="I90" s="181"/>
      <c r="J90" s="341"/>
    </row>
    <row r="91" spans="2:13" ht="13.5" thickBot="1" x14ac:dyDescent="0.25">
      <c r="B91" s="129"/>
      <c r="C91" s="127" t="s">
        <v>62</v>
      </c>
      <c r="D91" s="128">
        <f>'Other Non-Referred'!K80</f>
        <v>79.100000000000009</v>
      </c>
      <c r="I91" s="181"/>
      <c r="J91" s="341"/>
    </row>
    <row r="92" spans="2:13" x14ac:dyDescent="0.2">
      <c r="B92" s="133"/>
      <c r="C92" s="118"/>
      <c r="D92" s="133"/>
      <c r="E92" s="118"/>
      <c r="F92" s="133"/>
      <c r="G92" s="118"/>
      <c r="H92" s="134"/>
      <c r="I92" s="181"/>
      <c r="J92" s="120"/>
      <c r="K92" s="118"/>
      <c r="L92" s="133"/>
    </row>
    <row r="93" spans="2:13" x14ac:dyDescent="0.2">
      <c r="B93" s="354" t="s">
        <v>166</v>
      </c>
      <c r="C93" s="352"/>
      <c r="D93" s="352"/>
      <c r="F93" s="352"/>
      <c r="G93" s="352"/>
      <c r="H93" s="352"/>
      <c r="J93" s="353"/>
      <c r="K93" s="352"/>
      <c r="L93" s="352"/>
    </row>
    <row r="94" spans="2:13" ht="13.5" thickBot="1" x14ac:dyDescent="0.25">
      <c r="I94" s="352"/>
      <c r="J94" s="341"/>
    </row>
    <row r="95" spans="2:13" ht="13.5" thickBot="1" x14ac:dyDescent="0.25">
      <c r="F95" s="355" t="s">
        <v>165</v>
      </c>
      <c r="G95" s="356"/>
      <c r="H95" s="357"/>
      <c r="J95" s="341"/>
    </row>
    <row r="96" spans="2:13" ht="13.5" thickBot="1" x14ac:dyDescent="0.25">
      <c r="F96" s="113" t="s">
        <v>53</v>
      </c>
      <c r="G96" s="114" t="s">
        <v>52</v>
      </c>
      <c r="H96" s="115" t="s">
        <v>91</v>
      </c>
      <c r="J96" s="341"/>
    </row>
    <row r="97" spans="2:12" ht="13.5" thickBot="1" x14ac:dyDescent="0.25">
      <c r="F97" s="140">
        <v>195</v>
      </c>
      <c r="G97" s="120">
        <v>1</v>
      </c>
      <c r="H97" s="122">
        <f>Specialist!$E5</f>
        <v>86.9</v>
      </c>
      <c r="J97" s="341"/>
    </row>
    <row r="98" spans="2:12" x14ac:dyDescent="0.2">
      <c r="F98" s="137"/>
      <c r="G98" s="120">
        <v>2</v>
      </c>
      <c r="H98" s="122">
        <f>Specialist!$F5</f>
        <v>69.900000000000006</v>
      </c>
      <c r="J98" s="341"/>
    </row>
    <row r="99" spans="2:12" x14ac:dyDescent="0.2">
      <c r="F99" s="137"/>
      <c r="G99" s="120">
        <v>3</v>
      </c>
      <c r="H99" s="122">
        <f>Specialist!$G5</f>
        <v>64.25</v>
      </c>
      <c r="J99" s="341"/>
    </row>
    <row r="100" spans="2:12" x14ac:dyDescent="0.2">
      <c r="F100" s="137"/>
      <c r="G100" s="120">
        <v>4</v>
      </c>
      <c r="H100" s="122">
        <f>Specialist!$H5</f>
        <v>61.400000000000006</v>
      </c>
      <c r="J100" s="341"/>
    </row>
    <row r="101" spans="2:12" x14ac:dyDescent="0.2">
      <c r="E101" s="181"/>
      <c r="F101" s="137"/>
      <c r="G101" s="120">
        <v>5</v>
      </c>
      <c r="H101" s="122">
        <f>Specialist!$I5</f>
        <v>59.7</v>
      </c>
      <c r="J101" s="341"/>
    </row>
    <row r="102" spans="2:12" x14ac:dyDescent="0.2">
      <c r="F102" s="137"/>
      <c r="G102" s="120">
        <v>6</v>
      </c>
      <c r="H102" s="122">
        <f>Specialist!$J5</f>
        <v>58.550000000000004</v>
      </c>
      <c r="J102" s="120"/>
      <c r="K102" s="118"/>
      <c r="L102" s="133"/>
    </row>
    <row r="103" spans="2:12" ht="13.5" thickBot="1" x14ac:dyDescent="0.25">
      <c r="F103" s="129"/>
      <c r="G103" s="127" t="s">
        <v>62</v>
      </c>
      <c r="H103" s="128">
        <f>Specialist!$K5</f>
        <v>55.600000000000009</v>
      </c>
      <c r="J103" s="341"/>
    </row>
    <row r="104" spans="2:12" ht="13.5" thickBot="1" x14ac:dyDescent="0.25"/>
    <row r="105" spans="2:12" ht="13.5" thickBot="1" x14ac:dyDescent="0.25">
      <c r="B105" s="358" t="s">
        <v>164</v>
      </c>
      <c r="C105" s="359"/>
      <c r="D105" s="360"/>
      <c r="F105" s="355" t="s">
        <v>165</v>
      </c>
      <c r="G105" s="356"/>
      <c r="H105" s="357"/>
    </row>
    <row r="106" spans="2:12" ht="13.5" thickBot="1" x14ac:dyDescent="0.25">
      <c r="B106" s="113" t="s">
        <v>53</v>
      </c>
      <c r="C106" s="114" t="s">
        <v>52</v>
      </c>
      <c r="D106" s="115" t="s">
        <v>91</v>
      </c>
      <c r="F106" s="113" t="s">
        <v>53</v>
      </c>
      <c r="G106" s="114" t="s">
        <v>52</v>
      </c>
      <c r="H106" s="115" t="s">
        <v>91</v>
      </c>
    </row>
    <row r="107" spans="2:12" ht="13.5" thickBot="1" x14ac:dyDescent="0.25">
      <c r="B107" s="140">
        <v>414</v>
      </c>
      <c r="C107" s="120">
        <v>1</v>
      </c>
      <c r="D107" s="122">
        <f>Specialist!$E10</f>
        <v>66.100000000000009</v>
      </c>
      <c r="F107" s="140">
        <v>414</v>
      </c>
      <c r="G107" s="120">
        <v>1</v>
      </c>
      <c r="H107" s="122">
        <f>Specialist!$E12</f>
        <v>65.3</v>
      </c>
    </row>
    <row r="108" spans="2:12" x14ac:dyDescent="0.2">
      <c r="B108" s="137"/>
      <c r="C108" s="120">
        <v>2</v>
      </c>
      <c r="D108" s="122">
        <f>Specialist!$F10</f>
        <v>47.2</v>
      </c>
      <c r="F108" s="137"/>
      <c r="G108" s="120">
        <v>2</v>
      </c>
      <c r="H108" s="122">
        <f>Specialist!$F12</f>
        <v>46.800000000000004</v>
      </c>
    </row>
    <row r="109" spans="2:12" x14ac:dyDescent="0.2">
      <c r="B109" s="137"/>
      <c r="C109" s="120">
        <v>3</v>
      </c>
      <c r="D109" s="122">
        <f>Specialist!$G10</f>
        <v>40.950000000000003</v>
      </c>
      <c r="F109" s="137"/>
      <c r="G109" s="120">
        <v>3</v>
      </c>
      <c r="H109" s="122">
        <f>Specialist!$G12</f>
        <v>40.650000000000006</v>
      </c>
    </row>
    <row r="110" spans="2:12" x14ac:dyDescent="0.2">
      <c r="B110" s="199"/>
      <c r="C110" s="182">
        <v>4</v>
      </c>
      <c r="D110" s="135">
        <f>Specialist!$H10</f>
        <v>37.800000000000004</v>
      </c>
      <c r="E110" s="181"/>
      <c r="F110" s="199"/>
      <c r="G110" s="182">
        <v>4</v>
      </c>
      <c r="H110" s="135">
        <f>Specialist!$H12</f>
        <v>37.6</v>
      </c>
      <c r="J110" s="143"/>
      <c r="K110" s="143"/>
      <c r="L110" s="143"/>
    </row>
    <row r="111" spans="2:12" x14ac:dyDescent="0.2">
      <c r="B111" s="137"/>
      <c r="C111" s="120">
        <v>5</v>
      </c>
      <c r="D111" s="122">
        <f>Specialist!$I10</f>
        <v>35.9</v>
      </c>
      <c r="F111" s="137"/>
      <c r="G111" s="120">
        <v>5</v>
      </c>
      <c r="H111" s="122">
        <f>Specialist!$I12</f>
        <v>35.75</v>
      </c>
      <c r="I111" s="143"/>
    </row>
    <row r="112" spans="2:12" x14ac:dyDescent="0.2">
      <c r="B112" s="137"/>
      <c r="C112" s="120">
        <v>6</v>
      </c>
      <c r="D112" s="122">
        <f>Specialist!$J10</f>
        <v>34.65</v>
      </c>
      <c r="F112" s="137"/>
      <c r="G112" s="120">
        <v>6</v>
      </c>
      <c r="H112" s="122">
        <f>Specialist!$J12</f>
        <v>34.5</v>
      </c>
    </row>
    <row r="113" spans="2:24" ht="13.5" thickBot="1" x14ac:dyDescent="0.25">
      <c r="B113" s="129"/>
      <c r="C113" s="127" t="s">
        <v>62</v>
      </c>
      <c r="D113" s="128">
        <f>Specialist!$K10</f>
        <v>31.35</v>
      </c>
      <c r="F113" s="129"/>
      <c r="G113" s="127" t="s">
        <v>62</v>
      </c>
      <c r="H113" s="128">
        <f>Specialist!$K12</f>
        <v>31.3</v>
      </c>
    </row>
    <row r="114" spans="2:24" ht="13.5" thickBot="1" x14ac:dyDescent="0.25"/>
    <row r="115" spans="2:24" ht="13.5" thickBot="1" x14ac:dyDescent="0.25">
      <c r="B115" s="358" t="s">
        <v>164</v>
      </c>
      <c r="C115" s="359"/>
      <c r="D115" s="360"/>
      <c r="F115" s="355" t="s">
        <v>165</v>
      </c>
      <c r="G115" s="356"/>
      <c r="H115" s="357"/>
    </row>
    <row r="116" spans="2:24" ht="13.5" thickBot="1" x14ac:dyDescent="0.25">
      <c r="B116" s="113" t="s">
        <v>53</v>
      </c>
      <c r="C116" s="114" t="s">
        <v>52</v>
      </c>
      <c r="D116" s="115" t="s">
        <v>91</v>
      </c>
      <c r="F116" s="113" t="s">
        <v>53</v>
      </c>
      <c r="G116" s="114" t="s">
        <v>52</v>
      </c>
      <c r="H116" s="115" t="s">
        <v>91</v>
      </c>
    </row>
    <row r="117" spans="2:24" ht="13.5" thickBot="1" x14ac:dyDescent="0.25">
      <c r="B117" s="140">
        <v>415</v>
      </c>
      <c r="C117" s="120">
        <v>1</v>
      </c>
      <c r="D117" s="122">
        <f>Specialist!$E15</f>
        <v>99.600000000000009</v>
      </c>
      <c r="F117" s="140">
        <v>415</v>
      </c>
      <c r="G117" s="120">
        <v>1</v>
      </c>
      <c r="H117" s="122">
        <f>Specialist!$E17</f>
        <v>98.850000000000009</v>
      </c>
    </row>
    <row r="118" spans="2:24" x14ac:dyDescent="0.2">
      <c r="B118" s="137"/>
      <c r="C118" s="120">
        <v>2</v>
      </c>
      <c r="D118" s="122">
        <f>Specialist!$F15</f>
        <v>80.75</v>
      </c>
      <c r="F118" s="137"/>
      <c r="G118" s="120">
        <v>2</v>
      </c>
      <c r="H118" s="122">
        <f>Specialist!$F17</f>
        <v>80.350000000000009</v>
      </c>
      <c r="Q118" s="143"/>
    </row>
    <row r="119" spans="2:24" x14ac:dyDescent="0.2">
      <c r="B119" s="137"/>
      <c r="C119" s="120">
        <v>3</v>
      </c>
      <c r="D119" s="122">
        <f>Specialist!$G15</f>
        <v>74.45</v>
      </c>
      <c r="E119" s="181"/>
      <c r="F119" s="137"/>
      <c r="G119" s="120">
        <v>3</v>
      </c>
      <c r="H119" s="122">
        <f>Specialist!$G17</f>
        <v>74.2</v>
      </c>
    </row>
    <row r="120" spans="2:24" x14ac:dyDescent="0.2">
      <c r="B120" s="137"/>
      <c r="C120" s="120">
        <v>4</v>
      </c>
      <c r="D120" s="122">
        <f>Specialist!$H15</f>
        <v>71.3</v>
      </c>
      <c r="F120" s="137"/>
      <c r="G120" s="120">
        <v>4</v>
      </c>
      <c r="H120" s="122">
        <f>Specialist!$H17</f>
        <v>71.150000000000006</v>
      </c>
      <c r="N120" s="143"/>
      <c r="O120" s="143"/>
      <c r="P120" s="143"/>
      <c r="R120" s="143"/>
      <c r="S120" s="143"/>
      <c r="T120" s="143"/>
      <c r="V120" s="143"/>
      <c r="W120" s="143"/>
      <c r="X120" s="143"/>
    </row>
    <row r="121" spans="2:24" x14ac:dyDescent="0.2">
      <c r="B121" s="137"/>
      <c r="C121" s="120">
        <v>5</v>
      </c>
      <c r="D121" s="122">
        <f>Specialist!$I15</f>
        <v>69.45</v>
      </c>
      <c r="F121" s="137"/>
      <c r="G121" s="120">
        <v>5</v>
      </c>
      <c r="H121" s="122">
        <f>Specialist!$I17</f>
        <v>69.3</v>
      </c>
    </row>
    <row r="122" spans="2:24" x14ac:dyDescent="0.2">
      <c r="B122" s="137"/>
      <c r="C122" s="120">
        <v>6</v>
      </c>
      <c r="D122" s="122">
        <f>Specialist!$J15</f>
        <v>68.2</v>
      </c>
      <c r="F122" s="137"/>
      <c r="G122" s="120">
        <v>6</v>
      </c>
      <c r="H122" s="122">
        <f>Specialist!$J17</f>
        <v>68.05</v>
      </c>
    </row>
    <row r="123" spans="2:24" ht="13.5" thickBot="1" x14ac:dyDescent="0.25">
      <c r="B123" s="129"/>
      <c r="C123" s="127" t="s">
        <v>62</v>
      </c>
      <c r="D123" s="128">
        <f>Specialist!$K15</f>
        <v>64.900000000000006</v>
      </c>
      <c r="F123" s="129"/>
      <c r="G123" s="127" t="s">
        <v>62</v>
      </c>
      <c r="H123" s="128">
        <f>Specialist!$K17</f>
        <v>64.850000000000009</v>
      </c>
    </row>
    <row r="124" spans="2:24" ht="13.5" thickBot="1" x14ac:dyDescent="0.25"/>
    <row r="125" spans="2:24" ht="13.5" thickBot="1" x14ac:dyDescent="0.25">
      <c r="B125" s="358" t="s">
        <v>164</v>
      </c>
      <c r="C125" s="359"/>
      <c r="D125" s="360"/>
      <c r="F125" s="355" t="s">
        <v>165</v>
      </c>
      <c r="G125" s="356"/>
      <c r="H125" s="357"/>
    </row>
    <row r="126" spans="2:24" ht="13.5" thickBot="1" x14ac:dyDescent="0.25">
      <c r="B126" s="113" t="s">
        <v>53</v>
      </c>
      <c r="C126" s="114" t="s">
        <v>52</v>
      </c>
      <c r="D126" s="115" t="s">
        <v>91</v>
      </c>
      <c r="F126" s="113" t="s">
        <v>53</v>
      </c>
      <c r="G126" s="114" t="s">
        <v>52</v>
      </c>
      <c r="H126" s="115" t="s">
        <v>91</v>
      </c>
    </row>
    <row r="127" spans="2:24" ht="13.5" thickBot="1" x14ac:dyDescent="0.25">
      <c r="B127" s="140">
        <v>416</v>
      </c>
      <c r="C127" s="120">
        <v>1</v>
      </c>
      <c r="D127" s="122">
        <f>Specialist!$E20</f>
        <v>157.60000000000002</v>
      </c>
      <c r="F127" s="140">
        <v>416</v>
      </c>
      <c r="G127" s="120">
        <v>1</v>
      </c>
      <c r="H127" s="122">
        <f>Specialist!$E22</f>
        <v>156.80000000000001</v>
      </c>
    </row>
    <row r="128" spans="2:24" x14ac:dyDescent="0.2">
      <c r="B128" s="137"/>
      <c r="C128" s="120">
        <v>2</v>
      </c>
      <c r="D128" s="122">
        <f>Specialist!$F20</f>
        <v>138.70000000000002</v>
      </c>
      <c r="E128" s="118"/>
      <c r="F128" s="137"/>
      <c r="G128" s="120">
        <v>2</v>
      </c>
      <c r="H128" s="122">
        <f>Specialist!$F22</f>
        <v>138.30000000000001</v>
      </c>
      <c r="U128" s="143"/>
    </row>
    <row r="129" spans="2:24" x14ac:dyDescent="0.2">
      <c r="B129" s="137"/>
      <c r="C129" s="120">
        <v>3</v>
      </c>
      <c r="D129" s="122">
        <f>Specialist!$G20</f>
        <v>132.45000000000002</v>
      </c>
      <c r="E129" s="352"/>
      <c r="F129" s="137"/>
      <c r="G129" s="120">
        <v>3</v>
      </c>
      <c r="H129" s="122">
        <f>Specialist!$G22</f>
        <v>132.15</v>
      </c>
    </row>
    <row r="130" spans="2:24" x14ac:dyDescent="0.2">
      <c r="B130" s="137"/>
      <c r="C130" s="120">
        <v>4</v>
      </c>
      <c r="D130" s="122">
        <f>Specialist!$H20</f>
        <v>129.30000000000001</v>
      </c>
      <c r="F130" s="137"/>
      <c r="G130" s="120">
        <v>4</v>
      </c>
      <c r="H130" s="122">
        <f>Specialist!$H22</f>
        <v>129.1</v>
      </c>
    </row>
    <row r="131" spans="2:24" x14ac:dyDescent="0.2">
      <c r="B131" s="137"/>
      <c r="C131" s="120">
        <v>5</v>
      </c>
      <c r="D131" s="122">
        <f>Specialist!$I20</f>
        <v>127.4</v>
      </c>
      <c r="F131" s="137"/>
      <c r="G131" s="120">
        <v>5</v>
      </c>
      <c r="H131" s="122">
        <f>Specialist!$I22</f>
        <v>127.25</v>
      </c>
    </row>
    <row r="132" spans="2:24" x14ac:dyDescent="0.2">
      <c r="B132" s="137"/>
      <c r="C132" s="120">
        <v>6</v>
      </c>
      <c r="D132" s="122">
        <f>Specialist!$J20</f>
        <v>126.15</v>
      </c>
      <c r="F132" s="137"/>
      <c r="G132" s="120">
        <v>6</v>
      </c>
      <c r="H132" s="122">
        <f>Specialist!$J22</f>
        <v>126</v>
      </c>
    </row>
    <row r="133" spans="2:24" ht="13.5" thickBot="1" x14ac:dyDescent="0.25">
      <c r="B133" s="129"/>
      <c r="C133" s="127" t="s">
        <v>62</v>
      </c>
      <c r="D133" s="128">
        <f>Specialist!$K20</f>
        <v>122.85000000000001</v>
      </c>
      <c r="F133" s="129"/>
      <c r="G133" s="127" t="s">
        <v>62</v>
      </c>
      <c r="H133" s="128">
        <f>Specialist!$K22</f>
        <v>122.80000000000001</v>
      </c>
    </row>
    <row r="134" spans="2:24" ht="13.5" thickBot="1" x14ac:dyDescent="0.25"/>
    <row r="135" spans="2:24" ht="13.5" thickBot="1" x14ac:dyDescent="0.25">
      <c r="B135" s="358" t="s">
        <v>164</v>
      </c>
      <c r="C135" s="359"/>
      <c r="D135" s="360"/>
      <c r="F135" s="355" t="s">
        <v>165</v>
      </c>
      <c r="G135" s="356"/>
      <c r="H135" s="357"/>
    </row>
    <row r="136" spans="2:24" ht="13.5" thickBot="1" x14ac:dyDescent="0.25">
      <c r="B136" s="113" t="s">
        <v>53</v>
      </c>
      <c r="C136" s="114" t="s">
        <v>52</v>
      </c>
      <c r="D136" s="115" t="s">
        <v>91</v>
      </c>
      <c r="F136" s="113" t="s">
        <v>53</v>
      </c>
      <c r="G136" s="114" t="s">
        <v>52</v>
      </c>
      <c r="H136" s="115" t="s">
        <v>91</v>
      </c>
      <c r="Q136" s="143"/>
    </row>
    <row r="137" spans="2:24" ht="13.5" thickBot="1" x14ac:dyDescent="0.25">
      <c r="B137" s="140">
        <v>417</v>
      </c>
      <c r="C137" s="120">
        <v>1</v>
      </c>
      <c r="D137" s="122">
        <f>Specialist!$E25</f>
        <v>214.15</v>
      </c>
      <c r="F137" s="140">
        <v>417</v>
      </c>
      <c r="G137" s="120">
        <v>1</v>
      </c>
      <c r="H137" s="122">
        <f>Specialist!$E27</f>
        <v>213.35000000000002</v>
      </c>
    </row>
    <row r="138" spans="2:24" x14ac:dyDescent="0.2">
      <c r="B138" s="137"/>
      <c r="C138" s="120">
        <v>2</v>
      </c>
      <c r="D138" s="122">
        <f>Specialist!$F25</f>
        <v>195.25</v>
      </c>
      <c r="E138" s="118"/>
      <c r="F138" s="137"/>
      <c r="G138" s="120">
        <v>2</v>
      </c>
      <c r="H138" s="122">
        <f>Specialist!$F27</f>
        <v>194.85000000000002</v>
      </c>
      <c r="N138" s="143"/>
      <c r="O138" s="143"/>
      <c r="P138" s="143"/>
      <c r="R138" s="143"/>
      <c r="S138" s="143"/>
      <c r="T138" s="143"/>
      <c r="V138" s="143"/>
      <c r="W138" s="143"/>
      <c r="X138" s="143"/>
    </row>
    <row r="139" spans="2:24" x14ac:dyDescent="0.2">
      <c r="B139" s="137"/>
      <c r="C139" s="120">
        <v>3</v>
      </c>
      <c r="D139" s="122">
        <f>Specialist!$G25</f>
        <v>189</v>
      </c>
      <c r="F139" s="137"/>
      <c r="G139" s="120">
        <v>3</v>
      </c>
      <c r="H139" s="122">
        <f>Specialist!$G27</f>
        <v>188.70000000000002</v>
      </c>
    </row>
    <row r="140" spans="2:24" x14ac:dyDescent="0.2">
      <c r="B140" s="137"/>
      <c r="C140" s="120">
        <v>4</v>
      </c>
      <c r="D140" s="122">
        <f>Specialist!$H25</f>
        <v>185.85000000000002</v>
      </c>
      <c r="F140" s="137"/>
      <c r="G140" s="120">
        <v>4</v>
      </c>
      <c r="H140" s="122">
        <f>Specialist!$H27</f>
        <v>185.65</v>
      </c>
    </row>
    <row r="141" spans="2:24" x14ac:dyDescent="0.2">
      <c r="B141" s="137"/>
      <c r="C141" s="120">
        <v>5</v>
      </c>
      <c r="D141" s="122">
        <f>Specialist!$I25</f>
        <v>183.95000000000002</v>
      </c>
      <c r="F141" s="137"/>
      <c r="G141" s="120">
        <v>5</v>
      </c>
      <c r="H141" s="122">
        <f>Specialist!$I27</f>
        <v>183.8</v>
      </c>
    </row>
    <row r="142" spans="2:24" x14ac:dyDescent="0.2">
      <c r="B142" s="137"/>
      <c r="C142" s="120">
        <v>6</v>
      </c>
      <c r="D142" s="122">
        <f>Specialist!$J25</f>
        <v>182.70000000000002</v>
      </c>
      <c r="F142" s="137"/>
      <c r="G142" s="120">
        <v>6</v>
      </c>
      <c r="H142" s="122">
        <f>Specialist!$J27</f>
        <v>182.55</v>
      </c>
    </row>
    <row r="143" spans="2:24" ht="13.5" thickBot="1" x14ac:dyDescent="0.25">
      <c r="B143" s="129"/>
      <c r="C143" s="127" t="s">
        <v>62</v>
      </c>
      <c r="D143" s="128">
        <f>Specialist!$K25</f>
        <v>179.4</v>
      </c>
      <c r="F143" s="129"/>
      <c r="G143" s="127" t="s">
        <v>62</v>
      </c>
      <c r="H143" s="128">
        <f>Specialist!$K27</f>
        <v>179.35</v>
      </c>
    </row>
    <row r="146" spans="2:165" s="143" customFormat="1" x14ac:dyDescent="0.2">
      <c r="B146"/>
      <c r="C146"/>
      <c r="D146"/>
      <c r="F146"/>
      <c r="G146"/>
      <c r="H146"/>
      <c r="I146"/>
      <c r="J146"/>
      <c r="K146"/>
      <c r="L146"/>
      <c r="N146"/>
      <c r="O146"/>
      <c r="P146"/>
      <c r="Q146"/>
      <c r="R146"/>
      <c r="S146"/>
      <c r="T146"/>
      <c r="V146"/>
      <c r="W146"/>
      <c r="X146"/>
    </row>
    <row r="147" spans="2:165" x14ac:dyDescent="0.2">
      <c r="Z147" s="143"/>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c r="CN147" s="143"/>
      <c r="CO147" s="143"/>
      <c r="CP147" s="143"/>
      <c r="CQ147" s="143"/>
      <c r="CR147" s="143"/>
      <c r="CS147" s="143"/>
      <c r="CT147" s="143"/>
      <c r="CU147" s="143"/>
      <c r="CV147" s="143"/>
      <c r="CW147" s="143"/>
      <c r="CX147" s="143"/>
      <c r="CY147" s="143"/>
      <c r="CZ147" s="143"/>
      <c r="DA147" s="143"/>
      <c r="DB147" s="143"/>
      <c r="DC147" s="143"/>
      <c r="DD147" s="143"/>
      <c r="DE147" s="143"/>
      <c r="DF147" s="143"/>
      <c r="DG147" s="143"/>
      <c r="DH147" s="143"/>
      <c r="DI147" s="143"/>
      <c r="DJ147" s="143"/>
      <c r="DK147" s="143"/>
      <c r="DL147" s="143"/>
      <c r="DM147" s="143"/>
      <c r="DN147" s="143"/>
      <c r="DO147" s="143"/>
      <c r="DP147" s="143"/>
      <c r="DQ147" s="143"/>
      <c r="DR147" s="143"/>
      <c r="DS147" s="143"/>
      <c r="DT147" s="143"/>
      <c r="DU147" s="143"/>
      <c r="DV147" s="143"/>
      <c r="DW147" s="143"/>
      <c r="DX147" s="143"/>
      <c r="DY147" s="143"/>
      <c r="DZ147" s="143"/>
      <c r="EA147" s="143"/>
      <c r="EB147" s="143"/>
      <c r="EC147" s="143"/>
      <c r="ED147" s="143"/>
      <c r="EE147" s="143"/>
      <c r="EF147" s="143"/>
      <c r="EG147" s="143"/>
      <c r="EH147" s="143"/>
      <c r="EI147" s="143"/>
      <c r="EJ147" s="143"/>
      <c r="EK147" s="143"/>
      <c r="EL147" s="143"/>
      <c r="EM147" s="143"/>
      <c r="EN147" s="143"/>
      <c r="EO147" s="143"/>
      <c r="EP147" s="143"/>
      <c r="EQ147" s="143"/>
      <c r="ER147" s="143"/>
      <c r="ES147" s="143"/>
      <c r="ET147" s="143"/>
      <c r="EU147" s="143"/>
      <c r="EV147" s="143"/>
      <c r="EW147" s="143"/>
      <c r="EX147" s="143"/>
      <c r="EY147" s="143"/>
      <c r="EZ147" s="143"/>
      <c r="FA147" s="143"/>
      <c r="FB147" s="143"/>
      <c r="FC147" s="143"/>
      <c r="FD147" s="143"/>
      <c r="FE147" s="143"/>
      <c r="FF147" s="143"/>
      <c r="FG147" s="143"/>
      <c r="FH147" s="143"/>
      <c r="FI147" s="143"/>
    </row>
  </sheetData>
  <sheetProtection algorithmName="SHA-512" hashValue="3JgExc5r7XalrXfxDXKKTIvm3mcxHAvEVC/2v8K+b4/2c22Gu3SecomY3btil4sD5GrIATs4v3kiTG/2WelCmA==" saltValue="lhczBLv/nZLLKbgjSVrZmA==" spinCount="100000" sheet="1" objects="1" scenarios="1" sort="0" autoFilter="0"/>
  <phoneticPr fontId="13"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16"/>
  <sheetViews>
    <sheetView workbookViewId="0">
      <selection activeCell="C9" sqref="C9"/>
    </sheetView>
  </sheetViews>
  <sheetFormatPr defaultRowHeight="12.75" x14ac:dyDescent="0.2"/>
  <cols>
    <col min="1" max="1" width="44.42578125" style="333" bestFit="1" customWidth="1"/>
    <col min="2" max="2" width="11.28515625" customWidth="1"/>
    <col min="3" max="3" width="150.7109375" customWidth="1"/>
  </cols>
  <sheetData>
    <row r="1" spans="1:3" x14ac:dyDescent="0.2">
      <c r="A1" s="328" t="s">
        <v>25</v>
      </c>
      <c r="B1" s="212" t="s">
        <v>26</v>
      </c>
      <c r="C1" s="212" t="s">
        <v>27</v>
      </c>
    </row>
    <row r="2" spans="1:3" x14ac:dyDescent="0.2">
      <c r="A2" s="329" t="s">
        <v>28</v>
      </c>
      <c r="B2" s="208" t="s">
        <v>29</v>
      </c>
      <c r="C2" s="207" t="s">
        <v>122</v>
      </c>
    </row>
    <row r="3" spans="1:3" x14ac:dyDescent="0.2">
      <c r="A3" s="329" t="s">
        <v>30</v>
      </c>
      <c r="B3" s="208" t="s">
        <v>31</v>
      </c>
      <c r="C3" s="327" t="s">
        <v>175</v>
      </c>
    </row>
    <row r="4" spans="1:3" x14ac:dyDescent="0.2">
      <c r="A4" s="330" t="s">
        <v>142</v>
      </c>
      <c r="B4" s="208" t="s">
        <v>31</v>
      </c>
      <c r="C4" s="207" t="s">
        <v>114</v>
      </c>
    </row>
    <row r="5" spans="1:3" ht="25.5" x14ac:dyDescent="0.2">
      <c r="A5" s="329" t="s">
        <v>32</v>
      </c>
      <c r="B5" s="209" t="s">
        <v>33</v>
      </c>
      <c r="C5" s="327" t="s">
        <v>143</v>
      </c>
    </row>
    <row r="6" spans="1:3" ht="25.5" x14ac:dyDescent="0.2">
      <c r="A6" s="329" t="s">
        <v>3</v>
      </c>
      <c r="B6" s="208" t="s">
        <v>33</v>
      </c>
      <c r="C6" s="327" t="s">
        <v>170</v>
      </c>
    </row>
    <row r="7" spans="1:3" ht="25.5" x14ac:dyDescent="0.2">
      <c r="A7" s="329" t="s">
        <v>4</v>
      </c>
      <c r="B7" s="208" t="s">
        <v>33</v>
      </c>
      <c r="C7" s="327" t="s">
        <v>171</v>
      </c>
    </row>
    <row r="8" spans="1:3" ht="25.5" x14ac:dyDescent="0.2">
      <c r="A8" s="329" t="s">
        <v>5</v>
      </c>
      <c r="B8" s="208" t="s">
        <v>31</v>
      </c>
      <c r="C8" s="207" t="s">
        <v>120</v>
      </c>
    </row>
    <row r="9" spans="1:3" ht="38.25" x14ac:dyDescent="0.2">
      <c r="A9" s="329" t="s">
        <v>6</v>
      </c>
      <c r="B9" s="208" t="s">
        <v>31</v>
      </c>
      <c r="C9" s="327" t="s">
        <v>199</v>
      </c>
    </row>
    <row r="10" spans="1:3" x14ac:dyDescent="0.2">
      <c r="A10" s="329" t="s">
        <v>7</v>
      </c>
      <c r="B10" s="208" t="s">
        <v>31</v>
      </c>
      <c r="C10" s="207" t="s">
        <v>119</v>
      </c>
    </row>
    <row r="11" spans="1:3" x14ac:dyDescent="0.2">
      <c r="A11" s="329" t="s">
        <v>63</v>
      </c>
      <c r="B11" s="208" t="s">
        <v>31</v>
      </c>
      <c r="C11" s="207" t="s">
        <v>121</v>
      </c>
    </row>
    <row r="12" spans="1:3" x14ac:dyDescent="0.2">
      <c r="A12" s="329" t="s">
        <v>8</v>
      </c>
      <c r="B12" s="208" t="s">
        <v>31</v>
      </c>
      <c r="C12" s="207" t="s">
        <v>121</v>
      </c>
    </row>
    <row r="13" spans="1:3" x14ac:dyDescent="0.2">
      <c r="A13" s="329" t="s">
        <v>9</v>
      </c>
      <c r="B13" s="208" t="s">
        <v>33</v>
      </c>
      <c r="C13" s="327" t="s">
        <v>144</v>
      </c>
    </row>
    <row r="14" spans="1:3" x14ac:dyDescent="0.2">
      <c r="A14" s="329" t="s">
        <v>10</v>
      </c>
      <c r="B14" s="208" t="s">
        <v>11</v>
      </c>
      <c r="C14" s="207" t="s">
        <v>12</v>
      </c>
    </row>
    <row r="15" spans="1:3" x14ac:dyDescent="0.2">
      <c r="A15" s="331" t="s">
        <v>13</v>
      </c>
      <c r="B15" s="211" t="s">
        <v>11</v>
      </c>
      <c r="C15" s="210" t="s">
        <v>12</v>
      </c>
    </row>
    <row r="16" spans="1:3" x14ac:dyDescent="0.2">
      <c r="A16" s="332"/>
      <c r="B16" s="142"/>
      <c r="C16" s="142"/>
    </row>
  </sheetData>
  <sheetProtection algorithmName="SHA-512" hashValue="jzQy0s/VxTveUIYcn6vME0hCYu8HHOeaBHYXvkg2ULTw1+bGhF8+JsVYV+iY2SwTpAzy1o5ik7Qv++4DK1rPNQ==" saltValue="uQ/vjM1rfpLLM28w6A/MDg==" spinCount="100000" sheet="1" objects="1" scenarios="1"/>
  <phoneticPr fontId="13"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5627"/>
  <sheetViews>
    <sheetView zoomScale="80" zoomScaleNormal="80" workbookViewId="0">
      <pane ySplit="1" topLeftCell="A1502" activePane="bottomLeft" state="frozen"/>
      <selection pane="bottomLeft" activeCell="K1569" sqref="K1569"/>
    </sheetView>
  </sheetViews>
  <sheetFormatPr defaultColWidth="9.140625" defaultRowHeight="12.75" x14ac:dyDescent="0.2"/>
  <cols>
    <col min="1" max="1" width="9.5703125" style="420" bestFit="1" customWidth="1"/>
    <col min="2" max="2" width="11.7109375" style="399" customWidth="1"/>
    <col min="3" max="3" width="10.28515625" style="399" customWidth="1"/>
    <col min="4" max="4" width="9.28515625" style="399" customWidth="1"/>
    <col min="5" max="5" width="11.85546875" style="399" customWidth="1"/>
    <col min="6" max="6" width="13.7109375" style="399" customWidth="1"/>
    <col min="7" max="7" width="13.140625" style="399" bestFit="1" customWidth="1"/>
    <col min="8" max="8" width="16.85546875" style="399" bestFit="1" customWidth="1"/>
    <col min="9" max="9" width="11.140625" style="399" customWidth="1"/>
    <col min="10" max="10" width="12.5703125" style="399" customWidth="1"/>
    <col min="11" max="11" width="11.140625" style="399" customWidth="1"/>
    <col min="12" max="12" width="9.140625" style="401"/>
    <col min="13" max="13" width="162.5703125" style="398" customWidth="1"/>
    <col min="14" max="14" width="169.5703125" style="398" bestFit="1" customWidth="1"/>
    <col min="15" max="16384" width="9.140625" style="402"/>
  </cols>
  <sheetData>
    <row r="1" spans="1:14" s="163" customFormat="1" ht="38.25" x14ac:dyDescent="0.2">
      <c r="A1" s="337" t="s">
        <v>17</v>
      </c>
      <c r="B1" s="415" t="s">
        <v>89</v>
      </c>
      <c r="C1" s="337" t="s">
        <v>91</v>
      </c>
      <c r="D1" s="337" t="s">
        <v>90</v>
      </c>
      <c r="E1" s="337" t="s">
        <v>87</v>
      </c>
      <c r="F1" s="337" t="s">
        <v>88</v>
      </c>
      <c r="G1" s="337" t="s">
        <v>267</v>
      </c>
      <c r="H1" s="415" t="s">
        <v>268</v>
      </c>
      <c r="I1" s="337" t="s">
        <v>76</v>
      </c>
      <c r="J1" s="337" t="s">
        <v>24</v>
      </c>
      <c r="K1" s="337" t="s">
        <v>22</v>
      </c>
      <c r="L1" s="337" t="s">
        <v>23</v>
      </c>
      <c r="M1" s="163" t="s">
        <v>54</v>
      </c>
      <c r="N1" s="388" t="s">
        <v>55</v>
      </c>
    </row>
    <row r="2" spans="1:14" x14ac:dyDescent="0.2">
      <c r="A2" s="158">
        <v>3</v>
      </c>
      <c r="B2" s="421">
        <v>18.2</v>
      </c>
      <c r="C2" s="399">
        <f>CEILING(B2*1.15,0.05)</f>
        <v>20.950000000000003</v>
      </c>
      <c r="E2" s="399" t="s">
        <v>15</v>
      </c>
      <c r="F2" s="399" t="s">
        <v>15</v>
      </c>
      <c r="M2" s="389"/>
      <c r="N2" s="401"/>
    </row>
    <row r="3" spans="1:14" x14ac:dyDescent="0.2">
      <c r="A3" s="158">
        <v>4</v>
      </c>
      <c r="B3" s="421" t="s">
        <v>16</v>
      </c>
      <c r="C3" s="399" t="str">
        <f>B3</f>
        <v>D</v>
      </c>
      <c r="D3" s="399" t="s">
        <v>15</v>
      </c>
      <c r="E3" s="399" t="s">
        <v>15</v>
      </c>
      <c r="F3" s="399" t="s">
        <v>15</v>
      </c>
      <c r="L3" s="401" t="s">
        <v>16</v>
      </c>
      <c r="M3" s="389"/>
      <c r="N3" s="401"/>
    </row>
    <row r="4" spans="1:14" x14ac:dyDescent="0.2">
      <c r="A4" s="158">
        <v>23</v>
      </c>
      <c r="B4" s="421">
        <v>39.75</v>
      </c>
      <c r="C4" s="399">
        <f>CEILING(B4*1.15,0.05)</f>
        <v>45.75</v>
      </c>
      <c r="E4" s="399" t="s">
        <v>15</v>
      </c>
      <c r="F4" s="399" t="s">
        <v>15</v>
      </c>
      <c r="M4" s="389"/>
      <c r="N4" s="401"/>
    </row>
    <row r="5" spans="1:14" x14ac:dyDescent="0.2">
      <c r="A5" s="158">
        <v>24</v>
      </c>
      <c r="B5" s="421" t="s">
        <v>16</v>
      </c>
      <c r="C5" s="399" t="str">
        <f>B5</f>
        <v>D</v>
      </c>
      <c r="D5" s="399" t="s">
        <v>15</v>
      </c>
      <c r="E5" s="399" t="s">
        <v>15</v>
      </c>
      <c r="F5" s="399" t="s">
        <v>15</v>
      </c>
      <c r="L5" s="401" t="s">
        <v>16</v>
      </c>
      <c r="M5" s="389"/>
      <c r="N5" s="401"/>
    </row>
    <row r="6" spans="1:14" x14ac:dyDescent="0.2">
      <c r="A6" s="158">
        <v>36</v>
      </c>
      <c r="B6" s="421">
        <v>76.95</v>
      </c>
      <c r="C6" s="399">
        <f>CEILING(B6*1.15,0.05)</f>
        <v>88.5</v>
      </c>
      <c r="E6" s="399" t="s">
        <v>15</v>
      </c>
      <c r="F6" s="399" t="s">
        <v>15</v>
      </c>
      <c r="M6" s="389"/>
      <c r="N6" s="401"/>
    </row>
    <row r="7" spans="1:14" x14ac:dyDescent="0.2">
      <c r="A7" s="158">
        <v>37</v>
      </c>
      <c r="B7" s="421" t="s">
        <v>16</v>
      </c>
      <c r="C7" s="399" t="str">
        <f>B7</f>
        <v>D</v>
      </c>
      <c r="D7" s="399" t="s">
        <v>15</v>
      </c>
      <c r="E7" s="399" t="s">
        <v>15</v>
      </c>
      <c r="F7" s="399" t="s">
        <v>15</v>
      </c>
      <c r="L7" s="401" t="s">
        <v>16</v>
      </c>
      <c r="M7" s="389"/>
      <c r="N7" s="401"/>
    </row>
    <row r="8" spans="1:14" x14ac:dyDescent="0.2">
      <c r="A8" s="158">
        <v>44</v>
      </c>
      <c r="B8" s="421">
        <v>113.3</v>
      </c>
      <c r="C8" s="399">
        <f>CEILING(B8*1.15,0.05)</f>
        <v>130.30000000000001</v>
      </c>
      <c r="E8" s="399" t="s">
        <v>15</v>
      </c>
      <c r="F8" s="399" t="s">
        <v>15</v>
      </c>
      <c r="M8" s="389"/>
      <c r="N8" s="401"/>
    </row>
    <row r="9" spans="1:14" x14ac:dyDescent="0.2">
      <c r="A9" s="158">
        <v>47</v>
      </c>
      <c r="B9" s="421" t="s">
        <v>16</v>
      </c>
      <c r="C9" s="399" t="str">
        <f>B9</f>
        <v>D</v>
      </c>
      <c r="D9" s="399" t="s">
        <v>15</v>
      </c>
      <c r="E9" s="399" t="s">
        <v>15</v>
      </c>
      <c r="F9" s="399" t="s">
        <v>15</v>
      </c>
      <c r="L9" s="401" t="s">
        <v>16</v>
      </c>
      <c r="M9" s="389"/>
      <c r="N9" s="401"/>
    </row>
    <row r="10" spans="1:14" x14ac:dyDescent="0.2">
      <c r="A10" s="158">
        <v>52</v>
      </c>
      <c r="B10" s="421">
        <v>11</v>
      </c>
      <c r="C10" s="399">
        <f>CEILING(B10*1.15,0.05)</f>
        <v>12.65</v>
      </c>
      <c r="E10" s="399" t="s">
        <v>15</v>
      </c>
      <c r="F10" s="399" t="s">
        <v>15</v>
      </c>
      <c r="M10" s="389"/>
      <c r="N10" s="401"/>
    </row>
    <row r="11" spans="1:14" x14ac:dyDescent="0.2">
      <c r="A11" s="158">
        <v>53</v>
      </c>
      <c r="B11" s="421">
        <v>21</v>
      </c>
      <c r="C11" s="399">
        <f>CEILING(B11*1.15,0.05)</f>
        <v>24.150000000000002</v>
      </c>
      <c r="E11" s="399" t="s">
        <v>15</v>
      </c>
      <c r="F11" s="399" t="s">
        <v>15</v>
      </c>
      <c r="M11" s="389"/>
      <c r="N11" s="401"/>
    </row>
    <row r="12" spans="1:14" x14ac:dyDescent="0.2">
      <c r="A12" s="158">
        <v>54</v>
      </c>
      <c r="B12" s="421">
        <v>38</v>
      </c>
      <c r="C12" s="399">
        <f>CEILING(B12*1.15,0.05)</f>
        <v>43.7</v>
      </c>
      <c r="E12" s="399" t="s">
        <v>15</v>
      </c>
      <c r="F12" s="399" t="s">
        <v>15</v>
      </c>
      <c r="M12" s="389"/>
      <c r="N12" s="401"/>
    </row>
    <row r="13" spans="1:14" x14ac:dyDescent="0.2">
      <c r="A13" s="158">
        <v>57</v>
      </c>
      <c r="B13" s="421">
        <v>61</v>
      </c>
      <c r="C13" s="399">
        <f>CEILING(B13*1.15,0.05)</f>
        <v>70.150000000000006</v>
      </c>
      <c r="E13" s="399" t="s">
        <v>15</v>
      </c>
      <c r="F13" s="399" t="s">
        <v>15</v>
      </c>
      <c r="M13" s="389"/>
      <c r="N13" s="401"/>
    </row>
    <row r="14" spans="1:14" x14ac:dyDescent="0.2">
      <c r="A14" s="158">
        <v>58</v>
      </c>
      <c r="B14" s="421" t="s">
        <v>16</v>
      </c>
      <c r="C14" s="399" t="s">
        <v>16</v>
      </c>
      <c r="E14" s="399" t="s">
        <v>15</v>
      </c>
      <c r="F14" s="399" t="s">
        <v>15</v>
      </c>
      <c r="L14" s="401" t="s">
        <v>16</v>
      </c>
      <c r="M14" s="389"/>
      <c r="N14" s="401"/>
    </row>
    <row r="15" spans="1:14" x14ac:dyDescent="0.2">
      <c r="A15" s="158">
        <v>59</v>
      </c>
      <c r="B15" s="421" t="s">
        <v>16</v>
      </c>
      <c r="C15" s="399" t="s">
        <v>16</v>
      </c>
      <c r="E15" s="399" t="s">
        <v>15</v>
      </c>
      <c r="F15" s="399" t="s">
        <v>15</v>
      </c>
      <c r="L15" s="401" t="s">
        <v>16</v>
      </c>
      <c r="M15" s="389"/>
      <c r="N15" s="401"/>
    </row>
    <row r="16" spans="1:14" x14ac:dyDescent="0.2">
      <c r="A16" s="158">
        <v>60</v>
      </c>
      <c r="B16" s="421" t="s">
        <v>16</v>
      </c>
      <c r="C16" s="399" t="s">
        <v>16</v>
      </c>
      <c r="E16" s="399" t="s">
        <v>15</v>
      </c>
      <c r="F16" s="399" t="s">
        <v>15</v>
      </c>
      <c r="L16" s="401" t="s">
        <v>16</v>
      </c>
      <c r="M16" s="389"/>
      <c r="N16" s="401"/>
    </row>
    <row r="17" spans="1:14" x14ac:dyDescent="0.2">
      <c r="A17" s="158">
        <v>65</v>
      </c>
      <c r="B17" s="421" t="s">
        <v>16</v>
      </c>
      <c r="C17" s="399" t="s">
        <v>16</v>
      </c>
      <c r="E17" s="399" t="s">
        <v>15</v>
      </c>
      <c r="F17" s="399" t="s">
        <v>15</v>
      </c>
      <c r="L17" s="401" t="s">
        <v>16</v>
      </c>
      <c r="M17" s="389"/>
      <c r="N17" s="401"/>
    </row>
    <row r="18" spans="1:14" x14ac:dyDescent="0.2">
      <c r="A18" s="158">
        <v>104</v>
      </c>
      <c r="B18" s="421">
        <v>91.8</v>
      </c>
      <c r="G18" s="399">
        <v>126.85000000000001</v>
      </c>
      <c r="H18" s="399">
        <f>CEILING(B18*1.35,0.05)</f>
        <v>123.95</v>
      </c>
      <c r="M18" s="389"/>
      <c r="N18" s="401"/>
    </row>
    <row r="19" spans="1:14" x14ac:dyDescent="0.2">
      <c r="A19" s="158">
        <v>105</v>
      </c>
      <c r="B19" s="421">
        <v>46.15</v>
      </c>
      <c r="G19" s="399">
        <v>63.900000000000006</v>
      </c>
      <c r="H19" s="399">
        <f t="shared" ref="H19:H50" si="0">CEILING(B19*1.35,0.05)</f>
        <v>62.35</v>
      </c>
      <c r="M19" s="389"/>
      <c r="N19" s="401"/>
    </row>
    <row r="20" spans="1:14" x14ac:dyDescent="0.2">
      <c r="A20" s="158">
        <v>106</v>
      </c>
      <c r="B20" s="421">
        <v>76.150000000000006</v>
      </c>
      <c r="G20" s="399">
        <v>105.30000000000001</v>
      </c>
      <c r="H20" s="399">
        <f t="shared" si="0"/>
        <v>102.85000000000001</v>
      </c>
      <c r="M20" s="389"/>
      <c r="N20" s="401"/>
    </row>
    <row r="21" spans="1:14" x14ac:dyDescent="0.2">
      <c r="A21" s="158">
        <v>107</v>
      </c>
      <c r="B21" s="421">
        <v>134.69999999999999</v>
      </c>
      <c r="H21" s="399">
        <f t="shared" si="0"/>
        <v>181.85000000000002</v>
      </c>
      <c r="M21" s="389"/>
      <c r="N21" s="401"/>
    </row>
    <row r="22" spans="1:14" x14ac:dyDescent="0.2">
      <c r="A22" s="158">
        <v>108</v>
      </c>
      <c r="B22" s="421">
        <v>85.3</v>
      </c>
      <c r="H22" s="399">
        <f t="shared" si="0"/>
        <v>115.2</v>
      </c>
      <c r="M22" s="389"/>
      <c r="N22" s="401"/>
    </row>
    <row r="23" spans="1:14" x14ac:dyDescent="0.2">
      <c r="A23" s="158">
        <v>109</v>
      </c>
      <c r="B23" s="421">
        <v>206.9</v>
      </c>
      <c r="G23" s="399">
        <v>285.5</v>
      </c>
      <c r="H23" s="399">
        <f t="shared" si="0"/>
        <v>279.35000000000002</v>
      </c>
      <c r="M23" s="389"/>
      <c r="N23" s="401"/>
    </row>
    <row r="24" spans="1:14" x14ac:dyDescent="0.2">
      <c r="A24" s="158">
        <v>110</v>
      </c>
      <c r="B24" s="421">
        <v>161.9</v>
      </c>
      <c r="G24" s="399">
        <v>223.5</v>
      </c>
      <c r="H24" s="399">
        <f t="shared" si="0"/>
        <v>218.60000000000002</v>
      </c>
      <c r="M24" s="389"/>
      <c r="N24" s="401"/>
    </row>
    <row r="25" spans="1:14" x14ac:dyDescent="0.2">
      <c r="A25" s="158">
        <v>111</v>
      </c>
      <c r="B25" s="421">
        <v>46.15</v>
      </c>
      <c r="G25" s="399">
        <v>63.900000000000006</v>
      </c>
      <c r="H25" s="399">
        <f t="shared" si="0"/>
        <v>62.35</v>
      </c>
      <c r="M25" s="389"/>
      <c r="N25" s="401"/>
    </row>
    <row r="26" spans="1:14" x14ac:dyDescent="0.2">
      <c r="A26" s="158">
        <v>115</v>
      </c>
      <c r="B26" s="421">
        <v>46.15</v>
      </c>
      <c r="G26" s="399">
        <v>63.900000000000006</v>
      </c>
      <c r="H26" s="399">
        <f t="shared" si="0"/>
        <v>62.35</v>
      </c>
      <c r="M26" s="389"/>
      <c r="N26" s="158"/>
    </row>
    <row r="27" spans="1:14" x14ac:dyDescent="0.2">
      <c r="A27" s="158">
        <v>116</v>
      </c>
      <c r="B27" s="421">
        <v>81.05</v>
      </c>
      <c r="G27" s="399">
        <v>112</v>
      </c>
      <c r="H27" s="399">
        <f t="shared" si="0"/>
        <v>109.45</v>
      </c>
      <c r="M27" s="389"/>
      <c r="N27" s="401"/>
    </row>
    <row r="28" spans="1:14" x14ac:dyDescent="0.2">
      <c r="A28" s="158">
        <v>117</v>
      </c>
      <c r="B28" s="421">
        <v>81.05</v>
      </c>
      <c r="G28" s="399">
        <v>112</v>
      </c>
      <c r="H28" s="399">
        <f t="shared" si="0"/>
        <v>109.45</v>
      </c>
      <c r="M28" s="389"/>
      <c r="N28" s="401"/>
    </row>
    <row r="29" spans="1:14" x14ac:dyDescent="0.2">
      <c r="A29" s="158">
        <v>119</v>
      </c>
      <c r="B29" s="421">
        <v>46.15</v>
      </c>
      <c r="G29" s="399">
        <v>63.900000000000006</v>
      </c>
      <c r="H29" s="399">
        <f t="shared" si="0"/>
        <v>62.35</v>
      </c>
      <c r="M29" s="389"/>
      <c r="N29" s="401"/>
    </row>
    <row r="30" spans="1:14" x14ac:dyDescent="0.2">
      <c r="A30" s="158">
        <v>120</v>
      </c>
      <c r="B30" s="421">
        <v>46.15</v>
      </c>
      <c r="G30" s="399">
        <v>63.900000000000006</v>
      </c>
      <c r="H30" s="399">
        <f t="shared" si="0"/>
        <v>62.35</v>
      </c>
      <c r="M30" s="389"/>
      <c r="N30" s="401"/>
    </row>
    <row r="31" spans="1:14" x14ac:dyDescent="0.2">
      <c r="A31" s="158">
        <v>122</v>
      </c>
      <c r="B31" s="421">
        <v>196.45</v>
      </c>
      <c r="H31" s="399">
        <f t="shared" si="0"/>
        <v>265.25</v>
      </c>
      <c r="M31" s="389"/>
      <c r="N31" s="401"/>
    </row>
    <row r="32" spans="1:14" x14ac:dyDescent="0.2">
      <c r="A32" s="158">
        <v>128</v>
      </c>
      <c r="B32" s="421">
        <v>118.8</v>
      </c>
      <c r="H32" s="399">
        <f t="shared" si="0"/>
        <v>160.4</v>
      </c>
      <c r="M32" s="389"/>
      <c r="N32" s="401"/>
    </row>
    <row r="33" spans="1:14" x14ac:dyDescent="0.2">
      <c r="A33" s="158">
        <v>131</v>
      </c>
      <c r="B33" s="421">
        <v>85.6</v>
      </c>
      <c r="H33" s="399">
        <f t="shared" si="0"/>
        <v>115.60000000000001</v>
      </c>
      <c r="M33" s="389"/>
      <c r="N33" s="401"/>
    </row>
    <row r="34" spans="1:14" x14ac:dyDescent="0.2">
      <c r="A34" s="158">
        <v>132</v>
      </c>
      <c r="B34" s="421">
        <v>283.2</v>
      </c>
      <c r="G34" s="399">
        <v>389.6</v>
      </c>
      <c r="H34" s="399">
        <f t="shared" si="0"/>
        <v>382.35</v>
      </c>
      <c r="M34" s="389"/>
      <c r="N34" s="401"/>
    </row>
    <row r="35" spans="1:14" x14ac:dyDescent="0.2">
      <c r="A35" s="158">
        <v>133</v>
      </c>
      <c r="B35" s="421">
        <v>141.80000000000001</v>
      </c>
      <c r="G35" s="399">
        <v>195.20000000000002</v>
      </c>
      <c r="H35" s="399">
        <f t="shared" si="0"/>
        <v>191.45000000000002</v>
      </c>
      <c r="M35" s="389"/>
      <c r="N35" s="401"/>
    </row>
    <row r="36" spans="1:14" x14ac:dyDescent="0.2">
      <c r="A36" s="158">
        <v>135</v>
      </c>
      <c r="B36" s="421">
        <v>283.2</v>
      </c>
      <c r="G36" s="399">
        <v>389.6</v>
      </c>
      <c r="H36" s="399">
        <f t="shared" si="0"/>
        <v>382.35</v>
      </c>
      <c r="M36" s="389"/>
      <c r="N36" s="401"/>
    </row>
    <row r="37" spans="1:14" x14ac:dyDescent="0.2">
      <c r="A37" s="158">
        <v>137</v>
      </c>
      <c r="B37" s="421">
        <v>283.2</v>
      </c>
      <c r="G37" s="399">
        <v>389.6</v>
      </c>
      <c r="H37" s="399">
        <f t="shared" si="0"/>
        <v>382.35</v>
      </c>
      <c r="M37" s="389"/>
      <c r="N37" s="401"/>
    </row>
    <row r="38" spans="1:14" x14ac:dyDescent="0.2">
      <c r="A38" s="158">
        <v>139</v>
      </c>
      <c r="B38" s="421">
        <v>142.19999999999999</v>
      </c>
      <c r="C38" s="399">
        <f>CEILING(B38*1.15,0.05)</f>
        <v>163.55000000000001</v>
      </c>
      <c r="E38" s="399" t="s">
        <v>15</v>
      </c>
      <c r="F38" s="399" t="s">
        <v>15</v>
      </c>
      <c r="M38" s="389"/>
      <c r="N38" s="401"/>
    </row>
    <row r="39" spans="1:14" x14ac:dyDescent="0.2">
      <c r="A39" s="158">
        <v>141</v>
      </c>
      <c r="B39" s="421">
        <v>485.7</v>
      </c>
      <c r="G39" s="399">
        <v>668.15000000000009</v>
      </c>
      <c r="H39" s="399">
        <f t="shared" si="0"/>
        <v>655.7</v>
      </c>
      <c r="M39" s="389"/>
      <c r="N39" s="401"/>
    </row>
    <row r="40" spans="1:14" x14ac:dyDescent="0.2">
      <c r="A40" s="158">
        <v>143</v>
      </c>
      <c r="B40" s="421">
        <v>303.64999999999998</v>
      </c>
      <c r="G40" s="399">
        <v>417.75</v>
      </c>
      <c r="H40" s="399">
        <f t="shared" si="0"/>
        <v>409.95000000000005</v>
      </c>
      <c r="M40" s="389"/>
      <c r="N40" s="401"/>
    </row>
    <row r="41" spans="1:14" x14ac:dyDescent="0.2">
      <c r="A41" s="158">
        <v>145</v>
      </c>
      <c r="B41" s="421">
        <v>588.9</v>
      </c>
      <c r="H41" s="399">
        <f t="shared" si="0"/>
        <v>795.05000000000007</v>
      </c>
      <c r="M41" s="389"/>
      <c r="N41" s="401"/>
    </row>
    <row r="42" spans="1:14" x14ac:dyDescent="0.2">
      <c r="A42" s="158">
        <v>147</v>
      </c>
      <c r="B42" s="421">
        <v>368.15</v>
      </c>
      <c r="H42" s="399">
        <f t="shared" si="0"/>
        <v>497.05</v>
      </c>
      <c r="M42" s="389"/>
      <c r="N42" s="401"/>
    </row>
    <row r="43" spans="1:14" x14ac:dyDescent="0.2">
      <c r="A43" s="158">
        <v>160</v>
      </c>
      <c r="B43" s="421">
        <v>234.2</v>
      </c>
      <c r="G43" s="399">
        <v>323</v>
      </c>
      <c r="H43" s="399">
        <f t="shared" si="0"/>
        <v>316.20000000000005</v>
      </c>
      <c r="M43" s="389"/>
      <c r="N43" s="401"/>
    </row>
    <row r="44" spans="1:14" x14ac:dyDescent="0.2">
      <c r="A44" s="158">
        <v>161</v>
      </c>
      <c r="B44" s="421">
        <v>390.3</v>
      </c>
      <c r="G44" s="399">
        <v>538.15</v>
      </c>
      <c r="H44" s="399">
        <f t="shared" si="0"/>
        <v>526.95000000000005</v>
      </c>
      <c r="M44" s="389"/>
      <c r="N44" s="401"/>
    </row>
    <row r="45" spans="1:14" x14ac:dyDescent="0.2">
      <c r="A45" s="158">
        <v>162</v>
      </c>
      <c r="B45" s="421">
        <v>546.15</v>
      </c>
      <c r="G45" s="399">
        <v>753.1</v>
      </c>
      <c r="H45" s="399">
        <f t="shared" si="0"/>
        <v>737.35</v>
      </c>
      <c r="M45" s="389"/>
      <c r="N45" s="401"/>
    </row>
    <row r="46" spans="1:14" x14ac:dyDescent="0.2">
      <c r="A46" s="158">
        <v>163</v>
      </c>
      <c r="B46" s="421">
        <v>702.55</v>
      </c>
      <c r="G46" s="399">
        <v>968.55000000000007</v>
      </c>
      <c r="H46" s="399">
        <f t="shared" si="0"/>
        <v>948.45</v>
      </c>
      <c r="M46" s="389"/>
      <c r="N46" s="401"/>
    </row>
    <row r="47" spans="1:14" x14ac:dyDescent="0.2">
      <c r="A47" s="158">
        <v>164</v>
      </c>
      <c r="B47" s="421">
        <v>780.6</v>
      </c>
      <c r="G47" s="399">
        <v>1076.2</v>
      </c>
      <c r="H47" s="399">
        <f t="shared" si="0"/>
        <v>1053.8500000000001</v>
      </c>
      <c r="M47" s="389"/>
      <c r="N47" s="401"/>
    </row>
    <row r="48" spans="1:14" x14ac:dyDescent="0.2">
      <c r="A48" s="158">
        <v>170</v>
      </c>
      <c r="B48" s="421">
        <v>124.3</v>
      </c>
      <c r="G48" s="399">
        <v>149.1</v>
      </c>
      <c r="H48" s="399">
        <f t="shared" si="0"/>
        <v>167.85000000000002</v>
      </c>
      <c r="M48" s="389"/>
      <c r="N48" s="401"/>
    </row>
    <row r="49" spans="1:14" x14ac:dyDescent="0.2">
      <c r="A49" s="158">
        <v>171</v>
      </c>
      <c r="B49" s="421">
        <v>130.94999999999999</v>
      </c>
      <c r="G49" s="399">
        <v>157.10000000000002</v>
      </c>
      <c r="H49" s="399">
        <f t="shared" si="0"/>
        <v>176.8</v>
      </c>
      <c r="M49" s="389"/>
      <c r="N49" s="401"/>
    </row>
    <row r="50" spans="1:14" x14ac:dyDescent="0.2">
      <c r="A50" s="158">
        <v>172</v>
      </c>
      <c r="B50" s="421">
        <v>159.30000000000001</v>
      </c>
      <c r="G50" s="399">
        <v>191.15</v>
      </c>
      <c r="H50" s="399">
        <f t="shared" si="0"/>
        <v>215.10000000000002</v>
      </c>
      <c r="M50" s="389"/>
      <c r="N50" s="401"/>
    </row>
    <row r="51" spans="1:14" x14ac:dyDescent="0.2">
      <c r="A51" s="158">
        <v>177</v>
      </c>
      <c r="B51" s="421">
        <v>61.55</v>
      </c>
      <c r="C51" s="399">
        <f>CEILING(B51*1.15,0.05)</f>
        <v>70.8</v>
      </c>
      <c r="E51" s="399" t="s">
        <v>15</v>
      </c>
      <c r="F51" s="399" t="s">
        <v>15</v>
      </c>
      <c r="M51" s="389"/>
      <c r="N51" s="401"/>
    </row>
    <row r="52" spans="1:14" x14ac:dyDescent="0.2">
      <c r="A52" s="158">
        <v>179</v>
      </c>
      <c r="B52" s="421">
        <v>14.55</v>
      </c>
      <c r="C52" s="399">
        <f>CEILING(B52*1.15,0.05)</f>
        <v>16.75</v>
      </c>
      <c r="E52" s="399" t="s">
        <v>15</v>
      </c>
      <c r="F52" s="399" t="s">
        <v>15</v>
      </c>
      <c r="M52" s="389"/>
      <c r="N52" s="401"/>
    </row>
    <row r="53" spans="1:14" x14ac:dyDescent="0.2">
      <c r="A53" s="158">
        <v>181</v>
      </c>
      <c r="B53" s="421" t="s">
        <v>16</v>
      </c>
      <c r="C53" s="399" t="str">
        <f>B53</f>
        <v>D</v>
      </c>
      <c r="E53" s="399" t="s">
        <v>15</v>
      </c>
      <c r="F53" s="399" t="s">
        <v>15</v>
      </c>
      <c r="L53" s="401" t="s">
        <v>16</v>
      </c>
      <c r="M53" s="389"/>
      <c r="N53" s="401"/>
    </row>
    <row r="54" spans="1:14" x14ac:dyDescent="0.2">
      <c r="A54" s="158">
        <v>185</v>
      </c>
      <c r="B54" s="421">
        <v>31.8</v>
      </c>
      <c r="C54" s="399">
        <f>CEILING(B54*1.15,0.05)</f>
        <v>36.6</v>
      </c>
      <c r="E54" s="399" t="s">
        <v>15</v>
      </c>
      <c r="F54" s="399" t="s">
        <v>15</v>
      </c>
      <c r="M54" s="389"/>
      <c r="N54" s="401"/>
    </row>
    <row r="55" spans="1:14" x14ac:dyDescent="0.2">
      <c r="A55" s="158">
        <v>187</v>
      </c>
      <c r="B55" s="421" t="s">
        <v>16</v>
      </c>
      <c r="C55" s="399" t="str">
        <f>B55</f>
        <v>D</v>
      </c>
      <c r="E55" s="399" t="s">
        <v>15</v>
      </c>
      <c r="F55" s="399" t="s">
        <v>15</v>
      </c>
      <c r="L55" s="401" t="s">
        <v>16</v>
      </c>
      <c r="M55" s="389"/>
      <c r="N55" s="401"/>
    </row>
    <row r="56" spans="1:14" x14ac:dyDescent="0.2">
      <c r="A56" s="158">
        <v>189</v>
      </c>
      <c r="B56" s="421">
        <v>61.55</v>
      </c>
      <c r="C56" s="399">
        <f>CEILING(B56*1.15,0.05)</f>
        <v>70.8</v>
      </c>
      <c r="E56" s="399" t="s">
        <v>15</v>
      </c>
      <c r="F56" s="399" t="s">
        <v>15</v>
      </c>
      <c r="M56" s="389"/>
      <c r="N56" s="401"/>
    </row>
    <row r="57" spans="1:14" x14ac:dyDescent="0.2">
      <c r="A57" s="158">
        <v>191</v>
      </c>
      <c r="B57" s="421" t="s">
        <v>16</v>
      </c>
      <c r="C57" s="399" t="str">
        <f>B57</f>
        <v>D</v>
      </c>
      <c r="E57" s="399" t="s">
        <v>15</v>
      </c>
      <c r="F57" s="399" t="s">
        <v>15</v>
      </c>
      <c r="L57" s="401" t="s">
        <v>16</v>
      </c>
      <c r="M57" s="389"/>
      <c r="N57" s="401"/>
    </row>
    <row r="58" spans="1:14" x14ac:dyDescent="0.2">
      <c r="A58" s="158">
        <v>193</v>
      </c>
      <c r="B58" s="421">
        <v>39.15</v>
      </c>
      <c r="H58" s="399">
        <f>CEILING(B58*1.35,0.05)</f>
        <v>52.900000000000006</v>
      </c>
      <c r="M58" s="389"/>
      <c r="N58" s="401"/>
    </row>
    <row r="59" spans="1:14" x14ac:dyDescent="0.2">
      <c r="A59" s="158">
        <v>195</v>
      </c>
      <c r="B59" s="421" t="s">
        <v>16</v>
      </c>
      <c r="G59" s="399" t="s">
        <v>16</v>
      </c>
      <c r="L59" s="401" t="s">
        <v>16</v>
      </c>
      <c r="M59" s="383" t="s">
        <v>237</v>
      </c>
      <c r="N59" s="389"/>
    </row>
    <row r="60" spans="1:14" x14ac:dyDescent="0.2">
      <c r="A60" s="158">
        <v>197</v>
      </c>
      <c r="B60" s="421">
        <v>75.8</v>
      </c>
      <c r="H60" s="399">
        <f t="shared" ref="H60:H61" si="1">CEILING(B60*1.35,0.05)</f>
        <v>102.35000000000001</v>
      </c>
      <c r="M60" s="389"/>
      <c r="N60" s="401"/>
    </row>
    <row r="61" spans="1:14" x14ac:dyDescent="0.2">
      <c r="A61" s="158">
        <v>199</v>
      </c>
      <c r="B61" s="421">
        <v>111.6</v>
      </c>
      <c r="H61" s="399">
        <f t="shared" si="1"/>
        <v>150.70000000000002</v>
      </c>
      <c r="M61" s="389"/>
      <c r="N61" s="401"/>
    </row>
    <row r="62" spans="1:14" x14ac:dyDescent="0.2">
      <c r="A62" s="158">
        <v>203</v>
      </c>
      <c r="B62" s="421">
        <v>90.65</v>
      </c>
      <c r="C62" s="399">
        <f>CEILING(B62*1.15,0.05)</f>
        <v>104.25</v>
      </c>
      <c r="E62" s="399" t="s">
        <v>15</v>
      </c>
      <c r="F62" s="399" t="s">
        <v>15</v>
      </c>
      <c r="M62" s="389"/>
      <c r="N62" s="401"/>
    </row>
    <row r="63" spans="1:14" x14ac:dyDescent="0.2">
      <c r="A63" s="158">
        <v>206</v>
      </c>
      <c r="B63" s="421" t="s">
        <v>16</v>
      </c>
      <c r="C63" s="399" t="str">
        <f>B63</f>
        <v>D</v>
      </c>
      <c r="E63" s="399" t="s">
        <v>15</v>
      </c>
      <c r="F63" s="399" t="s">
        <v>15</v>
      </c>
      <c r="L63" s="401" t="s">
        <v>16</v>
      </c>
      <c r="M63" s="389"/>
      <c r="N63" s="401"/>
    </row>
    <row r="64" spans="1:14" x14ac:dyDescent="0.2">
      <c r="A64" s="158">
        <v>214</v>
      </c>
      <c r="B64" s="421">
        <v>187.35</v>
      </c>
      <c r="C64" s="399">
        <f t="shared" ref="C64:C91" si="2">CEILING(B64*1.15,0.05)</f>
        <v>215.5</v>
      </c>
      <c r="E64" s="399" t="s">
        <v>15</v>
      </c>
      <c r="F64" s="399" t="s">
        <v>15</v>
      </c>
      <c r="M64" s="389"/>
      <c r="N64" s="401"/>
    </row>
    <row r="65" spans="1:14" x14ac:dyDescent="0.2">
      <c r="A65" s="158">
        <v>215</v>
      </c>
      <c r="B65" s="421">
        <v>312.25</v>
      </c>
      <c r="C65" s="399">
        <f t="shared" si="2"/>
        <v>359.1</v>
      </c>
      <c r="E65" s="399" t="s">
        <v>15</v>
      </c>
      <c r="F65" s="399" t="s">
        <v>15</v>
      </c>
      <c r="M65" s="389"/>
      <c r="N65" s="401"/>
    </row>
    <row r="66" spans="1:14" x14ac:dyDescent="0.2">
      <c r="A66" s="158">
        <v>218</v>
      </c>
      <c r="B66" s="421">
        <v>436.9</v>
      </c>
      <c r="C66" s="399">
        <f t="shared" si="2"/>
        <v>502.45000000000005</v>
      </c>
      <c r="E66" s="399" t="s">
        <v>15</v>
      </c>
      <c r="F66" s="399" t="s">
        <v>15</v>
      </c>
      <c r="M66" s="389"/>
      <c r="N66" s="401"/>
    </row>
    <row r="67" spans="1:14" x14ac:dyDescent="0.2">
      <c r="A67" s="158">
        <v>219</v>
      </c>
      <c r="B67" s="421">
        <v>562.04999999999995</v>
      </c>
      <c r="C67" s="399">
        <f t="shared" si="2"/>
        <v>646.40000000000009</v>
      </c>
      <c r="E67" s="399" t="s">
        <v>15</v>
      </c>
      <c r="F67" s="399" t="s">
        <v>15</v>
      </c>
      <c r="M67" s="389"/>
      <c r="N67" s="401"/>
    </row>
    <row r="68" spans="1:14" x14ac:dyDescent="0.2">
      <c r="A68" s="158">
        <v>220</v>
      </c>
      <c r="B68" s="421">
        <v>624.5</v>
      </c>
      <c r="C68" s="399">
        <f t="shared" si="2"/>
        <v>718.2</v>
      </c>
      <c r="E68" s="399" t="s">
        <v>15</v>
      </c>
      <c r="F68" s="399" t="s">
        <v>15</v>
      </c>
      <c r="M68" s="389"/>
      <c r="N68" s="401"/>
    </row>
    <row r="69" spans="1:14" x14ac:dyDescent="0.2">
      <c r="A69" s="158">
        <v>221</v>
      </c>
      <c r="B69" s="421">
        <v>99.45</v>
      </c>
      <c r="C69" s="399">
        <f t="shared" si="2"/>
        <v>114.4</v>
      </c>
      <c r="E69" s="399" t="s">
        <v>15</v>
      </c>
      <c r="F69" s="399" t="s">
        <v>15</v>
      </c>
      <c r="M69" s="389"/>
      <c r="N69" s="401"/>
    </row>
    <row r="70" spans="1:14" x14ac:dyDescent="0.2">
      <c r="A70" s="158">
        <v>222</v>
      </c>
      <c r="B70" s="421">
        <v>104.75</v>
      </c>
      <c r="C70" s="399">
        <f t="shared" si="2"/>
        <v>120.5</v>
      </c>
      <c r="E70" s="399" t="s">
        <v>15</v>
      </c>
      <c r="F70" s="399" t="s">
        <v>15</v>
      </c>
      <c r="M70" s="389"/>
      <c r="N70" s="401"/>
    </row>
    <row r="71" spans="1:14" x14ac:dyDescent="0.2">
      <c r="A71" s="158">
        <v>223</v>
      </c>
      <c r="B71" s="421">
        <v>127.45</v>
      </c>
      <c r="C71" s="399">
        <f t="shared" si="2"/>
        <v>146.6</v>
      </c>
      <c r="E71" s="399" t="s">
        <v>15</v>
      </c>
      <c r="F71" s="399" t="s">
        <v>15</v>
      </c>
      <c r="M71" s="389"/>
      <c r="N71" s="401"/>
    </row>
    <row r="72" spans="1:14" x14ac:dyDescent="0.2">
      <c r="A72" s="158">
        <v>224</v>
      </c>
      <c r="B72" s="421">
        <v>50.2</v>
      </c>
      <c r="C72" s="399">
        <f t="shared" si="2"/>
        <v>57.75</v>
      </c>
      <c r="E72" s="399" t="s">
        <v>15</v>
      </c>
      <c r="F72" s="399" t="s">
        <v>15</v>
      </c>
      <c r="M72" s="389"/>
      <c r="N72" s="401"/>
    </row>
    <row r="73" spans="1:14" x14ac:dyDescent="0.2">
      <c r="A73" s="158">
        <v>225</v>
      </c>
      <c r="B73" s="421">
        <v>116.65</v>
      </c>
      <c r="C73" s="399">
        <f t="shared" si="2"/>
        <v>134.15</v>
      </c>
      <c r="E73" s="399" t="s">
        <v>15</v>
      </c>
      <c r="F73" s="399" t="s">
        <v>15</v>
      </c>
      <c r="M73" s="389"/>
      <c r="N73" s="401"/>
    </row>
    <row r="74" spans="1:14" x14ac:dyDescent="0.2">
      <c r="A74" s="158">
        <v>226</v>
      </c>
      <c r="B74" s="421">
        <v>160.9</v>
      </c>
      <c r="C74" s="399">
        <f t="shared" si="2"/>
        <v>185.05</v>
      </c>
      <c r="E74" s="399" t="s">
        <v>15</v>
      </c>
      <c r="F74" s="399" t="s">
        <v>15</v>
      </c>
      <c r="M74" s="389"/>
      <c r="N74" s="401"/>
    </row>
    <row r="75" spans="1:14" x14ac:dyDescent="0.2">
      <c r="A75" s="158">
        <v>227</v>
      </c>
      <c r="B75" s="421">
        <v>227.35</v>
      </c>
      <c r="C75" s="399">
        <f t="shared" si="2"/>
        <v>261.5</v>
      </c>
      <c r="E75" s="399" t="s">
        <v>15</v>
      </c>
      <c r="F75" s="399" t="s">
        <v>15</v>
      </c>
      <c r="M75" s="389"/>
      <c r="N75" s="401"/>
    </row>
    <row r="76" spans="1:14" x14ac:dyDescent="0.2">
      <c r="A76" s="158">
        <v>228</v>
      </c>
      <c r="B76" s="421">
        <v>179.5</v>
      </c>
      <c r="C76" s="399">
        <f t="shared" si="2"/>
        <v>206.45000000000002</v>
      </c>
      <c r="E76" s="399" t="s">
        <v>15</v>
      </c>
      <c r="F76" s="399" t="s">
        <v>15</v>
      </c>
      <c r="M76" s="389"/>
      <c r="N76" s="401"/>
    </row>
    <row r="77" spans="1:14" x14ac:dyDescent="0.2">
      <c r="A77" s="158">
        <v>229</v>
      </c>
      <c r="B77" s="421">
        <v>122</v>
      </c>
      <c r="C77" s="399">
        <f t="shared" si="2"/>
        <v>140.30000000000001</v>
      </c>
      <c r="E77" s="399" t="s">
        <v>15</v>
      </c>
      <c r="F77" s="399" t="s">
        <v>15</v>
      </c>
      <c r="M77" s="389"/>
      <c r="N77" s="401"/>
    </row>
    <row r="78" spans="1:14" x14ac:dyDescent="0.2">
      <c r="A78" s="158">
        <v>230</v>
      </c>
      <c r="B78" s="421">
        <v>96.7</v>
      </c>
      <c r="C78" s="399">
        <f t="shared" si="2"/>
        <v>111.25</v>
      </c>
      <c r="E78" s="399" t="s">
        <v>15</v>
      </c>
      <c r="F78" s="399" t="s">
        <v>15</v>
      </c>
      <c r="M78" s="389"/>
      <c r="N78" s="401"/>
    </row>
    <row r="79" spans="1:14" x14ac:dyDescent="0.2">
      <c r="A79" s="158">
        <v>231</v>
      </c>
      <c r="B79" s="421">
        <v>59.5</v>
      </c>
      <c r="C79" s="399">
        <f t="shared" si="2"/>
        <v>68.45</v>
      </c>
      <c r="E79" s="399" t="s">
        <v>15</v>
      </c>
      <c r="F79" s="399" t="s">
        <v>15</v>
      </c>
      <c r="M79" s="389"/>
      <c r="N79" s="401"/>
    </row>
    <row r="80" spans="1:14" x14ac:dyDescent="0.2">
      <c r="A80" s="158">
        <v>232</v>
      </c>
      <c r="B80" s="421">
        <v>59.5</v>
      </c>
      <c r="C80" s="399">
        <f t="shared" si="2"/>
        <v>68.45</v>
      </c>
      <c r="E80" s="399" t="s">
        <v>15</v>
      </c>
      <c r="F80" s="399" t="s">
        <v>15</v>
      </c>
      <c r="M80" s="389"/>
      <c r="N80" s="401"/>
    </row>
    <row r="81" spans="1:14" x14ac:dyDescent="0.2">
      <c r="A81" s="158">
        <v>233</v>
      </c>
      <c r="B81" s="421">
        <v>60.9</v>
      </c>
      <c r="C81" s="399">
        <f t="shared" si="2"/>
        <v>70.05</v>
      </c>
      <c r="E81" s="399" t="s">
        <v>15</v>
      </c>
      <c r="F81" s="399" t="s">
        <v>15</v>
      </c>
      <c r="M81" s="389"/>
      <c r="N81" s="401"/>
    </row>
    <row r="82" spans="1:14" x14ac:dyDescent="0.2">
      <c r="A82" s="158">
        <v>235</v>
      </c>
      <c r="B82" s="421">
        <v>59.8</v>
      </c>
      <c r="C82" s="399">
        <f t="shared" si="2"/>
        <v>68.8</v>
      </c>
      <c r="E82" s="399" t="s">
        <v>15</v>
      </c>
      <c r="F82" s="399" t="s">
        <v>15</v>
      </c>
      <c r="M82" s="389"/>
      <c r="N82" s="401"/>
    </row>
    <row r="83" spans="1:14" x14ac:dyDescent="0.2">
      <c r="A83" s="158">
        <v>236</v>
      </c>
      <c r="B83" s="421">
        <v>102.3</v>
      </c>
      <c r="C83" s="399">
        <f t="shared" si="2"/>
        <v>117.65</v>
      </c>
      <c r="E83" s="399" t="s">
        <v>15</v>
      </c>
      <c r="F83" s="399" t="s">
        <v>15</v>
      </c>
      <c r="M83" s="389"/>
      <c r="N83" s="401"/>
    </row>
    <row r="84" spans="1:14" x14ac:dyDescent="0.2">
      <c r="A84" s="158">
        <v>237</v>
      </c>
      <c r="B84" s="421">
        <v>170.5</v>
      </c>
      <c r="C84" s="399">
        <f t="shared" si="2"/>
        <v>196.10000000000002</v>
      </c>
      <c r="E84" s="399" t="s">
        <v>15</v>
      </c>
      <c r="F84" s="399" t="s">
        <v>15</v>
      </c>
      <c r="M84" s="389"/>
      <c r="N84" s="401"/>
    </row>
    <row r="85" spans="1:14" x14ac:dyDescent="0.2">
      <c r="A85" s="158">
        <v>238</v>
      </c>
      <c r="B85" s="421">
        <v>43.9</v>
      </c>
      <c r="C85" s="399">
        <f t="shared" si="2"/>
        <v>50.5</v>
      </c>
      <c r="E85" s="399" t="s">
        <v>15</v>
      </c>
      <c r="F85" s="399" t="s">
        <v>15</v>
      </c>
      <c r="M85" s="389"/>
      <c r="N85" s="401"/>
    </row>
    <row r="86" spans="1:14" x14ac:dyDescent="0.2">
      <c r="A86" s="158">
        <v>239</v>
      </c>
      <c r="B86" s="421">
        <v>75.3</v>
      </c>
      <c r="C86" s="399">
        <f t="shared" si="2"/>
        <v>86.600000000000009</v>
      </c>
      <c r="E86" s="399" t="s">
        <v>15</v>
      </c>
      <c r="F86" s="399" t="s">
        <v>15</v>
      </c>
      <c r="M86" s="389"/>
      <c r="N86" s="401"/>
    </row>
    <row r="87" spans="1:14" x14ac:dyDescent="0.2">
      <c r="A87" s="158">
        <v>240</v>
      </c>
      <c r="B87" s="421">
        <v>125.3</v>
      </c>
      <c r="C87" s="399">
        <f t="shared" si="2"/>
        <v>144.1</v>
      </c>
      <c r="E87" s="399" t="s">
        <v>15</v>
      </c>
      <c r="F87" s="399" t="s">
        <v>15</v>
      </c>
      <c r="M87" s="389"/>
      <c r="N87" s="401"/>
    </row>
    <row r="88" spans="1:14" x14ac:dyDescent="0.2">
      <c r="A88" s="158">
        <v>243</v>
      </c>
      <c r="B88" s="421">
        <v>58.6</v>
      </c>
      <c r="C88" s="399">
        <f t="shared" si="2"/>
        <v>67.400000000000006</v>
      </c>
      <c r="E88" s="399" t="s">
        <v>15</v>
      </c>
      <c r="F88" s="399" t="s">
        <v>15</v>
      </c>
      <c r="M88" s="389"/>
      <c r="N88" s="401"/>
    </row>
    <row r="89" spans="1:14" x14ac:dyDescent="0.2">
      <c r="A89" s="158">
        <v>244</v>
      </c>
      <c r="B89" s="421">
        <v>27.3</v>
      </c>
      <c r="C89" s="399">
        <f t="shared" si="2"/>
        <v>31.400000000000002</v>
      </c>
      <c r="E89" s="399" t="s">
        <v>15</v>
      </c>
      <c r="F89" s="399" t="s">
        <v>15</v>
      </c>
      <c r="M89" s="389"/>
      <c r="N89" s="401"/>
    </row>
    <row r="90" spans="1:14" x14ac:dyDescent="0.2">
      <c r="A90" s="158">
        <v>245</v>
      </c>
      <c r="B90" s="421">
        <v>130.94999999999999</v>
      </c>
      <c r="C90" s="399">
        <f t="shared" si="2"/>
        <v>150.6</v>
      </c>
      <c r="E90" s="399" t="s">
        <v>15</v>
      </c>
      <c r="F90" s="399" t="s">
        <v>15</v>
      </c>
      <c r="M90" s="389"/>
      <c r="N90" s="401"/>
    </row>
    <row r="91" spans="1:14" x14ac:dyDescent="0.2">
      <c r="A91" s="158">
        <v>249</v>
      </c>
      <c r="B91" s="421">
        <v>89.65</v>
      </c>
      <c r="C91" s="399">
        <f t="shared" si="2"/>
        <v>103.10000000000001</v>
      </c>
      <c r="E91" s="399" t="s">
        <v>15</v>
      </c>
      <c r="F91" s="399" t="s">
        <v>15</v>
      </c>
      <c r="M91" s="389"/>
      <c r="N91" s="401"/>
    </row>
    <row r="92" spans="1:14" x14ac:dyDescent="0.2">
      <c r="A92" s="158">
        <v>272</v>
      </c>
      <c r="B92" s="421">
        <v>60.65</v>
      </c>
      <c r="C92" s="399">
        <f t="shared" ref="C92:C98" si="3">CEILING(B92*1.15,0.05)</f>
        <v>69.75</v>
      </c>
      <c r="E92" s="399" t="s">
        <v>15</v>
      </c>
      <c r="F92" s="399" t="s">
        <v>15</v>
      </c>
      <c r="M92" s="389"/>
      <c r="N92" s="401"/>
    </row>
    <row r="93" spans="1:14" x14ac:dyDescent="0.2">
      <c r="A93" s="158">
        <v>276</v>
      </c>
      <c r="B93" s="421">
        <v>89.3</v>
      </c>
      <c r="C93" s="399">
        <f t="shared" si="3"/>
        <v>102.7</v>
      </c>
      <c r="E93" s="399" t="s">
        <v>15</v>
      </c>
      <c r="F93" s="399" t="s">
        <v>15</v>
      </c>
      <c r="M93" s="389"/>
      <c r="N93" s="401"/>
    </row>
    <row r="94" spans="1:14" x14ac:dyDescent="0.2">
      <c r="A94" s="158">
        <v>277</v>
      </c>
      <c r="B94" s="421">
        <v>60.65</v>
      </c>
      <c r="C94" s="399">
        <f t="shared" si="3"/>
        <v>69.75</v>
      </c>
      <c r="E94" s="399" t="s">
        <v>15</v>
      </c>
      <c r="F94" s="399" t="s">
        <v>15</v>
      </c>
      <c r="M94" s="389"/>
      <c r="N94" s="401"/>
    </row>
    <row r="95" spans="1:14" x14ac:dyDescent="0.2">
      <c r="A95" s="158">
        <v>279</v>
      </c>
      <c r="B95" s="421">
        <v>60.65</v>
      </c>
      <c r="C95" s="399">
        <f t="shared" si="3"/>
        <v>69.75</v>
      </c>
      <c r="E95" s="399" t="s">
        <v>15</v>
      </c>
      <c r="F95" s="399" t="s">
        <v>15</v>
      </c>
      <c r="M95" s="389"/>
      <c r="N95" s="401"/>
    </row>
    <row r="96" spans="1:14" x14ac:dyDescent="0.2">
      <c r="A96" s="158">
        <v>281</v>
      </c>
      <c r="B96" s="421">
        <v>77</v>
      </c>
      <c r="C96" s="399">
        <f t="shared" si="3"/>
        <v>88.550000000000011</v>
      </c>
      <c r="E96" s="399" t="s">
        <v>15</v>
      </c>
      <c r="F96" s="399" t="s">
        <v>15</v>
      </c>
      <c r="M96" s="389"/>
      <c r="N96" s="401"/>
    </row>
    <row r="97" spans="1:14" x14ac:dyDescent="0.2">
      <c r="A97" s="158">
        <v>282</v>
      </c>
      <c r="B97" s="421">
        <v>113.45</v>
      </c>
      <c r="C97" s="399">
        <f t="shared" si="3"/>
        <v>130.5</v>
      </c>
      <c r="E97" s="399" t="s">
        <v>15</v>
      </c>
      <c r="F97" s="399" t="s">
        <v>15</v>
      </c>
      <c r="M97" s="389"/>
      <c r="N97" s="401"/>
    </row>
    <row r="98" spans="1:14" x14ac:dyDescent="0.2">
      <c r="A98" s="158">
        <v>283</v>
      </c>
      <c r="B98" s="421">
        <v>78.45</v>
      </c>
      <c r="C98" s="399">
        <f t="shared" si="3"/>
        <v>90.25</v>
      </c>
      <c r="E98" s="399" t="s">
        <v>15</v>
      </c>
      <c r="F98" s="399" t="s">
        <v>15</v>
      </c>
      <c r="M98" s="389"/>
      <c r="N98" s="401"/>
    </row>
    <row r="99" spans="1:14" x14ac:dyDescent="0.2">
      <c r="A99" s="158">
        <v>285</v>
      </c>
      <c r="B99" s="421" t="s">
        <v>16</v>
      </c>
      <c r="C99" s="399" t="str">
        <f>B99</f>
        <v>D</v>
      </c>
      <c r="E99" s="399" t="s">
        <v>15</v>
      </c>
      <c r="F99" s="399" t="s">
        <v>15</v>
      </c>
      <c r="L99" s="401" t="s">
        <v>16</v>
      </c>
      <c r="M99" s="389"/>
      <c r="N99" s="401"/>
    </row>
    <row r="100" spans="1:14" x14ac:dyDescent="0.2">
      <c r="A100" s="158">
        <v>286</v>
      </c>
      <c r="B100" s="421">
        <v>112.25</v>
      </c>
      <c r="C100" s="399">
        <f>CEILING(B100*1.15,0.05)</f>
        <v>129.1</v>
      </c>
      <c r="E100" s="399" t="s">
        <v>15</v>
      </c>
      <c r="F100" s="399" t="s">
        <v>15</v>
      </c>
      <c r="M100" s="389"/>
      <c r="N100" s="401"/>
    </row>
    <row r="101" spans="1:14" x14ac:dyDescent="0.2">
      <c r="A101" s="158">
        <v>287</v>
      </c>
      <c r="B101" s="421" t="s">
        <v>16</v>
      </c>
      <c r="C101" s="399" t="str">
        <f>B101</f>
        <v>D</v>
      </c>
      <c r="E101" s="399" t="s">
        <v>15</v>
      </c>
      <c r="F101" s="399" t="s">
        <v>15</v>
      </c>
      <c r="L101" s="401" t="s">
        <v>16</v>
      </c>
      <c r="M101" s="389"/>
      <c r="N101" s="401"/>
    </row>
    <row r="102" spans="1:14" x14ac:dyDescent="0.2">
      <c r="A102" s="158">
        <v>289</v>
      </c>
      <c r="B102" s="421">
        <v>283.2</v>
      </c>
      <c r="G102" s="399">
        <f>CEILING(B102*1.45,0.05)</f>
        <v>410.65000000000003</v>
      </c>
      <c r="H102" s="399">
        <f>CEILING(B102*1.45,0.05)</f>
        <v>410.65000000000003</v>
      </c>
      <c r="M102" s="389"/>
      <c r="N102" s="401"/>
    </row>
    <row r="103" spans="1:14" x14ac:dyDescent="0.2">
      <c r="A103" s="158">
        <v>291</v>
      </c>
      <c r="B103" s="421">
        <v>485.7</v>
      </c>
      <c r="H103" s="399">
        <f t="shared" ref="H103:H135" si="4">CEILING(B103*1.45,0.05)</f>
        <v>704.30000000000007</v>
      </c>
      <c r="M103" s="389"/>
      <c r="N103" s="401"/>
    </row>
    <row r="104" spans="1:14" x14ac:dyDescent="0.2">
      <c r="A104" s="158">
        <v>293</v>
      </c>
      <c r="B104" s="421">
        <v>303.64999999999998</v>
      </c>
      <c r="H104" s="399">
        <f t="shared" si="4"/>
        <v>440.3</v>
      </c>
      <c r="M104" s="389"/>
      <c r="N104" s="401"/>
    </row>
    <row r="105" spans="1:14" x14ac:dyDescent="0.2">
      <c r="A105" s="158">
        <v>294</v>
      </c>
      <c r="B105" s="421" t="s">
        <v>16</v>
      </c>
      <c r="H105" s="399" t="s">
        <v>16</v>
      </c>
      <c r="L105" s="401" t="s">
        <v>16</v>
      </c>
      <c r="M105" s="389"/>
      <c r="N105" s="401"/>
    </row>
    <row r="106" spans="1:14" x14ac:dyDescent="0.2">
      <c r="A106" s="158">
        <v>296</v>
      </c>
      <c r="B106" s="421">
        <v>279.35000000000002</v>
      </c>
      <c r="H106" s="399">
        <f t="shared" si="4"/>
        <v>405.1</v>
      </c>
      <c r="M106" s="389"/>
      <c r="N106" s="401"/>
    </row>
    <row r="107" spans="1:14" x14ac:dyDescent="0.2">
      <c r="A107" s="158">
        <v>297</v>
      </c>
      <c r="B107" s="421">
        <v>279.35000000000002</v>
      </c>
      <c r="G107" s="399">
        <f t="shared" ref="G107" si="5">CEILING(B107*1.45,0.05)</f>
        <v>405.1</v>
      </c>
      <c r="M107" s="389"/>
      <c r="N107" s="401"/>
    </row>
    <row r="108" spans="1:14" x14ac:dyDescent="0.2">
      <c r="A108" s="158">
        <v>299</v>
      </c>
      <c r="B108" s="421">
        <v>334</v>
      </c>
      <c r="H108" s="399">
        <f t="shared" si="4"/>
        <v>484.3</v>
      </c>
      <c r="M108" s="389"/>
      <c r="N108" s="401"/>
    </row>
    <row r="109" spans="1:14" x14ac:dyDescent="0.2">
      <c r="A109" s="158">
        <v>300</v>
      </c>
      <c r="B109" s="421">
        <v>46.5</v>
      </c>
      <c r="H109" s="399">
        <f t="shared" si="4"/>
        <v>67.45</v>
      </c>
      <c r="M109" s="389"/>
      <c r="N109" s="401"/>
    </row>
    <row r="110" spans="1:14" x14ac:dyDescent="0.2">
      <c r="A110" s="158">
        <v>302</v>
      </c>
      <c r="B110" s="421">
        <v>92.75</v>
      </c>
      <c r="H110" s="399">
        <f t="shared" si="4"/>
        <v>134.5</v>
      </c>
      <c r="M110" s="389"/>
      <c r="N110" s="401"/>
    </row>
    <row r="111" spans="1:14" x14ac:dyDescent="0.2">
      <c r="A111" s="158">
        <v>304</v>
      </c>
      <c r="B111" s="421">
        <v>142.80000000000001</v>
      </c>
      <c r="H111" s="399">
        <f t="shared" si="4"/>
        <v>207.10000000000002</v>
      </c>
      <c r="M111" s="389"/>
      <c r="N111" s="401"/>
    </row>
    <row r="112" spans="1:14" x14ac:dyDescent="0.2">
      <c r="A112" s="158">
        <v>306</v>
      </c>
      <c r="B112" s="421">
        <v>197.1</v>
      </c>
      <c r="H112" s="399">
        <f t="shared" si="4"/>
        <v>285.8</v>
      </c>
      <c r="M112" s="389"/>
      <c r="N112" s="401"/>
    </row>
    <row r="113" spans="1:14" x14ac:dyDescent="0.2">
      <c r="A113" s="158">
        <v>308</v>
      </c>
      <c r="B113" s="421">
        <v>228.7</v>
      </c>
      <c r="H113" s="399">
        <f t="shared" si="4"/>
        <v>331.65000000000003</v>
      </c>
      <c r="M113" s="389"/>
      <c r="N113" s="401"/>
    </row>
    <row r="114" spans="1:14" x14ac:dyDescent="0.2">
      <c r="A114" s="158">
        <v>310</v>
      </c>
      <c r="B114" s="421">
        <v>23.15</v>
      </c>
      <c r="H114" s="399">
        <f t="shared" si="4"/>
        <v>33.6</v>
      </c>
      <c r="M114" s="389"/>
      <c r="N114" s="401"/>
    </row>
    <row r="115" spans="1:14" x14ac:dyDescent="0.2">
      <c r="A115" s="158">
        <v>312</v>
      </c>
      <c r="B115" s="421">
        <v>46.5</v>
      </c>
      <c r="H115" s="399">
        <f t="shared" si="4"/>
        <v>67.45</v>
      </c>
      <c r="M115" s="389"/>
      <c r="N115" s="401"/>
    </row>
    <row r="116" spans="1:14" x14ac:dyDescent="0.2">
      <c r="A116" s="158">
        <v>314</v>
      </c>
      <c r="B116" s="421">
        <v>71.599999999999994</v>
      </c>
      <c r="H116" s="399">
        <f t="shared" si="4"/>
        <v>103.85000000000001</v>
      </c>
      <c r="M116" s="389"/>
      <c r="N116" s="401"/>
    </row>
    <row r="117" spans="1:14" x14ac:dyDescent="0.2">
      <c r="A117" s="158">
        <v>316</v>
      </c>
      <c r="B117" s="421">
        <v>98.65</v>
      </c>
      <c r="H117" s="399">
        <f t="shared" si="4"/>
        <v>143.05000000000001</v>
      </c>
      <c r="M117" s="389"/>
      <c r="N117" s="401"/>
    </row>
    <row r="118" spans="1:14" x14ac:dyDescent="0.2">
      <c r="A118" s="158">
        <v>318</v>
      </c>
      <c r="B118" s="421">
        <v>114.4</v>
      </c>
      <c r="H118" s="399">
        <f t="shared" si="4"/>
        <v>165.9</v>
      </c>
      <c r="M118" s="389"/>
      <c r="N118" s="401"/>
    </row>
    <row r="119" spans="1:14" x14ac:dyDescent="0.2">
      <c r="A119" s="158">
        <v>319</v>
      </c>
      <c r="B119" s="421">
        <v>197.1</v>
      </c>
      <c r="H119" s="399">
        <f t="shared" si="4"/>
        <v>285.8</v>
      </c>
      <c r="M119" s="389"/>
      <c r="N119" s="401"/>
    </row>
    <row r="120" spans="1:14" x14ac:dyDescent="0.2">
      <c r="A120" s="158">
        <v>320</v>
      </c>
      <c r="B120" s="421">
        <v>46.5</v>
      </c>
      <c r="G120" s="399">
        <f>CEILING(B120*1.45,0.05)</f>
        <v>67.45</v>
      </c>
      <c r="M120" s="389"/>
      <c r="N120" s="401"/>
    </row>
    <row r="121" spans="1:14" x14ac:dyDescent="0.2">
      <c r="A121" s="158">
        <v>322</v>
      </c>
      <c r="B121" s="421">
        <v>92.75</v>
      </c>
      <c r="G121" s="399">
        <f t="shared" ref="G121:G124" si="6">CEILING(B121*1.45,0.05)</f>
        <v>134.5</v>
      </c>
      <c r="M121" s="389"/>
      <c r="N121" s="401"/>
    </row>
    <row r="122" spans="1:14" x14ac:dyDescent="0.2">
      <c r="A122" s="158">
        <v>324</v>
      </c>
      <c r="B122" s="421">
        <v>142.80000000000001</v>
      </c>
      <c r="G122" s="399">
        <f t="shared" si="6"/>
        <v>207.10000000000002</v>
      </c>
      <c r="M122" s="389"/>
      <c r="N122" s="401"/>
    </row>
    <row r="123" spans="1:14" x14ac:dyDescent="0.2">
      <c r="A123" s="158">
        <v>326</v>
      </c>
      <c r="B123" s="421">
        <v>197.1</v>
      </c>
      <c r="G123" s="399">
        <f t="shared" si="6"/>
        <v>285.8</v>
      </c>
      <c r="M123" s="389"/>
      <c r="N123" s="401"/>
    </row>
    <row r="124" spans="1:14" x14ac:dyDescent="0.2">
      <c r="A124" s="158">
        <v>328</v>
      </c>
      <c r="B124" s="421">
        <v>228.7</v>
      </c>
      <c r="G124" s="399">
        <f t="shared" si="6"/>
        <v>331.65000000000003</v>
      </c>
      <c r="M124" s="389"/>
      <c r="N124" s="401"/>
    </row>
    <row r="125" spans="1:14" x14ac:dyDescent="0.2">
      <c r="A125" s="158">
        <v>330</v>
      </c>
      <c r="B125" s="421">
        <v>85.4</v>
      </c>
      <c r="H125" s="399">
        <f t="shared" si="4"/>
        <v>123.85000000000001</v>
      </c>
      <c r="M125" s="389"/>
      <c r="N125" s="401"/>
    </row>
    <row r="126" spans="1:14" x14ac:dyDescent="0.2">
      <c r="A126" s="158">
        <v>332</v>
      </c>
      <c r="B126" s="421">
        <v>133.69999999999999</v>
      </c>
      <c r="H126" s="399">
        <f t="shared" si="4"/>
        <v>193.9</v>
      </c>
      <c r="M126" s="389"/>
      <c r="N126" s="401"/>
    </row>
    <row r="127" spans="1:14" x14ac:dyDescent="0.2">
      <c r="A127" s="158">
        <v>334</v>
      </c>
      <c r="B127" s="421">
        <v>194.85</v>
      </c>
      <c r="H127" s="399">
        <f t="shared" si="4"/>
        <v>282.55</v>
      </c>
      <c r="M127" s="389"/>
      <c r="N127" s="401"/>
    </row>
    <row r="128" spans="1:14" x14ac:dyDescent="0.2">
      <c r="A128" s="158">
        <v>336</v>
      </c>
      <c r="B128" s="421">
        <v>235.75</v>
      </c>
      <c r="H128" s="399">
        <f t="shared" si="4"/>
        <v>341.85</v>
      </c>
      <c r="M128" s="389"/>
      <c r="N128" s="401"/>
    </row>
    <row r="129" spans="1:14" x14ac:dyDescent="0.2">
      <c r="A129" s="158">
        <v>338</v>
      </c>
      <c r="B129" s="421">
        <v>267.75</v>
      </c>
      <c r="H129" s="399">
        <f t="shared" si="4"/>
        <v>388.25</v>
      </c>
      <c r="M129" s="389"/>
      <c r="N129" s="401"/>
    </row>
    <row r="130" spans="1:14" x14ac:dyDescent="0.2">
      <c r="A130" s="158">
        <v>342</v>
      </c>
      <c r="B130" s="421">
        <v>52.9</v>
      </c>
      <c r="G130" s="399">
        <f>CEILING(B130*1.45,0.05)</f>
        <v>76.75</v>
      </c>
      <c r="H130" s="399">
        <f t="shared" si="4"/>
        <v>76.75</v>
      </c>
      <c r="M130" s="389"/>
      <c r="N130" s="401"/>
    </row>
    <row r="131" spans="1:14" x14ac:dyDescent="0.2">
      <c r="A131" s="158">
        <v>344</v>
      </c>
      <c r="B131" s="421">
        <v>70.2</v>
      </c>
      <c r="G131" s="399">
        <f>CEILING(B131*1.45,0.05)</f>
        <v>101.80000000000001</v>
      </c>
      <c r="H131" s="399">
        <f t="shared" si="4"/>
        <v>101.80000000000001</v>
      </c>
      <c r="M131" s="389"/>
      <c r="N131" s="401"/>
    </row>
    <row r="132" spans="1:14" x14ac:dyDescent="0.2">
      <c r="A132" s="158">
        <v>346</v>
      </c>
      <c r="B132" s="421">
        <v>103.85</v>
      </c>
      <c r="G132" s="399">
        <f t="shared" ref="G132:G135" si="7">CEILING(B132*1.45,0.05)</f>
        <v>150.6</v>
      </c>
      <c r="H132" s="399">
        <f t="shared" si="4"/>
        <v>150.6</v>
      </c>
      <c r="M132" s="389"/>
      <c r="N132" s="401"/>
    </row>
    <row r="133" spans="1:14" x14ac:dyDescent="0.2">
      <c r="A133" s="158">
        <v>348</v>
      </c>
      <c r="B133" s="421">
        <v>136</v>
      </c>
      <c r="G133" s="399">
        <f t="shared" si="7"/>
        <v>197.20000000000002</v>
      </c>
      <c r="H133" s="399">
        <f t="shared" si="4"/>
        <v>197.20000000000002</v>
      </c>
      <c r="M133" s="389"/>
      <c r="N133" s="401"/>
    </row>
    <row r="134" spans="1:14" x14ac:dyDescent="0.2">
      <c r="A134" s="158">
        <v>350</v>
      </c>
      <c r="B134" s="421">
        <v>187.75</v>
      </c>
      <c r="G134" s="399">
        <f t="shared" si="7"/>
        <v>272.25</v>
      </c>
      <c r="H134" s="399">
        <f t="shared" si="4"/>
        <v>272.25</v>
      </c>
      <c r="M134" s="389"/>
      <c r="N134" s="401"/>
    </row>
    <row r="135" spans="1:14" x14ac:dyDescent="0.2">
      <c r="A135" s="158">
        <v>352</v>
      </c>
      <c r="B135" s="421">
        <v>136</v>
      </c>
      <c r="G135" s="399">
        <f t="shared" si="7"/>
        <v>197.20000000000002</v>
      </c>
      <c r="H135" s="399">
        <f t="shared" si="4"/>
        <v>197.20000000000002</v>
      </c>
      <c r="M135" s="389"/>
      <c r="N135" s="401"/>
    </row>
    <row r="136" spans="1:14" x14ac:dyDescent="0.2">
      <c r="A136" s="158">
        <v>385</v>
      </c>
      <c r="B136" s="421">
        <v>91.8</v>
      </c>
      <c r="G136" s="399">
        <v>126.85</v>
      </c>
      <c r="H136" s="399">
        <f>CEILING(B136*1.35,0.05)</f>
        <v>123.95</v>
      </c>
      <c r="M136" s="389"/>
      <c r="N136" s="401"/>
    </row>
    <row r="137" spans="1:14" x14ac:dyDescent="0.2">
      <c r="A137" s="158">
        <v>386</v>
      </c>
      <c r="B137" s="421">
        <v>46.15</v>
      </c>
      <c r="G137" s="399">
        <v>63.9</v>
      </c>
      <c r="H137" s="399">
        <f t="shared" ref="H137:H139" si="8">CEILING(B137*1.35,0.05)</f>
        <v>62.35</v>
      </c>
      <c r="M137" s="389"/>
      <c r="N137" s="401"/>
    </row>
    <row r="138" spans="1:14" x14ac:dyDescent="0.2">
      <c r="A138" s="158">
        <v>387</v>
      </c>
      <c r="B138" s="421">
        <v>134.69999999999999</v>
      </c>
      <c r="G138" s="399">
        <v>185.8</v>
      </c>
      <c r="H138" s="399">
        <f t="shared" si="8"/>
        <v>181.85000000000002</v>
      </c>
      <c r="M138" s="389"/>
      <c r="N138" s="401"/>
    </row>
    <row r="139" spans="1:14" x14ac:dyDescent="0.2">
      <c r="A139" s="158">
        <v>388</v>
      </c>
      <c r="B139" s="421">
        <v>85.3</v>
      </c>
      <c r="G139" s="399">
        <v>117.7</v>
      </c>
      <c r="H139" s="399">
        <f t="shared" si="8"/>
        <v>115.2</v>
      </c>
      <c r="M139" s="389"/>
      <c r="N139" s="401"/>
    </row>
    <row r="140" spans="1:14" x14ac:dyDescent="0.2">
      <c r="A140" s="158">
        <v>410</v>
      </c>
      <c r="B140" s="421">
        <v>21</v>
      </c>
      <c r="H140" s="399">
        <f>CEILING(B140*1.35,0.05)</f>
        <v>28.35</v>
      </c>
      <c r="M140" s="389"/>
      <c r="N140" s="401"/>
    </row>
    <row r="141" spans="1:14" x14ac:dyDescent="0.2">
      <c r="A141" s="158">
        <v>411</v>
      </c>
      <c r="B141" s="421">
        <v>45.85</v>
      </c>
      <c r="H141" s="399">
        <f t="shared" ref="H141:H143" si="9">CEILING(B141*1.35,0.05)</f>
        <v>61.900000000000006</v>
      </c>
      <c r="M141" s="389"/>
      <c r="N141" s="401"/>
    </row>
    <row r="142" spans="1:14" x14ac:dyDescent="0.2">
      <c r="A142" s="158">
        <v>412</v>
      </c>
      <c r="B142" s="421">
        <v>88.75</v>
      </c>
      <c r="H142" s="399">
        <f t="shared" si="9"/>
        <v>119.85000000000001</v>
      </c>
      <c r="M142" s="389"/>
      <c r="N142" s="401"/>
    </row>
    <row r="143" spans="1:14" x14ac:dyDescent="0.2">
      <c r="A143" s="158">
        <v>413</v>
      </c>
      <c r="B143" s="421">
        <v>130.65</v>
      </c>
      <c r="H143" s="399">
        <f t="shared" si="9"/>
        <v>176.4</v>
      </c>
      <c r="M143" s="389"/>
      <c r="N143" s="401"/>
    </row>
    <row r="144" spans="1:14" x14ac:dyDescent="0.2">
      <c r="A144" s="158">
        <v>414</v>
      </c>
      <c r="B144" s="421" t="s">
        <v>16</v>
      </c>
      <c r="G144" s="399" t="s">
        <v>16</v>
      </c>
      <c r="H144" s="399" t="s">
        <v>16</v>
      </c>
      <c r="L144" s="401" t="s">
        <v>16</v>
      </c>
      <c r="M144" s="390" t="s">
        <v>273</v>
      </c>
      <c r="N144" s="392" t="s">
        <v>269</v>
      </c>
    </row>
    <row r="145" spans="1:14" x14ac:dyDescent="0.2">
      <c r="A145" s="158">
        <v>415</v>
      </c>
      <c r="B145" s="421" t="s">
        <v>16</v>
      </c>
      <c r="G145" s="399" t="s">
        <v>16</v>
      </c>
      <c r="H145" s="399" t="s">
        <v>16</v>
      </c>
      <c r="L145" s="401" t="s">
        <v>16</v>
      </c>
      <c r="M145" s="391" t="s">
        <v>274</v>
      </c>
      <c r="N145" s="392" t="s">
        <v>270</v>
      </c>
    </row>
    <row r="146" spans="1:14" x14ac:dyDescent="0.2">
      <c r="A146" s="158">
        <v>416</v>
      </c>
      <c r="B146" s="421" t="s">
        <v>16</v>
      </c>
      <c r="G146" s="399" t="s">
        <v>16</v>
      </c>
      <c r="H146" s="399" t="s">
        <v>16</v>
      </c>
      <c r="L146" s="401" t="s">
        <v>16</v>
      </c>
      <c r="M146" s="391" t="s">
        <v>275</v>
      </c>
      <c r="N146" s="392" t="s">
        <v>271</v>
      </c>
    </row>
    <row r="147" spans="1:14" x14ac:dyDescent="0.2">
      <c r="A147" s="158">
        <v>417</v>
      </c>
      <c r="B147" s="421" t="s">
        <v>16</v>
      </c>
      <c r="G147" s="399" t="s">
        <v>16</v>
      </c>
      <c r="H147" s="399" t="s">
        <v>16</v>
      </c>
      <c r="L147" s="401" t="s">
        <v>16</v>
      </c>
      <c r="M147" s="390" t="s">
        <v>276</v>
      </c>
      <c r="N147" s="392" t="s">
        <v>272</v>
      </c>
    </row>
    <row r="148" spans="1:14" x14ac:dyDescent="0.2">
      <c r="A148" s="158">
        <v>585</v>
      </c>
      <c r="B148" s="421">
        <v>137.25</v>
      </c>
      <c r="C148" s="399">
        <f t="shared" ref="C148:C174" si="10">CEILING(B148*1.15,0.05)</f>
        <v>157.85000000000002</v>
      </c>
      <c r="E148" s="399" t="s">
        <v>15</v>
      </c>
      <c r="F148" s="399" t="s">
        <v>15</v>
      </c>
      <c r="M148" s="389"/>
      <c r="N148" s="401"/>
    </row>
    <row r="149" spans="1:14" x14ac:dyDescent="0.2">
      <c r="A149" s="158">
        <v>588</v>
      </c>
      <c r="B149" s="421">
        <v>137.25</v>
      </c>
      <c r="C149" s="399">
        <f t="shared" si="10"/>
        <v>157.85000000000002</v>
      </c>
      <c r="E149" s="399" t="s">
        <v>15</v>
      </c>
      <c r="F149" s="399" t="s">
        <v>15</v>
      </c>
      <c r="M149" s="389"/>
      <c r="N149" s="401"/>
    </row>
    <row r="150" spans="1:14" x14ac:dyDescent="0.2">
      <c r="A150" s="158">
        <v>591</v>
      </c>
      <c r="B150" s="421">
        <v>95.15</v>
      </c>
      <c r="C150" s="399">
        <f t="shared" si="10"/>
        <v>109.45</v>
      </c>
      <c r="E150" s="399" t="s">
        <v>15</v>
      </c>
      <c r="F150" s="399" t="s">
        <v>15</v>
      </c>
      <c r="M150" s="389"/>
      <c r="N150" s="401"/>
    </row>
    <row r="151" spans="1:14" x14ac:dyDescent="0.2">
      <c r="A151" s="158">
        <v>594</v>
      </c>
      <c r="B151" s="421">
        <v>44.35</v>
      </c>
      <c r="C151" s="399">
        <f t="shared" si="10"/>
        <v>51.050000000000004</v>
      </c>
      <c r="E151" s="399" t="s">
        <v>15</v>
      </c>
      <c r="F151" s="399" t="s">
        <v>15</v>
      </c>
      <c r="M151" s="389"/>
      <c r="N151" s="401"/>
    </row>
    <row r="152" spans="1:14" x14ac:dyDescent="0.2">
      <c r="A152" s="158">
        <v>599</v>
      </c>
      <c r="B152" s="421">
        <v>161.75</v>
      </c>
      <c r="C152" s="399">
        <f t="shared" si="10"/>
        <v>186.05</v>
      </c>
      <c r="E152" s="399" t="s">
        <v>15</v>
      </c>
      <c r="F152" s="399" t="s">
        <v>15</v>
      </c>
      <c r="M152" s="389"/>
      <c r="N152" s="401"/>
    </row>
    <row r="153" spans="1:14" x14ac:dyDescent="0.2">
      <c r="A153" s="158">
        <v>600</v>
      </c>
      <c r="B153" s="421">
        <v>129.30000000000001</v>
      </c>
      <c r="C153" s="399">
        <f t="shared" si="10"/>
        <v>148.70000000000002</v>
      </c>
      <c r="E153" s="399" t="s">
        <v>15</v>
      </c>
      <c r="F153" s="399" t="s">
        <v>15</v>
      </c>
      <c r="M153" s="389"/>
      <c r="N153" s="401"/>
    </row>
    <row r="154" spans="1:14" x14ac:dyDescent="0.2">
      <c r="A154" s="158">
        <v>699</v>
      </c>
      <c r="B154" s="421">
        <v>76.95</v>
      </c>
      <c r="C154" s="399">
        <f t="shared" si="10"/>
        <v>88.5</v>
      </c>
      <c r="E154" s="399" t="s">
        <v>15</v>
      </c>
      <c r="F154" s="399" t="s">
        <v>15</v>
      </c>
      <c r="M154" s="389"/>
      <c r="N154" s="401"/>
    </row>
    <row r="155" spans="1:14" x14ac:dyDescent="0.2">
      <c r="A155" s="158">
        <v>701</v>
      </c>
      <c r="B155" s="421">
        <v>62.75</v>
      </c>
      <c r="C155" s="399">
        <f t="shared" si="10"/>
        <v>72.2</v>
      </c>
      <c r="E155" s="399" t="s">
        <v>15</v>
      </c>
      <c r="F155" s="399" t="s">
        <v>15</v>
      </c>
      <c r="M155" s="389"/>
      <c r="N155" s="401"/>
    </row>
    <row r="156" spans="1:14" x14ac:dyDescent="0.2">
      <c r="A156" s="158">
        <v>703</v>
      </c>
      <c r="B156" s="421">
        <v>145.80000000000001</v>
      </c>
      <c r="C156" s="399">
        <f t="shared" si="10"/>
        <v>167.70000000000002</v>
      </c>
      <c r="E156" s="399" t="s">
        <v>15</v>
      </c>
      <c r="F156" s="399" t="s">
        <v>15</v>
      </c>
      <c r="M156" s="389"/>
      <c r="N156" s="401"/>
    </row>
    <row r="157" spans="1:14" x14ac:dyDescent="0.2">
      <c r="A157" s="158">
        <v>705</v>
      </c>
      <c r="B157" s="421">
        <v>201.15</v>
      </c>
      <c r="C157" s="399">
        <f t="shared" si="10"/>
        <v>231.35000000000002</v>
      </c>
      <c r="E157" s="399" t="s">
        <v>15</v>
      </c>
      <c r="F157" s="399" t="s">
        <v>15</v>
      </c>
      <c r="M157" s="389"/>
      <c r="N157" s="401"/>
    </row>
    <row r="158" spans="1:14" x14ac:dyDescent="0.2">
      <c r="A158" s="158">
        <v>707</v>
      </c>
      <c r="B158" s="421">
        <v>284.2</v>
      </c>
      <c r="C158" s="399">
        <f t="shared" si="10"/>
        <v>326.85000000000002</v>
      </c>
      <c r="E158" s="399" t="s">
        <v>15</v>
      </c>
      <c r="F158" s="399" t="s">
        <v>15</v>
      </c>
      <c r="M158" s="389"/>
      <c r="N158" s="401"/>
    </row>
    <row r="159" spans="1:14" x14ac:dyDescent="0.2">
      <c r="A159" s="158">
        <v>715</v>
      </c>
      <c r="B159" s="421">
        <v>224.4</v>
      </c>
      <c r="C159" s="399">
        <f t="shared" si="10"/>
        <v>258.10000000000002</v>
      </c>
      <c r="E159" s="399" t="s">
        <v>15</v>
      </c>
      <c r="F159" s="399" t="s">
        <v>15</v>
      </c>
      <c r="M159" s="389"/>
      <c r="N159" s="401"/>
    </row>
    <row r="160" spans="1:14" x14ac:dyDescent="0.2">
      <c r="A160" s="158">
        <v>721</v>
      </c>
      <c r="B160" s="421">
        <v>152.5</v>
      </c>
      <c r="C160" s="399">
        <f t="shared" si="10"/>
        <v>175.4</v>
      </c>
      <c r="E160" s="399" t="s">
        <v>15</v>
      </c>
      <c r="F160" s="399" t="s">
        <v>15</v>
      </c>
      <c r="M160" s="389"/>
      <c r="N160" s="401"/>
    </row>
    <row r="161" spans="1:14" x14ac:dyDescent="0.2">
      <c r="A161" s="158">
        <v>723</v>
      </c>
      <c r="B161" s="421">
        <v>120.85</v>
      </c>
      <c r="C161" s="399">
        <f t="shared" si="10"/>
        <v>139</v>
      </c>
      <c r="E161" s="399" t="s">
        <v>15</v>
      </c>
      <c r="F161" s="399" t="s">
        <v>15</v>
      </c>
      <c r="M161" s="389"/>
      <c r="N161" s="401"/>
    </row>
    <row r="162" spans="1:14" x14ac:dyDescent="0.2">
      <c r="A162" s="158">
        <v>729</v>
      </c>
      <c r="B162" s="421">
        <v>74.400000000000006</v>
      </c>
      <c r="C162" s="399">
        <f t="shared" si="10"/>
        <v>85.600000000000009</v>
      </c>
      <c r="E162" s="399" t="s">
        <v>15</v>
      </c>
      <c r="F162" s="399" t="s">
        <v>15</v>
      </c>
      <c r="M162" s="389"/>
      <c r="N162" s="401"/>
    </row>
    <row r="163" spans="1:14" x14ac:dyDescent="0.2">
      <c r="A163" s="158">
        <v>731</v>
      </c>
      <c r="B163" s="421">
        <v>74.400000000000006</v>
      </c>
      <c r="C163" s="399">
        <f t="shared" si="10"/>
        <v>85.600000000000009</v>
      </c>
      <c r="E163" s="399" t="s">
        <v>15</v>
      </c>
      <c r="F163" s="399" t="s">
        <v>15</v>
      </c>
      <c r="M163" s="389"/>
      <c r="N163" s="401"/>
    </row>
    <row r="164" spans="1:14" x14ac:dyDescent="0.2">
      <c r="A164" s="158">
        <v>732</v>
      </c>
      <c r="B164" s="421">
        <v>76.150000000000006</v>
      </c>
      <c r="C164" s="399">
        <f t="shared" si="10"/>
        <v>87.600000000000009</v>
      </c>
      <c r="E164" s="399" t="s">
        <v>15</v>
      </c>
      <c r="F164" s="399" t="s">
        <v>15</v>
      </c>
      <c r="M164" s="389"/>
      <c r="N164" s="401"/>
    </row>
    <row r="165" spans="1:14" x14ac:dyDescent="0.2">
      <c r="A165" s="158">
        <v>733</v>
      </c>
      <c r="B165" s="421">
        <v>24.5</v>
      </c>
      <c r="C165" s="399">
        <f t="shared" si="10"/>
        <v>28.200000000000003</v>
      </c>
      <c r="E165" s="399" t="s">
        <v>15</v>
      </c>
      <c r="F165" s="399" t="s">
        <v>15</v>
      </c>
      <c r="M165" s="389"/>
      <c r="N165" s="401"/>
    </row>
    <row r="166" spans="1:14" x14ac:dyDescent="0.2">
      <c r="A166" s="158">
        <v>735</v>
      </c>
      <c r="B166" s="421">
        <v>74.75</v>
      </c>
      <c r="C166" s="399">
        <f t="shared" si="10"/>
        <v>86</v>
      </c>
      <c r="E166" s="399" t="s">
        <v>15</v>
      </c>
      <c r="F166" s="399" t="s">
        <v>15</v>
      </c>
      <c r="M166" s="389"/>
      <c r="N166" s="401"/>
    </row>
    <row r="167" spans="1:14" x14ac:dyDescent="0.2">
      <c r="A167" s="158">
        <v>737</v>
      </c>
      <c r="B167" s="421">
        <v>41.45</v>
      </c>
      <c r="C167" s="399">
        <f t="shared" si="10"/>
        <v>47.7</v>
      </c>
      <c r="E167" s="399" t="s">
        <v>15</v>
      </c>
      <c r="F167" s="399" t="s">
        <v>15</v>
      </c>
      <c r="M167" s="389"/>
      <c r="N167" s="401"/>
    </row>
    <row r="168" spans="1:14" x14ac:dyDescent="0.2">
      <c r="A168" s="158">
        <v>739</v>
      </c>
      <c r="B168" s="421">
        <v>127.85</v>
      </c>
      <c r="C168" s="399">
        <f t="shared" si="10"/>
        <v>147.05000000000001</v>
      </c>
      <c r="E168" s="399" t="s">
        <v>15</v>
      </c>
      <c r="F168" s="399" t="s">
        <v>15</v>
      </c>
      <c r="M168" s="389"/>
      <c r="N168" s="401"/>
    </row>
    <row r="169" spans="1:14" x14ac:dyDescent="0.2">
      <c r="A169" s="158">
        <v>741</v>
      </c>
      <c r="B169" s="421">
        <v>71.05</v>
      </c>
      <c r="C169" s="399">
        <f t="shared" si="10"/>
        <v>81.75</v>
      </c>
      <c r="E169" s="399" t="s">
        <v>15</v>
      </c>
      <c r="F169" s="399" t="s">
        <v>15</v>
      </c>
      <c r="M169" s="389"/>
      <c r="N169" s="401"/>
    </row>
    <row r="170" spans="1:14" x14ac:dyDescent="0.2">
      <c r="A170" s="158">
        <v>743</v>
      </c>
      <c r="B170" s="421">
        <v>213.15</v>
      </c>
      <c r="C170" s="399">
        <f t="shared" si="10"/>
        <v>245.15</v>
      </c>
      <c r="E170" s="399" t="s">
        <v>15</v>
      </c>
      <c r="F170" s="399" t="s">
        <v>15</v>
      </c>
      <c r="M170" s="389"/>
      <c r="N170" s="401"/>
    </row>
    <row r="171" spans="1:14" x14ac:dyDescent="0.2">
      <c r="A171" s="158">
        <v>745</v>
      </c>
      <c r="B171" s="421">
        <v>99.6</v>
      </c>
      <c r="C171" s="399">
        <f t="shared" si="10"/>
        <v>114.55000000000001</v>
      </c>
      <c r="E171" s="399" t="s">
        <v>15</v>
      </c>
      <c r="F171" s="399" t="s">
        <v>15</v>
      </c>
      <c r="M171" s="389"/>
      <c r="N171" s="401"/>
    </row>
    <row r="172" spans="1:14" x14ac:dyDescent="0.2">
      <c r="A172" s="158">
        <v>747</v>
      </c>
      <c r="B172" s="421">
        <v>54.9</v>
      </c>
      <c r="C172" s="399">
        <f t="shared" si="10"/>
        <v>63.150000000000006</v>
      </c>
      <c r="E172" s="399" t="s">
        <v>15</v>
      </c>
      <c r="F172" s="399" t="s">
        <v>15</v>
      </c>
      <c r="M172" s="389"/>
      <c r="N172" s="401"/>
    </row>
    <row r="173" spans="1:14" x14ac:dyDescent="0.2">
      <c r="A173" s="158">
        <v>750</v>
      </c>
      <c r="B173" s="421">
        <v>94.1</v>
      </c>
      <c r="C173" s="399">
        <f t="shared" si="10"/>
        <v>108.25</v>
      </c>
      <c r="E173" s="399" t="s">
        <v>15</v>
      </c>
      <c r="F173" s="399" t="s">
        <v>15</v>
      </c>
      <c r="M173" s="389"/>
      <c r="N173" s="401"/>
    </row>
    <row r="174" spans="1:14" x14ac:dyDescent="0.2">
      <c r="A174" s="158">
        <v>758</v>
      </c>
      <c r="B174" s="421">
        <v>156.65</v>
      </c>
      <c r="C174" s="399">
        <f t="shared" si="10"/>
        <v>180.15</v>
      </c>
      <c r="E174" s="399" t="s">
        <v>15</v>
      </c>
      <c r="F174" s="399" t="s">
        <v>15</v>
      </c>
      <c r="M174" s="389"/>
      <c r="N174" s="401"/>
    </row>
    <row r="175" spans="1:14" x14ac:dyDescent="0.2">
      <c r="A175" s="158">
        <v>761</v>
      </c>
      <c r="B175" s="421" t="s">
        <v>16</v>
      </c>
      <c r="C175" s="399" t="str">
        <f t="shared" ref="C175:C182" si="11">B175</f>
        <v>D</v>
      </c>
      <c r="E175" s="399" t="s">
        <v>15</v>
      </c>
      <c r="F175" s="399" t="s">
        <v>15</v>
      </c>
      <c r="L175" s="401" t="s">
        <v>16</v>
      </c>
      <c r="M175" s="389"/>
      <c r="N175" s="401"/>
    </row>
    <row r="176" spans="1:14" x14ac:dyDescent="0.2">
      <c r="A176" s="158">
        <v>763</v>
      </c>
      <c r="B176" s="421" t="s">
        <v>16</v>
      </c>
      <c r="C176" s="399" t="str">
        <f t="shared" si="11"/>
        <v>D</v>
      </c>
      <c r="E176" s="399" t="s">
        <v>15</v>
      </c>
      <c r="F176" s="399" t="s">
        <v>15</v>
      </c>
      <c r="L176" s="401" t="s">
        <v>16</v>
      </c>
      <c r="M176" s="389"/>
      <c r="N176" s="401"/>
    </row>
    <row r="177" spans="1:14" x14ac:dyDescent="0.2">
      <c r="A177" s="158">
        <v>766</v>
      </c>
      <c r="B177" s="421" t="s">
        <v>16</v>
      </c>
      <c r="C177" s="399" t="str">
        <f t="shared" si="11"/>
        <v>D</v>
      </c>
      <c r="E177" s="399" t="s">
        <v>15</v>
      </c>
      <c r="F177" s="399" t="s">
        <v>15</v>
      </c>
      <c r="L177" s="401" t="s">
        <v>16</v>
      </c>
      <c r="M177" s="389"/>
      <c r="N177" s="401"/>
    </row>
    <row r="178" spans="1:14" x14ac:dyDescent="0.2">
      <c r="A178" s="158">
        <v>769</v>
      </c>
      <c r="B178" s="421" t="s">
        <v>16</v>
      </c>
      <c r="C178" s="399" t="str">
        <f t="shared" si="11"/>
        <v>D</v>
      </c>
      <c r="E178" s="399" t="s">
        <v>15</v>
      </c>
      <c r="F178" s="399" t="s">
        <v>15</v>
      </c>
      <c r="L178" s="401" t="s">
        <v>16</v>
      </c>
      <c r="M178" s="389"/>
      <c r="N178" s="401"/>
    </row>
    <row r="179" spans="1:14" x14ac:dyDescent="0.2">
      <c r="A179" s="158">
        <v>772</v>
      </c>
      <c r="B179" s="421" t="s">
        <v>16</v>
      </c>
      <c r="C179" s="399" t="str">
        <f t="shared" si="11"/>
        <v>D</v>
      </c>
      <c r="E179" s="399" t="s">
        <v>15</v>
      </c>
      <c r="F179" s="399" t="s">
        <v>15</v>
      </c>
      <c r="L179" s="401" t="s">
        <v>16</v>
      </c>
      <c r="M179" s="389"/>
      <c r="N179" s="401"/>
    </row>
    <row r="180" spans="1:14" x14ac:dyDescent="0.2">
      <c r="A180" s="158">
        <v>776</v>
      </c>
      <c r="B180" s="421" t="s">
        <v>16</v>
      </c>
      <c r="C180" s="399" t="str">
        <f t="shared" si="11"/>
        <v>D</v>
      </c>
      <c r="E180" s="399" t="s">
        <v>15</v>
      </c>
      <c r="F180" s="399" t="s">
        <v>15</v>
      </c>
      <c r="L180" s="401" t="s">
        <v>16</v>
      </c>
      <c r="M180" s="389"/>
      <c r="N180" s="401"/>
    </row>
    <row r="181" spans="1:14" x14ac:dyDescent="0.2">
      <c r="A181" s="158">
        <v>788</v>
      </c>
      <c r="B181" s="421" t="s">
        <v>16</v>
      </c>
      <c r="C181" s="399" t="str">
        <f t="shared" si="11"/>
        <v>D</v>
      </c>
      <c r="E181" s="399" t="s">
        <v>15</v>
      </c>
      <c r="F181" s="399" t="s">
        <v>15</v>
      </c>
      <c r="L181" s="401" t="s">
        <v>16</v>
      </c>
      <c r="M181" s="389"/>
      <c r="N181" s="401"/>
    </row>
    <row r="182" spans="1:14" x14ac:dyDescent="0.2">
      <c r="A182" s="158">
        <v>789</v>
      </c>
      <c r="B182" s="421" t="s">
        <v>16</v>
      </c>
      <c r="C182" s="399" t="str">
        <f t="shared" si="11"/>
        <v>D</v>
      </c>
      <c r="E182" s="399" t="s">
        <v>15</v>
      </c>
      <c r="F182" s="399" t="s">
        <v>15</v>
      </c>
      <c r="L182" s="401" t="s">
        <v>16</v>
      </c>
      <c r="M182" s="389"/>
      <c r="N182" s="401"/>
    </row>
    <row r="183" spans="1:14" x14ac:dyDescent="0.2">
      <c r="A183" s="158">
        <v>792</v>
      </c>
      <c r="B183" s="421">
        <v>64.8</v>
      </c>
      <c r="C183" s="399">
        <f>CEILING(B183*1.15,0.05)</f>
        <v>74.55</v>
      </c>
      <c r="E183" s="399" t="s">
        <v>15</v>
      </c>
      <c r="F183" s="399" t="s">
        <v>15</v>
      </c>
      <c r="M183" s="389"/>
      <c r="N183" s="401"/>
    </row>
    <row r="184" spans="1:14" x14ac:dyDescent="0.2">
      <c r="A184" s="158">
        <v>820</v>
      </c>
      <c r="B184" s="421">
        <v>149.25</v>
      </c>
      <c r="H184" s="399">
        <f>CEILING(B184*1.35,0.05)</f>
        <v>201.5</v>
      </c>
      <c r="M184" s="389"/>
      <c r="N184" s="401"/>
    </row>
    <row r="185" spans="1:14" x14ac:dyDescent="0.2">
      <c r="A185" s="158">
        <v>822</v>
      </c>
      <c r="B185" s="421">
        <v>224</v>
      </c>
      <c r="H185" s="399">
        <f t="shared" ref="H185:H195" si="12">CEILING(B185*1.35,0.05)</f>
        <v>302.40000000000003</v>
      </c>
      <c r="M185" s="389"/>
      <c r="N185" s="401"/>
    </row>
    <row r="186" spans="1:14" x14ac:dyDescent="0.2">
      <c r="A186" s="158">
        <v>823</v>
      </c>
      <c r="B186" s="421">
        <v>298.39999999999998</v>
      </c>
      <c r="H186" s="399">
        <f t="shared" si="12"/>
        <v>402.85</v>
      </c>
      <c r="M186" s="389"/>
      <c r="N186" s="401"/>
    </row>
    <row r="187" spans="1:14" x14ac:dyDescent="0.2">
      <c r="A187" s="158">
        <v>825</v>
      </c>
      <c r="B187" s="421">
        <v>107.2</v>
      </c>
      <c r="H187" s="399">
        <f t="shared" si="12"/>
        <v>144.75</v>
      </c>
      <c r="M187" s="389"/>
      <c r="N187" s="401"/>
    </row>
    <row r="188" spans="1:14" x14ac:dyDescent="0.2">
      <c r="A188" s="158">
        <v>826</v>
      </c>
      <c r="B188" s="421">
        <v>170.95</v>
      </c>
      <c r="H188" s="399">
        <f t="shared" si="12"/>
        <v>230.8</v>
      </c>
      <c r="M188" s="389"/>
      <c r="N188" s="401"/>
    </row>
    <row r="189" spans="1:14" x14ac:dyDescent="0.2">
      <c r="A189" s="158">
        <v>828</v>
      </c>
      <c r="B189" s="421">
        <v>234.75</v>
      </c>
      <c r="H189" s="399">
        <f t="shared" si="12"/>
        <v>316.95000000000005</v>
      </c>
      <c r="M189" s="389"/>
      <c r="N189" s="401"/>
    </row>
    <row r="190" spans="1:14" x14ac:dyDescent="0.2">
      <c r="A190" s="158">
        <v>830</v>
      </c>
      <c r="B190" s="421">
        <v>149.25</v>
      </c>
      <c r="G190" s="399">
        <v>206</v>
      </c>
      <c r="H190" s="399">
        <f t="shared" si="12"/>
        <v>201.5</v>
      </c>
      <c r="M190" s="389"/>
      <c r="N190" s="401"/>
    </row>
    <row r="191" spans="1:14" x14ac:dyDescent="0.2">
      <c r="A191" s="158">
        <v>832</v>
      </c>
      <c r="B191" s="421">
        <v>224</v>
      </c>
      <c r="G191" s="399">
        <v>309</v>
      </c>
      <c r="H191" s="399">
        <f t="shared" si="12"/>
        <v>302.40000000000003</v>
      </c>
      <c r="M191" s="389"/>
      <c r="N191" s="401"/>
    </row>
    <row r="192" spans="1:14" x14ac:dyDescent="0.2">
      <c r="A192" s="158">
        <v>834</v>
      </c>
      <c r="B192" s="421">
        <v>298.39999999999998</v>
      </c>
      <c r="G192" s="399">
        <v>411.55</v>
      </c>
      <c r="H192" s="399">
        <f>CEILING(B192*1.35,0.05)</f>
        <v>402.85</v>
      </c>
      <c r="M192" s="389"/>
      <c r="N192" s="401"/>
    </row>
    <row r="193" spans="1:14" x14ac:dyDescent="0.2">
      <c r="A193" s="158">
        <v>835</v>
      </c>
      <c r="B193" s="421">
        <v>107.2</v>
      </c>
      <c r="G193" s="399">
        <v>148</v>
      </c>
      <c r="H193" s="399">
        <f t="shared" si="12"/>
        <v>144.75</v>
      </c>
      <c r="M193" s="389"/>
      <c r="N193" s="401"/>
    </row>
    <row r="194" spans="1:14" x14ac:dyDescent="0.2">
      <c r="A194" s="158">
        <v>837</v>
      </c>
      <c r="B194" s="421">
        <v>170.95</v>
      </c>
      <c r="G194" s="399">
        <v>235.9</v>
      </c>
      <c r="H194" s="399">
        <f t="shared" si="12"/>
        <v>230.8</v>
      </c>
      <c r="M194" s="389"/>
      <c r="N194" s="401"/>
    </row>
    <row r="195" spans="1:14" x14ac:dyDescent="0.2">
      <c r="A195" s="158">
        <v>838</v>
      </c>
      <c r="B195" s="421">
        <v>234.75</v>
      </c>
      <c r="G195" s="399">
        <v>323.75</v>
      </c>
      <c r="H195" s="399">
        <f t="shared" si="12"/>
        <v>316.95000000000005</v>
      </c>
      <c r="M195" s="389"/>
      <c r="N195" s="401"/>
    </row>
    <row r="196" spans="1:14" x14ac:dyDescent="0.2">
      <c r="A196" s="158">
        <v>855</v>
      </c>
      <c r="B196" s="421">
        <v>149.25</v>
      </c>
      <c r="G196" s="399">
        <v>216.5</v>
      </c>
      <c r="H196" s="399">
        <f>CEILING(B196*1.45,0.05)</f>
        <v>216.45000000000002</v>
      </c>
      <c r="M196" s="389"/>
      <c r="N196" s="401"/>
    </row>
    <row r="197" spans="1:14" x14ac:dyDescent="0.2">
      <c r="A197" s="158">
        <v>857</v>
      </c>
      <c r="B197" s="421">
        <v>224</v>
      </c>
      <c r="G197" s="399">
        <v>324.90000000000003</v>
      </c>
      <c r="H197" s="399">
        <f t="shared" ref="H197:H201" si="13">CEILING(B197*1.45,0.05)</f>
        <v>324.8</v>
      </c>
      <c r="M197" s="389"/>
      <c r="N197" s="401"/>
    </row>
    <row r="198" spans="1:14" x14ac:dyDescent="0.2">
      <c r="A198" s="158">
        <v>858</v>
      </c>
      <c r="B198" s="421">
        <v>298.39999999999998</v>
      </c>
      <c r="G198" s="399">
        <v>432.75</v>
      </c>
      <c r="H198" s="399">
        <f t="shared" si="13"/>
        <v>432.70000000000005</v>
      </c>
      <c r="M198" s="389"/>
      <c r="N198" s="401"/>
    </row>
    <row r="199" spans="1:14" x14ac:dyDescent="0.2">
      <c r="A199" s="158">
        <v>861</v>
      </c>
      <c r="B199" s="421">
        <v>149.25</v>
      </c>
      <c r="G199" s="399">
        <v>216.5</v>
      </c>
      <c r="H199" s="399">
        <f t="shared" si="13"/>
        <v>216.45000000000002</v>
      </c>
      <c r="M199" s="389"/>
      <c r="N199" s="401"/>
    </row>
    <row r="200" spans="1:14" x14ac:dyDescent="0.2">
      <c r="A200" s="158">
        <v>864</v>
      </c>
      <c r="B200" s="421">
        <v>224</v>
      </c>
      <c r="G200" s="399">
        <v>324.90000000000003</v>
      </c>
      <c r="H200" s="399">
        <f t="shared" si="13"/>
        <v>324.8</v>
      </c>
      <c r="M200" s="389"/>
      <c r="N200" s="401"/>
    </row>
    <row r="201" spans="1:14" x14ac:dyDescent="0.2">
      <c r="A201" s="158">
        <v>866</v>
      </c>
      <c r="B201" s="421">
        <v>298.39999999999998</v>
      </c>
      <c r="G201" s="399">
        <v>432.75</v>
      </c>
      <c r="H201" s="399">
        <f t="shared" si="13"/>
        <v>432.70000000000005</v>
      </c>
      <c r="M201" s="389"/>
      <c r="N201" s="401"/>
    </row>
    <row r="202" spans="1:14" x14ac:dyDescent="0.2">
      <c r="A202" s="158">
        <v>871</v>
      </c>
      <c r="B202" s="421">
        <v>86.15</v>
      </c>
      <c r="G202" s="399">
        <v>119</v>
      </c>
      <c r="H202" s="399">
        <f>CEILING(B202*1.35,0.05)</f>
        <v>116.35000000000001</v>
      </c>
      <c r="M202" s="389"/>
      <c r="N202" s="401"/>
    </row>
    <row r="203" spans="1:14" x14ac:dyDescent="0.2">
      <c r="A203" s="158">
        <v>872</v>
      </c>
      <c r="B203" s="421">
        <v>40.15</v>
      </c>
      <c r="G203" s="399">
        <v>55.45</v>
      </c>
      <c r="H203" s="399">
        <f>CEILING(B203*1.35,0.05)</f>
        <v>54.25</v>
      </c>
      <c r="M203" s="389"/>
      <c r="N203" s="401"/>
    </row>
    <row r="204" spans="1:14" x14ac:dyDescent="0.2">
      <c r="A204" s="158">
        <v>880</v>
      </c>
      <c r="B204" s="421">
        <v>52.2</v>
      </c>
      <c r="G204" s="399">
        <v>72.100000000000009</v>
      </c>
      <c r="M204" s="389"/>
      <c r="N204" s="401"/>
    </row>
    <row r="205" spans="1:14" x14ac:dyDescent="0.2">
      <c r="A205" s="158">
        <v>900</v>
      </c>
      <c r="B205" s="421">
        <v>163.69999999999999</v>
      </c>
      <c r="C205" s="399">
        <f t="shared" ref="C205:C206" si="14">CEILING(B205*1.15,0.05)</f>
        <v>188.3</v>
      </c>
      <c r="E205" s="399" t="s">
        <v>15</v>
      </c>
      <c r="F205" s="399" t="s">
        <v>15</v>
      </c>
      <c r="M205" s="389"/>
      <c r="N205" s="401"/>
    </row>
    <row r="206" spans="1:14" x14ac:dyDescent="0.2">
      <c r="A206" s="158">
        <v>903</v>
      </c>
      <c r="B206" s="421">
        <v>112.05</v>
      </c>
      <c r="C206" s="399">
        <f t="shared" si="14"/>
        <v>128.9</v>
      </c>
      <c r="E206" s="399" t="s">
        <v>15</v>
      </c>
      <c r="F206" s="399" t="s">
        <v>15</v>
      </c>
      <c r="M206" s="389"/>
      <c r="N206" s="401"/>
    </row>
    <row r="207" spans="1:14" x14ac:dyDescent="0.2">
      <c r="A207" s="158">
        <v>2700</v>
      </c>
      <c r="B207" s="421">
        <v>75.8</v>
      </c>
      <c r="C207" s="399">
        <f t="shared" ref="C207:C213" si="15">CEILING(B207*1.15,0.05)</f>
        <v>87.2</v>
      </c>
      <c r="E207" s="399" t="s">
        <v>15</v>
      </c>
      <c r="F207" s="399" t="s">
        <v>15</v>
      </c>
      <c r="M207" s="389"/>
      <c r="N207" s="401"/>
    </row>
    <row r="208" spans="1:14" x14ac:dyDescent="0.2">
      <c r="A208" s="158">
        <v>2701</v>
      </c>
      <c r="B208" s="421">
        <v>111.6</v>
      </c>
      <c r="C208" s="399">
        <f t="shared" si="15"/>
        <v>128.35</v>
      </c>
      <c r="E208" s="399" t="s">
        <v>15</v>
      </c>
      <c r="F208" s="399" t="s">
        <v>15</v>
      </c>
      <c r="M208" s="389"/>
      <c r="N208" s="401"/>
    </row>
    <row r="209" spans="1:14" x14ac:dyDescent="0.2">
      <c r="A209" s="158">
        <v>2712</v>
      </c>
      <c r="B209" s="421">
        <v>75.8</v>
      </c>
      <c r="C209" s="399">
        <f t="shared" si="15"/>
        <v>87.2</v>
      </c>
      <c r="E209" s="399" t="s">
        <v>15</v>
      </c>
      <c r="F209" s="399" t="s">
        <v>15</v>
      </c>
      <c r="M209" s="389"/>
      <c r="N209" s="401"/>
    </row>
    <row r="210" spans="1:14" x14ac:dyDescent="0.2">
      <c r="A210" s="158">
        <v>2713</v>
      </c>
      <c r="B210" s="421">
        <v>75.8</v>
      </c>
      <c r="C210" s="399">
        <f t="shared" si="15"/>
        <v>87.2</v>
      </c>
      <c r="E210" s="399" t="s">
        <v>15</v>
      </c>
      <c r="F210" s="399" t="s">
        <v>15</v>
      </c>
      <c r="M210" s="389"/>
      <c r="N210" s="401"/>
    </row>
    <row r="211" spans="1:14" x14ac:dyDescent="0.2">
      <c r="A211" s="158">
        <v>2715</v>
      </c>
      <c r="B211" s="421">
        <v>96.25</v>
      </c>
      <c r="C211" s="399">
        <f t="shared" si="15"/>
        <v>110.7</v>
      </c>
      <c r="E211" s="399" t="s">
        <v>15</v>
      </c>
      <c r="F211" s="399" t="s">
        <v>15</v>
      </c>
      <c r="M211" s="389"/>
      <c r="N211" s="401"/>
    </row>
    <row r="212" spans="1:14" x14ac:dyDescent="0.2">
      <c r="A212" s="158">
        <v>2717</v>
      </c>
      <c r="B212" s="421">
        <v>141.80000000000001</v>
      </c>
      <c r="C212" s="399">
        <f t="shared" si="15"/>
        <v>163.10000000000002</v>
      </c>
      <c r="E212" s="399" t="s">
        <v>15</v>
      </c>
      <c r="F212" s="399" t="s">
        <v>15</v>
      </c>
      <c r="M212" s="389"/>
      <c r="N212" s="401"/>
    </row>
    <row r="213" spans="1:14" x14ac:dyDescent="0.2">
      <c r="A213" s="158">
        <v>2721</v>
      </c>
      <c r="B213" s="421">
        <v>98.05</v>
      </c>
      <c r="C213" s="399">
        <f t="shared" si="15"/>
        <v>112.80000000000001</v>
      </c>
      <c r="E213" s="399" t="s">
        <v>15</v>
      </c>
      <c r="F213" s="399" t="s">
        <v>15</v>
      </c>
      <c r="M213" s="389"/>
      <c r="N213" s="401"/>
    </row>
    <row r="214" spans="1:14" x14ac:dyDescent="0.2">
      <c r="A214" s="158">
        <v>2723</v>
      </c>
      <c r="B214" s="421" t="s">
        <v>16</v>
      </c>
      <c r="C214" s="399" t="str">
        <f>B214</f>
        <v>D</v>
      </c>
      <c r="E214" s="399" t="s">
        <v>15</v>
      </c>
      <c r="F214" s="399" t="s">
        <v>15</v>
      </c>
      <c r="L214" s="401" t="s">
        <v>16</v>
      </c>
      <c r="M214" s="389"/>
      <c r="N214" s="401"/>
    </row>
    <row r="215" spans="1:14" x14ac:dyDescent="0.2">
      <c r="A215" s="158">
        <v>2725</v>
      </c>
      <c r="B215" s="421">
        <v>140.30000000000001</v>
      </c>
      <c r="C215" s="399">
        <f>CEILING(B215*1.15,0.05)</f>
        <v>161.35000000000002</v>
      </c>
      <c r="E215" s="399" t="s">
        <v>15</v>
      </c>
      <c r="F215" s="399" t="s">
        <v>15</v>
      </c>
      <c r="M215" s="389"/>
      <c r="N215" s="401"/>
    </row>
    <row r="216" spans="1:14" x14ac:dyDescent="0.2">
      <c r="A216" s="158">
        <v>2727</v>
      </c>
      <c r="B216" s="421" t="s">
        <v>16</v>
      </c>
      <c r="C216" s="399" t="str">
        <f>B216</f>
        <v>D</v>
      </c>
      <c r="E216" s="399" t="s">
        <v>15</v>
      </c>
      <c r="F216" s="399" t="s">
        <v>15</v>
      </c>
      <c r="L216" s="401" t="s">
        <v>16</v>
      </c>
      <c r="M216" s="389"/>
      <c r="N216" s="401"/>
    </row>
    <row r="217" spans="1:14" x14ac:dyDescent="0.2">
      <c r="A217" s="158">
        <v>2801</v>
      </c>
      <c r="B217" s="421">
        <v>161.9</v>
      </c>
      <c r="G217" s="399">
        <v>223.5</v>
      </c>
      <c r="H217" s="399">
        <f>CEILING(B217*1.35,0.05)</f>
        <v>218.60000000000002</v>
      </c>
      <c r="M217" s="389"/>
      <c r="N217" s="401"/>
    </row>
    <row r="218" spans="1:14" x14ac:dyDescent="0.2">
      <c r="A218" s="158">
        <v>2806</v>
      </c>
      <c r="B218" s="421">
        <v>81.05</v>
      </c>
      <c r="G218" s="399">
        <v>112</v>
      </c>
      <c r="H218" s="399">
        <f t="shared" ref="H218:H246" si="16">CEILING(B218*1.35,0.05)</f>
        <v>109.45</v>
      </c>
      <c r="M218" s="389"/>
      <c r="N218" s="401"/>
    </row>
    <row r="219" spans="1:14" x14ac:dyDescent="0.2">
      <c r="A219" s="158">
        <v>2814</v>
      </c>
      <c r="B219" s="421">
        <v>46.15</v>
      </c>
      <c r="G219" s="399">
        <v>63.900000000000006</v>
      </c>
      <c r="H219" s="399">
        <f t="shared" si="16"/>
        <v>62.35</v>
      </c>
      <c r="M219" s="389"/>
      <c r="N219" s="401"/>
    </row>
    <row r="220" spans="1:14" x14ac:dyDescent="0.2">
      <c r="A220" s="158">
        <v>2824</v>
      </c>
      <c r="B220" s="421">
        <v>196.45</v>
      </c>
      <c r="H220" s="399">
        <f t="shared" si="16"/>
        <v>265.25</v>
      </c>
      <c r="M220" s="389"/>
      <c r="N220" s="401"/>
    </row>
    <row r="221" spans="1:14" x14ac:dyDescent="0.2">
      <c r="A221" s="158">
        <v>2832</v>
      </c>
      <c r="B221" s="421">
        <v>118.8</v>
      </c>
      <c r="H221" s="399">
        <f t="shared" si="16"/>
        <v>160.4</v>
      </c>
      <c r="M221" s="389"/>
      <c r="N221" s="401"/>
    </row>
    <row r="222" spans="1:14" x14ac:dyDescent="0.2">
      <c r="A222" s="158">
        <v>2840</v>
      </c>
      <c r="B222" s="421">
        <v>85.6</v>
      </c>
      <c r="H222" s="399">
        <f t="shared" si="16"/>
        <v>115.60000000000001</v>
      </c>
      <c r="M222" s="389"/>
      <c r="N222" s="401"/>
    </row>
    <row r="223" spans="1:14" x14ac:dyDescent="0.2">
      <c r="A223" s="158">
        <v>2946</v>
      </c>
      <c r="B223" s="421">
        <v>149.25</v>
      </c>
      <c r="G223" s="399">
        <v>206</v>
      </c>
      <c r="H223" s="399">
        <f t="shared" si="16"/>
        <v>201.5</v>
      </c>
      <c r="M223" s="389"/>
      <c r="N223" s="401"/>
    </row>
    <row r="224" spans="1:14" x14ac:dyDescent="0.2">
      <c r="A224" s="158">
        <v>2949</v>
      </c>
      <c r="B224" s="421">
        <v>224</v>
      </c>
      <c r="G224" s="399">
        <v>309</v>
      </c>
      <c r="H224" s="399">
        <f t="shared" si="16"/>
        <v>302.40000000000003</v>
      </c>
      <c r="M224" s="389"/>
      <c r="N224" s="401"/>
    </row>
    <row r="225" spans="1:14" x14ac:dyDescent="0.2">
      <c r="A225" s="158">
        <v>2954</v>
      </c>
      <c r="B225" s="421">
        <v>298.39999999999998</v>
      </c>
      <c r="G225" s="399">
        <v>411.55</v>
      </c>
      <c r="H225" s="399">
        <f t="shared" si="16"/>
        <v>402.85</v>
      </c>
      <c r="M225" s="389"/>
      <c r="N225" s="401"/>
    </row>
    <row r="226" spans="1:14" x14ac:dyDescent="0.2">
      <c r="A226" s="158">
        <v>2958</v>
      </c>
      <c r="B226" s="421">
        <v>107.2</v>
      </c>
      <c r="G226" s="399">
        <v>148.05000000000001</v>
      </c>
      <c r="H226" s="399">
        <f t="shared" si="16"/>
        <v>144.75</v>
      </c>
      <c r="M226" s="389"/>
      <c r="N226" s="401"/>
    </row>
    <row r="227" spans="1:14" x14ac:dyDescent="0.2">
      <c r="A227" s="158">
        <v>2972</v>
      </c>
      <c r="B227" s="421">
        <v>170.95</v>
      </c>
      <c r="G227" s="399">
        <v>235.9</v>
      </c>
      <c r="H227" s="399">
        <f t="shared" si="16"/>
        <v>230.8</v>
      </c>
      <c r="M227" s="389"/>
      <c r="N227" s="401"/>
    </row>
    <row r="228" spans="1:14" x14ac:dyDescent="0.2">
      <c r="A228" s="158">
        <v>2974</v>
      </c>
      <c r="B228" s="421">
        <v>234.75</v>
      </c>
      <c r="G228" s="399">
        <v>323.8</v>
      </c>
      <c r="H228" s="399">
        <f t="shared" si="16"/>
        <v>316.95000000000005</v>
      </c>
      <c r="M228" s="389"/>
      <c r="N228" s="401"/>
    </row>
    <row r="229" spans="1:14" x14ac:dyDescent="0.2">
      <c r="A229" s="158">
        <v>2978</v>
      </c>
      <c r="B229" s="421">
        <v>149.25</v>
      </c>
      <c r="G229" s="399">
        <v>206</v>
      </c>
      <c r="M229" s="389"/>
      <c r="N229" s="401"/>
    </row>
    <row r="230" spans="1:14" x14ac:dyDescent="0.2">
      <c r="A230" s="158">
        <v>2984</v>
      </c>
      <c r="B230" s="421">
        <v>224</v>
      </c>
      <c r="G230" s="399">
        <v>309</v>
      </c>
      <c r="M230" s="389"/>
      <c r="N230" s="401"/>
    </row>
    <row r="231" spans="1:14" x14ac:dyDescent="0.2">
      <c r="A231" s="158">
        <v>2988</v>
      </c>
      <c r="B231" s="421">
        <v>298.39999999999998</v>
      </c>
      <c r="G231" s="399">
        <v>411.55</v>
      </c>
      <c r="M231" s="389"/>
      <c r="N231" s="401"/>
    </row>
    <row r="232" spans="1:14" x14ac:dyDescent="0.2">
      <c r="A232" s="158">
        <v>2992</v>
      </c>
      <c r="B232" s="421">
        <v>107.2</v>
      </c>
      <c r="H232" s="399">
        <f t="shared" si="16"/>
        <v>144.75</v>
      </c>
      <c r="M232" s="389"/>
      <c r="N232" s="401"/>
    </row>
    <row r="233" spans="1:14" x14ac:dyDescent="0.2">
      <c r="A233" s="158">
        <v>2996</v>
      </c>
      <c r="B233" s="421">
        <v>170.95</v>
      </c>
      <c r="H233" s="399">
        <f t="shared" si="16"/>
        <v>230.8</v>
      </c>
      <c r="M233" s="389"/>
      <c r="N233" s="401"/>
    </row>
    <row r="234" spans="1:14" x14ac:dyDescent="0.2">
      <c r="A234" s="158">
        <v>3000</v>
      </c>
      <c r="B234" s="421">
        <v>234.75</v>
      </c>
      <c r="H234" s="399">
        <f t="shared" si="16"/>
        <v>316.95000000000005</v>
      </c>
      <c r="M234" s="389"/>
      <c r="N234" s="401"/>
    </row>
    <row r="235" spans="1:14" x14ac:dyDescent="0.2">
      <c r="A235" s="158">
        <v>3005</v>
      </c>
      <c r="B235" s="421">
        <v>161.9</v>
      </c>
      <c r="G235" s="399">
        <v>223.5</v>
      </c>
      <c r="H235" s="399">
        <f t="shared" si="16"/>
        <v>218.60000000000002</v>
      </c>
      <c r="M235" s="389"/>
      <c r="N235" s="401"/>
    </row>
    <row r="236" spans="1:14" x14ac:dyDescent="0.2">
      <c r="A236" s="158">
        <v>3010</v>
      </c>
      <c r="B236" s="421">
        <v>81.05</v>
      </c>
      <c r="G236" s="399">
        <v>112</v>
      </c>
      <c r="H236" s="399">
        <f t="shared" si="16"/>
        <v>109.45</v>
      </c>
      <c r="M236" s="389"/>
      <c r="N236" s="401"/>
    </row>
    <row r="237" spans="1:14" x14ac:dyDescent="0.2">
      <c r="A237" s="158">
        <v>3014</v>
      </c>
      <c r="B237" s="421">
        <v>46.15</v>
      </c>
      <c r="G237" s="399">
        <v>63.900000000000006</v>
      </c>
      <c r="H237" s="399">
        <f t="shared" si="16"/>
        <v>62.35</v>
      </c>
      <c r="M237" s="389"/>
      <c r="N237" s="401"/>
    </row>
    <row r="238" spans="1:14" x14ac:dyDescent="0.2">
      <c r="A238" s="158">
        <v>3018</v>
      </c>
      <c r="B238" s="421">
        <v>196.45</v>
      </c>
      <c r="H238" s="399">
        <f t="shared" si="16"/>
        <v>265.25</v>
      </c>
      <c r="M238" s="389"/>
      <c r="N238" s="401"/>
    </row>
    <row r="239" spans="1:14" x14ac:dyDescent="0.2">
      <c r="A239" s="158">
        <v>3023</v>
      </c>
      <c r="B239" s="421">
        <v>118.8</v>
      </c>
      <c r="H239" s="399">
        <f t="shared" si="16"/>
        <v>160.4</v>
      </c>
      <c r="M239" s="389"/>
      <c r="N239" s="401"/>
    </row>
    <row r="240" spans="1:14" x14ac:dyDescent="0.2">
      <c r="A240" s="158">
        <v>3028</v>
      </c>
      <c r="B240" s="421">
        <v>85.6</v>
      </c>
      <c r="H240" s="399">
        <f t="shared" si="16"/>
        <v>115.60000000000001</v>
      </c>
      <c r="M240" s="389"/>
      <c r="N240" s="401"/>
    </row>
    <row r="241" spans="1:14" x14ac:dyDescent="0.2">
      <c r="A241" s="158">
        <v>3032</v>
      </c>
      <c r="B241" s="421">
        <v>149.25</v>
      </c>
      <c r="G241" s="399">
        <v>206</v>
      </c>
      <c r="H241" s="399">
        <f t="shared" si="16"/>
        <v>201.5</v>
      </c>
      <c r="M241" s="389"/>
      <c r="N241" s="401"/>
    </row>
    <row r="242" spans="1:14" x14ac:dyDescent="0.2">
      <c r="A242" s="158">
        <v>3040</v>
      </c>
      <c r="B242" s="421">
        <v>224</v>
      </c>
      <c r="G242" s="399">
        <v>309</v>
      </c>
      <c r="H242" s="399">
        <f t="shared" si="16"/>
        <v>302.40000000000003</v>
      </c>
      <c r="M242" s="389"/>
      <c r="N242" s="401"/>
    </row>
    <row r="243" spans="1:14" x14ac:dyDescent="0.2">
      <c r="A243" s="158">
        <v>3044</v>
      </c>
      <c r="B243" s="421">
        <v>298.39999999999998</v>
      </c>
      <c r="G243" s="399">
        <v>411.55</v>
      </c>
      <c r="H243" s="399">
        <f t="shared" si="16"/>
        <v>402.85</v>
      </c>
      <c r="M243" s="389"/>
      <c r="N243" s="401"/>
    </row>
    <row r="244" spans="1:14" x14ac:dyDescent="0.2">
      <c r="A244" s="158">
        <v>3051</v>
      </c>
      <c r="B244" s="421">
        <v>107.2</v>
      </c>
      <c r="G244" s="399">
        <v>148.05000000000001</v>
      </c>
      <c r="H244" s="399">
        <f t="shared" si="16"/>
        <v>144.75</v>
      </c>
      <c r="M244" s="389"/>
      <c r="N244" s="401"/>
    </row>
    <row r="245" spans="1:14" x14ac:dyDescent="0.2">
      <c r="A245" s="158">
        <v>3055</v>
      </c>
      <c r="B245" s="421">
        <v>170.95</v>
      </c>
      <c r="G245" s="399">
        <v>235.9</v>
      </c>
      <c r="H245" s="399">
        <f t="shared" si="16"/>
        <v>230.8</v>
      </c>
      <c r="M245" s="389"/>
      <c r="N245" s="401"/>
    </row>
    <row r="246" spans="1:14" x14ac:dyDescent="0.2">
      <c r="A246" s="158">
        <v>3062</v>
      </c>
      <c r="B246" s="421">
        <v>234.75</v>
      </c>
      <c r="G246" s="399">
        <v>323.8</v>
      </c>
      <c r="H246" s="399">
        <f t="shared" si="16"/>
        <v>316.95000000000005</v>
      </c>
      <c r="M246" s="389"/>
      <c r="N246" s="401"/>
    </row>
    <row r="247" spans="1:14" x14ac:dyDescent="0.2">
      <c r="A247" s="158">
        <v>3069</v>
      </c>
      <c r="B247" s="421">
        <v>149.25</v>
      </c>
      <c r="G247" s="399">
        <v>206</v>
      </c>
      <c r="M247" s="389"/>
      <c r="N247" s="401"/>
    </row>
    <row r="248" spans="1:14" x14ac:dyDescent="0.2">
      <c r="A248" s="158">
        <v>3074</v>
      </c>
      <c r="B248" s="421">
        <v>224</v>
      </c>
      <c r="G248" s="399">
        <v>309</v>
      </c>
      <c r="M248" s="389"/>
      <c r="N248" s="401"/>
    </row>
    <row r="249" spans="1:14" x14ac:dyDescent="0.2">
      <c r="A249" s="158">
        <v>3078</v>
      </c>
      <c r="B249" s="421">
        <v>298.39999999999998</v>
      </c>
      <c r="G249" s="399">
        <v>411.55</v>
      </c>
      <c r="M249" s="389"/>
      <c r="N249" s="401"/>
    </row>
    <row r="250" spans="1:14" x14ac:dyDescent="0.2">
      <c r="A250" s="158">
        <v>3083</v>
      </c>
      <c r="B250" s="421">
        <v>107.2</v>
      </c>
      <c r="G250" s="399">
        <v>144.80000000000001</v>
      </c>
      <c r="M250" s="389"/>
      <c r="N250" s="401"/>
    </row>
    <row r="251" spans="1:14" x14ac:dyDescent="0.2">
      <c r="A251" s="158">
        <v>3088</v>
      </c>
      <c r="B251" s="421">
        <v>170.95</v>
      </c>
      <c r="G251" s="399">
        <v>230.85000000000002</v>
      </c>
      <c r="M251" s="389"/>
      <c r="N251" s="401"/>
    </row>
    <row r="252" spans="1:14" x14ac:dyDescent="0.2">
      <c r="A252" s="158">
        <v>3093</v>
      </c>
      <c r="B252" s="421">
        <v>234.75</v>
      </c>
      <c r="G252" s="399">
        <v>317</v>
      </c>
      <c r="M252" s="389"/>
      <c r="N252" s="401"/>
    </row>
    <row r="253" spans="1:14" x14ac:dyDescent="0.2">
      <c r="A253" s="158">
        <v>4001</v>
      </c>
      <c r="B253" s="421">
        <v>81</v>
      </c>
      <c r="C253" s="399">
        <f>CEILING(B253*1.15,0.05)</f>
        <v>93.15</v>
      </c>
      <c r="E253" s="399" t="s">
        <v>15</v>
      </c>
      <c r="F253" s="399" t="s">
        <v>15</v>
      </c>
      <c r="M253" s="389"/>
      <c r="N253" s="401"/>
    </row>
    <row r="254" spans="1:14" x14ac:dyDescent="0.2">
      <c r="A254" s="158">
        <v>5000</v>
      </c>
      <c r="B254" s="421">
        <v>30.65</v>
      </c>
      <c r="C254" s="399">
        <f>CEILING(B254*1.15,0.05)</f>
        <v>35.25</v>
      </c>
      <c r="E254" s="399" t="s">
        <v>15</v>
      </c>
      <c r="F254" s="399" t="s">
        <v>15</v>
      </c>
      <c r="M254" s="389"/>
      <c r="N254" s="401"/>
    </row>
    <row r="255" spans="1:14" x14ac:dyDescent="0.2">
      <c r="A255" s="158">
        <v>5001</v>
      </c>
      <c r="B255" s="421">
        <v>62.05</v>
      </c>
      <c r="G255" s="399">
        <v>83.800000000000011</v>
      </c>
      <c r="H255" s="399">
        <f>CEILING(B255*1.35,0.05)</f>
        <v>83.800000000000011</v>
      </c>
      <c r="L255" s="400"/>
      <c r="M255" s="423"/>
      <c r="N255" s="403"/>
    </row>
    <row r="256" spans="1:14" x14ac:dyDescent="0.2">
      <c r="A256" s="158">
        <v>5003</v>
      </c>
      <c r="B256" s="421" t="s">
        <v>16</v>
      </c>
      <c r="C256" s="399" t="str">
        <f>B256</f>
        <v>D</v>
      </c>
      <c r="E256" s="399" t="s">
        <v>15</v>
      </c>
      <c r="F256" s="399" t="s">
        <v>15</v>
      </c>
      <c r="L256" s="401" t="s">
        <v>16</v>
      </c>
      <c r="M256" s="389"/>
      <c r="N256" s="401"/>
    </row>
    <row r="257" spans="1:14" x14ac:dyDescent="0.2">
      <c r="A257" s="158">
        <v>5004</v>
      </c>
      <c r="B257" s="421">
        <v>104.15</v>
      </c>
      <c r="G257" s="399">
        <v>140.70000000000002</v>
      </c>
      <c r="H257" s="399">
        <f t="shared" ref="H257" si="17">CEILING(B257*1.35,0.05)</f>
        <v>140.65</v>
      </c>
      <c r="L257" s="400"/>
      <c r="M257" s="423"/>
      <c r="N257" s="403"/>
    </row>
    <row r="258" spans="1:14" x14ac:dyDescent="0.2">
      <c r="A258" s="158">
        <v>5010</v>
      </c>
      <c r="B258" s="421" t="s">
        <v>16</v>
      </c>
      <c r="C258" s="399" t="str">
        <f>B258</f>
        <v>D</v>
      </c>
      <c r="E258" s="399" t="s">
        <v>15</v>
      </c>
      <c r="F258" s="399" t="s">
        <v>15</v>
      </c>
      <c r="L258" s="401" t="s">
        <v>16</v>
      </c>
      <c r="M258" s="389"/>
      <c r="N258" s="401"/>
    </row>
    <row r="259" spans="1:14" x14ac:dyDescent="0.2">
      <c r="A259" s="158">
        <v>5011</v>
      </c>
      <c r="B259" s="421">
        <v>104.15</v>
      </c>
      <c r="G259" s="399">
        <v>140.70000000000002</v>
      </c>
      <c r="H259" s="399">
        <f>CEILING(B259*1.35,0.05)</f>
        <v>140.65</v>
      </c>
      <c r="L259" s="400"/>
      <c r="M259" s="423"/>
      <c r="N259" s="403"/>
    </row>
    <row r="260" spans="1:14" x14ac:dyDescent="0.2">
      <c r="A260" s="158">
        <v>5012</v>
      </c>
      <c r="B260" s="421">
        <v>163.25</v>
      </c>
      <c r="G260" s="399">
        <v>220.45000000000002</v>
      </c>
      <c r="H260" s="399">
        <f t="shared" ref="H260:H265" si="18">CEILING(B260*1.35,0.05)</f>
        <v>220.4</v>
      </c>
      <c r="L260" s="400"/>
      <c r="M260" s="423"/>
      <c r="N260" s="403"/>
    </row>
    <row r="261" spans="1:14" x14ac:dyDescent="0.2">
      <c r="A261" s="158">
        <v>5013</v>
      </c>
      <c r="B261" s="421">
        <v>205.4</v>
      </c>
      <c r="G261" s="399">
        <v>277.35000000000002</v>
      </c>
      <c r="H261" s="399">
        <f t="shared" si="18"/>
        <v>277.3</v>
      </c>
      <c r="L261" s="400"/>
      <c r="M261" s="423"/>
      <c r="N261" s="403"/>
    </row>
    <row r="262" spans="1:14" x14ac:dyDescent="0.2">
      <c r="A262" s="158">
        <v>5014</v>
      </c>
      <c r="B262" s="421">
        <v>205.4</v>
      </c>
      <c r="G262" s="399">
        <v>277.35000000000002</v>
      </c>
      <c r="H262" s="399">
        <f t="shared" si="18"/>
        <v>277.3</v>
      </c>
      <c r="L262" s="400"/>
      <c r="M262" s="423"/>
      <c r="N262" s="403"/>
    </row>
    <row r="263" spans="1:14" x14ac:dyDescent="0.2">
      <c r="A263" s="158">
        <v>5016</v>
      </c>
      <c r="B263" s="421">
        <v>275.60000000000002</v>
      </c>
      <c r="G263" s="399">
        <v>372.25</v>
      </c>
      <c r="H263" s="399">
        <f t="shared" si="18"/>
        <v>372.1</v>
      </c>
      <c r="L263" s="400"/>
      <c r="M263" s="423"/>
      <c r="N263" s="403"/>
    </row>
    <row r="264" spans="1:14" x14ac:dyDescent="0.2">
      <c r="A264" s="158">
        <v>5017</v>
      </c>
      <c r="B264" s="421">
        <v>317.8</v>
      </c>
      <c r="G264" s="399">
        <v>429.1</v>
      </c>
      <c r="H264" s="399">
        <f t="shared" si="18"/>
        <v>429.05</v>
      </c>
      <c r="L264" s="400"/>
      <c r="M264" s="423"/>
      <c r="N264" s="403"/>
    </row>
    <row r="265" spans="1:14" x14ac:dyDescent="0.2">
      <c r="A265" s="158">
        <v>5019</v>
      </c>
      <c r="B265" s="421">
        <v>317.8</v>
      </c>
      <c r="G265" s="399">
        <v>429.1</v>
      </c>
      <c r="H265" s="399">
        <f t="shared" si="18"/>
        <v>429.05</v>
      </c>
      <c r="L265" s="400"/>
      <c r="M265" s="423"/>
      <c r="N265" s="403"/>
    </row>
    <row r="266" spans="1:14" x14ac:dyDescent="0.2">
      <c r="A266" s="158">
        <v>5020</v>
      </c>
      <c r="B266" s="421">
        <v>51.8</v>
      </c>
      <c r="C266" s="399">
        <f>CEILING(B266*1.15,0.05)</f>
        <v>59.6</v>
      </c>
      <c r="E266" s="399" t="s">
        <v>15</v>
      </c>
      <c r="F266" s="399" t="s">
        <v>15</v>
      </c>
      <c r="M266" s="389"/>
      <c r="N266" s="401"/>
    </row>
    <row r="267" spans="1:14" x14ac:dyDescent="0.2">
      <c r="A267" s="158">
        <v>5021</v>
      </c>
      <c r="B267" s="421">
        <v>46.5</v>
      </c>
      <c r="G267" s="399">
        <v>62.85</v>
      </c>
      <c r="H267" s="399">
        <f>CEILING(B267*1.35,0.05)</f>
        <v>62.800000000000004</v>
      </c>
      <c r="L267" s="400"/>
      <c r="M267" s="423"/>
      <c r="N267" s="403"/>
    </row>
    <row r="268" spans="1:14" x14ac:dyDescent="0.2">
      <c r="A268" s="158">
        <v>5022</v>
      </c>
      <c r="B268" s="421">
        <v>78.150000000000006</v>
      </c>
      <c r="G268" s="399">
        <v>105.55000000000001</v>
      </c>
      <c r="H268" s="399">
        <f>CEILING(B268*1.35,0.05)</f>
        <v>105.55000000000001</v>
      </c>
      <c r="L268" s="400"/>
      <c r="M268" s="423"/>
      <c r="N268" s="403"/>
    </row>
    <row r="269" spans="1:14" x14ac:dyDescent="0.2">
      <c r="A269" s="158">
        <v>5023</v>
      </c>
      <c r="B269" s="421" t="s">
        <v>16</v>
      </c>
      <c r="C269" s="399" t="s">
        <v>16</v>
      </c>
      <c r="E269" s="399" t="s">
        <v>15</v>
      </c>
      <c r="F269" s="399" t="s">
        <v>15</v>
      </c>
      <c r="L269" s="401" t="s">
        <v>16</v>
      </c>
      <c r="M269" s="389"/>
      <c r="N269" s="401"/>
    </row>
    <row r="270" spans="1:14" x14ac:dyDescent="0.2">
      <c r="A270" s="158">
        <v>5027</v>
      </c>
      <c r="B270" s="421">
        <v>78.150000000000006</v>
      </c>
      <c r="G270" s="399">
        <v>105.55000000000001</v>
      </c>
      <c r="H270" s="399">
        <f t="shared" ref="H270:H332" si="19">CEILING(B270*1.35,0.05)</f>
        <v>105.55000000000001</v>
      </c>
      <c r="L270" s="400"/>
      <c r="M270" s="423"/>
      <c r="N270" s="403"/>
    </row>
    <row r="271" spans="1:14" x14ac:dyDescent="0.2">
      <c r="A271" s="158">
        <v>5028</v>
      </c>
      <c r="B271" s="421" t="s">
        <v>16</v>
      </c>
      <c r="C271" s="399" t="s">
        <v>16</v>
      </c>
      <c r="E271" s="399" t="s">
        <v>15</v>
      </c>
      <c r="F271" s="399" t="s">
        <v>15</v>
      </c>
      <c r="L271" s="401" t="s">
        <v>16</v>
      </c>
      <c r="M271" s="389"/>
      <c r="N271" s="401"/>
    </row>
    <row r="272" spans="1:14" x14ac:dyDescent="0.2">
      <c r="A272" s="158">
        <v>5030</v>
      </c>
      <c r="B272" s="421">
        <v>122.4</v>
      </c>
      <c r="G272" s="399">
        <v>165.3</v>
      </c>
      <c r="H272" s="399">
        <f t="shared" si="19"/>
        <v>165.25</v>
      </c>
      <c r="L272" s="400"/>
      <c r="M272" s="423"/>
      <c r="N272" s="403"/>
    </row>
    <row r="273" spans="1:14" x14ac:dyDescent="0.2">
      <c r="A273" s="158">
        <v>5031</v>
      </c>
      <c r="B273" s="421">
        <v>154.05000000000001</v>
      </c>
      <c r="G273" s="399">
        <v>208</v>
      </c>
      <c r="H273" s="399">
        <f t="shared" si="19"/>
        <v>208</v>
      </c>
      <c r="L273" s="400"/>
      <c r="M273" s="423"/>
      <c r="N273" s="403"/>
    </row>
    <row r="274" spans="1:14" x14ac:dyDescent="0.2">
      <c r="A274" s="158">
        <v>5032</v>
      </c>
      <c r="B274" s="421">
        <v>154.05000000000001</v>
      </c>
      <c r="G274" s="399">
        <v>208</v>
      </c>
      <c r="H274" s="399">
        <f t="shared" si="19"/>
        <v>208</v>
      </c>
      <c r="L274" s="400"/>
      <c r="M274" s="423"/>
      <c r="N274" s="403"/>
    </row>
    <row r="275" spans="1:14" x14ac:dyDescent="0.2">
      <c r="A275" s="158">
        <v>5033</v>
      </c>
      <c r="B275" s="421">
        <v>206.7</v>
      </c>
      <c r="G275" s="399">
        <v>279.10000000000002</v>
      </c>
      <c r="H275" s="399">
        <f t="shared" si="19"/>
        <v>279.05</v>
      </c>
      <c r="L275" s="400"/>
      <c r="M275" s="423"/>
      <c r="N275" s="403"/>
    </row>
    <row r="276" spans="1:14" x14ac:dyDescent="0.2">
      <c r="A276" s="158">
        <v>5035</v>
      </c>
      <c r="B276" s="421">
        <v>238.35</v>
      </c>
      <c r="G276" s="399">
        <v>321.85000000000002</v>
      </c>
      <c r="H276" s="399">
        <f t="shared" si="19"/>
        <v>321.8</v>
      </c>
      <c r="L276" s="400"/>
      <c r="M276" s="423"/>
      <c r="N276" s="403"/>
    </row>
    <row r="277" spans="1:14" x14ac:dyDescent="0.2">
      <c r="A277" s="158">
        <v>5036</v>
      </c>
      <c r="B277" s="421">
        <v>238.35</v>
      </c>
      <c r="G277" s="399">
        <v>321.85000000000002</v>
      </c>
      <c r="H277" s="399">
        <f t="shared" si="19"/>
        <v>321.8</v>
      </c>
      <c r="L277" s="400"/>
      <c r="M277" s="423"/>
      <c r="N277" s="403"/>
    </row>
    <row r="278" spans="1:14" x14ac:dyDescent="0.2">
      <c r="A278" s="158">
        <v>5039</v>
      </c>
      <c r="B278" s="421">
        <v>150.6</v>
      </c>
      <c r="G278" s="399">
        <v>203.4</v>
      </c>
      <c r="H278" s="399">
        <f t="shared" si="19"/>
        <v>203.35000000000002</v>
      </c>
      <c r="L278" s="400"/>
      <c r="M278" s="423"/>
      <c r="N278" s="403"/>
    </row>
    <row r="279" spans="1:14" x14ac:dyDescent="0.2">
      <c r="A279" s="158">
        <v>5040</v>
      </c>
      <c r="B279" s="421">
        <v>88.8</v>
      </c>
      <c r="C279" s="399">
        <f>CEILING(B279*1.15,0.05)</f>
        <v>102.15</v>
      </c>
      <c r="E279" s="399" t="s">
        <v>15</v>
      </c>
      <c r="F279" s="399" t="s">
        <v>15</v>
      </c>
      <c r="M279" s="389"/>
      <c r="N279" s="401"/>
    </row>
    <row r="280" spans="1:14" x14ac:dyDescent="0.2">
      <c r="A280" s="158">
        <v>5041</v>
      </c>
      <c r="B280" s="421">
        <v>283.2</v>
      </c>
      <c r="G280" s="399">
        <v>382.40000000000003</v>
      </c>
      <c r="H280" s="399">
        <f t="shared" si="19"/>
        <v>382.35</v>
      </c>
      <c r="L280" s="400"/>
      <c r="M280" s="423"/>
      <c r="N280" s="403"/>
    </row>
    <row r="281" spans="1:14" x14ac:dyDescent="0.2">
      <c r="A281" s="158">
        <v>5042</v>
      </c>
      <c r="B281" s="421">
        <v>113.05</v>
      </c>
      <c r="G281" s="399">
        <v>152.65</v>
      </c>
      <c r="H281" s="399">
        <f t="shared" si="19"/>
        <v>152.65</v>
      </c>
      <c r="L281" s="400"/>
      <c r="M281" s="423"/>
      <c r="N281" s="403"/>
    </row>
    <row r="282" spans="1:14" x14ac:dyDescent="0.2">
      <c r="A282" s="158">
        <v>5043</v>
      </c>
      <c r="B282" s="421" t="s">
        <v>16</v>
      </c>
      <c r="C282" s="399" t="str">
        <f>B282</f>
        <v>D</v>
      </c>
      <c r="E282" s="399" t="s">
        <v>15</v>
      </c>
      <c r="F282" s="399" t="s">
        <v>15</v>
      </c>
      <c r="L282" s="401" t="s">
        <v>16</v>
      </c>
      <c r="M282" s="389"/>
      <c r="N282" s="401"/>
    </row>
    <row r="283" spans="1:14" x14ac:dyDescent="0.2">
      <c r="A283" s="158">
        <v>5044</v>
      </c>
      <c r="B283" s="421">
        <v>212.35</v>
      </c>
      <c r="G283" s="399">
        <v>286.8</v>
      </c>
      <c r="H283" s="399">
        <f t="shared" si="19"/>
        <v>286.7</v>
      </c>
      <c r="L283" s="400"/>
      <c r="M283" s="423"/>
      <c r="N283" s="403"/>
    </row>
    <row r="284" spans="1:14" x14ac:dyDescent="0.2">
      <c r="A284" s="158">
        <v>5049</v>
      </c>
      <c r="B284" s="421" t="s">
        <v>16</v>
      </c>
      <c r="C284" s="399" t="str">
        <f>B284</f>
        <v>D</v>
      </c>
      <c r="E284" s="399" t="s">
        <v>15</v>
      </c>
      <c r="F284" s="399" t="s">
        <v>15</v>
      </c>
      <c r="L284" s="401" t="s">
        <v>16</v>
      </c>
      <c r="M284" s="389"/>
      <c r="N284" s="401"/>
    </row>
    <row r="285" spans="1:14" x14ac:dyDescent="0.2">
      <c r="A285" s="158">
        <v>5060</v>
      </c>
      <c r="B285" s="421">
        <v>124.5</v>
      </c>
      <c r="C285" s="399">
        <f>CEILING(B285*1.15,0.05)</f>
        <v>143.20000000000002</v>
      </c>
      <c r="E285" s="399" t="s">
        <v>15</v>
      </c>
      <c r="F285" s="399" t="s">
        <v>15</v>
      </c>
      <c r="M285" s="389"/>
      <c r="N285" s="401"/>
    </row>
    <row r="286" spans="1:14" x14ac:dyDescent="0.2">
      <c r="A286" s="158">
        <v>5063</v>
      </c>
      <c r="B286" s="421" t="s">
        <v>16</v>
      </c>
      <c r="C286" s="399" t="str">
        <f>B286</f>
        <v>D</v>
      </c>
      <c r="E286" s="399" t="s">
        <v>15</v>
      </c>
      <c r="F286" s="399" t="s">
        <v>15</v>
      </c>
      <c r="L286" s="401" t="s">
        <v>16</v>
      </c>
      <c r="M286" s="389"/>
      <c r="N286" s="401"/>
    </row>
    <row r="287" spans="1:14" x14ac:dyDescent="0.2">
      <c r="A287" s="158">
        <v>5067</v>
      </c>
      <c r="B287" s="421" t="s">
        <v>16</v>
      </c>
      <c r="C287" s="399" t="str">
        <f>B287</f>
        <v>D</v>
      </c>
      <c r="E287" s="399" t="s">
        <v>15</v>
      </c>
      <c r="F287" s="399" t="s">
        <v>15</v>
      </c>
      <c r="L287" s="401" t="s">
        <v>16</v>
      </c>
      <c r="M287" s="389"/>
      <c r="N287" s="401"/>
    </row>
    <row r="288" spans="1:14" x14ac:dyDescent="0.2">
      <c r="A288" s="158">
        <v>5200</v>
      </c>
      <c r="B288" s="421">
        <v>21</v>
      </c>
      <c r="C288" s="399">
        <f>CEILING(B288*1.15,0.05)</f>
        <v>24.150000000000002</v>
      </c>
      <c r="E288" s="399" t="s">
        <v>15</v>
      </c>
      <c r="F288" s="399" t="s">
        <v>15</v>
      </c>
      <c r="M288" s="389"/>
      <c r="N288" s="401"/>
    </row>
    <row r="289" spans="1:14" x14ac:dyDescent="0.2">
      <c r="A289" s="158">
        <v>5203</v>
      </c>
      <c r="B289" s="421">
        <v>31</v>
      </c>
      <c r="C289" s="399">
        <f>CEILING(B289*1.15,0.05)</f>
        <v>35.65</v>
      </c>
      <c r="E289" s="399" t="s">
        <v>15</v>
      </c>
      <c r="F289" s="399" t="s">
        <v>15</v>
      </c>
      <c r="M289" s="389"/>
      <c r="N289" s="401"/>
    </row>
    <row r="290" spans="1:14" x14ac:dyDescent="0.2">
      <c r="A290" s="158">
        <v>5207</v>
      </c>
      <c r="B290" s="421">
        <v>48</v>
      </c>
      <c r="C290" s="399">
        <f>CEILING(B290*1.15,0.05)</f>
        <v>55.2</v>
      </c>
      <c r="E290" s="399" t="s">
        <v>15</v>
      </c>
      <c r="F290" s="399" t="s">
        <v>15</v>
      </c>
      <c r="M290" s="389"/>
      <c r="N290" s="401"/>
    </row>
    <row r="291" spans="1:14" x14ac:dyDescent="0.2">
      <c r="A291" s="158">
        <v>5208</v>
      </c>
      <c r="B291" s="421">
        <v>71</v>
      </c>
      <c r="C291" s="399">
        <f>CEILING(B291*1.15,0.05)</f>
        <v>81.650000000000006</v>
      </c>
      <c r="E291" s="399" t="s">
        <v>15</v>
      </c>
      <c r="F291" s="399" t="s">
        <v>15</v>
      </c>
      <c r="M291" s="389"/>
      <c r="N291" s="401"/>
    </row>
    <row r="292" spans="1:14" x14ac:dyDescent="0.2">
      <c r="A292" s="158">
        <v>5220</v>
      </c>
      <c r="B292" s="421" t="s">
        <v>16</v>
      </c>
      <c r="C292" s="399" t="str">
        <f t="shared" ref="C292:C299" si="20">B292</f>
        <v>D</v>
      </c>
      <c r="E292" s="399" t="s">
        <v>15</v>
      </c>
      <c r="F292" s="399" t="s">
        <v>15</v>
      </c>
      <c r="L292" s="401" t="s">
        <v>16</v>
      </c>
      <c r="M292" s="389"/>
      <c r="N292" s="401"/>
    </row>
    <row r="293" spans="1:14" x14ac:dyDescent="0.2">
      <c r="A293" s="158">
        <v>5223</v>
      </c>
      <c r="B293" s="421" t="s">
        <v>16</v>
      </c>
      <c r="C293" s="399" t="str">
        <f t="shared" si="20"/>
        <v>D</v>
      </c>
      <c r="E293" s="399" t="s">
        <v>15</v>
      </c>
      <c r="F293" s="399" t="s">
        <v>15</v>
      </c>
      <c r="L293" s="401" t="s">
        <v>16</v>
      </c>
      <c r="M293" s="389"/>
      <c r="N293" s="401"/>
    </row>
    <row r="294" spans="1:14" x14ac:dyDescent="0.2">
      <c r="A294" s="158">
        <v>5227</v>
      </c>
      <c r="B294" s="421" t="s">
        <v>16</v>
      </c>
      <c r="C294" s="399" t="str">
        <f t="shared" si="20"/>
        <v>D</v>
      </c>
      <c r="E294" s="399" t="s">
        <v>15</v>
      </c>
      <c r="F294" s="399" t="s">
        <v>15</v>
      </c>
      <c r="L294" s="401" t="s">
        <v>16</v>
      </c>
      <c r="M294" s="389"/>
      <c r="N294" s="401"/>
    </row>
    <row r="295" spans="1:14" x14ac:dyDescent="0.2">
      <c r="A295" s="158">
        <v>5228</v>
      </c>
      <c r="B295" s="421" t="s">
        <v>16</v>
      </c>
      <c r="C295" s="399" t="str">
        <f t="shared" si="20"/>
        <v>D</v>
      </c>
      <c r="E295" s="399" t="s">
        <v>15</v>
      </c>
      <c r="F295" s="399" t="s">
        <v>15</v>
      </c>
      <c r="L295" s="401" t="s">
        <v>16</v>
      </c>
      <c r="M295" s="389"/>
      <c r="N295" s="401"/>
    </row>
    <row r="296" spans="1:14" x14ac:dyDescent="0.2">
      <c r="A296" s="158">
        <v>5260</v>
      </c>
      <c r="B296" s="421" t="s">
        <v>16</v>
      </c>
      <c r="C296" s="399" t="str">
        <f t="shared" si="20"/>
        <v>D</v>
      </c>
      <c r="E296" s="399" t="s">
        <v>15</v>
      </c>
      <c r="F296" s="399" t="s">
        <v>15</v>
      </c>
      <c r="L296" s="401" t="s">
        <v>16</v>
      </c>
      <c r="M296" s="389"/>
      <c r="N296" s="401"/>
    </row>
    <row r="297" spans="1:14" x14ac:dyDescent="0.2">
      <c r="A297" s="158">
        <v>5263</v>
      </c>
      <c r="B297" s="421" t="s">
        <v>16</v>
      </c>
      <c r="C297" s="399" t="str">
        <f t="shared" si="20"/>
        <v>D</v>
      </c>
      <c r="E297" s="399" t="s">
        <v>15</v>
      </c>
      <c r="F297" s="399" t="s">
        <v>15</v>
      </c>
      <c r="L297" s="401" t="s">
        <v>16</v>
      </c>
      <c r="M297" s="389"/>
      <c r="N297" s="401"/>
    </row>
    <row r="298" spans="1:14" x14ac:dyDescent="0.2">
      <c r="A298" s="158">
        <v>5265</v>
      </c>
      <c r="B298" s="421" t="s">
        <v>16</v>
      </c>
      <c r="C298" s="399" t="str">
        <f t="shared" si="20"/>
        <v>D</v>
      </c>
      <c r="E298" s="399" t="s">
        <v>15</v>
      </c>
      <c r="F298" s="399" t="s">
        <v>15</v>
      </c>
      <c r="L298" s="401" t="s">
        <v>16</v>
      </c>
      <c r="M298" s="389"/>
      <c r="N298" s="401"/>
    </row>
    <row r="299" spans="1:14" x14ac:dyDescent="0.2">
      <c r="A299" s="158">
        <v>5267</v>
      </c>
      <c r="B299" s="421" t="s">
        <v>16</v>
      </c>
      <c r="C299" s="399" t="str">
        <f t="shared" si="20"/>
        <v>D</v>
      </c>
      <c r="E299" s="399" t="s">
        <v>15</v>
      </c>
      <c r="F299" s="399" t="s">
        <v>15</v>
      </c>
      <c r="L299" s="401" t="s">
        <v>16</v>
      </c>
      <c r="M299" s="389"/>
      <c r="N299" s="401"/>
    </row>
    <row r="300" spans="1:14" x14ac:dyDescent="0.2">
      <c r="A300" s="158">
        <v>6007</v>
      </c>
      <c r="B300" s="421">
        <v>139.05000000000001</v>
      </c>
      <c r="G300" s="399">
        <v>191.95000000000002</v>
      </c>
      <c r="H300" s="399">
        <f t="shared" si="19"/>
        <v>187.75</v>
      </c>
      <c r="M300" s="389"/>
      <c r="N300" s="401"/>
    </row>
    <row r="301" spans="1:14" x14ac:dyDescent="0.2">
      <c r="A301" s="158">
        <v>6009</v>
      </c>
      <c r="B301" s="421">
        <v>46.15</v>
      </c>
      <c r="G301" s="399">
        <v>63.9</v>
      </c>
      <c r="H301" s="399">
        <v>62.3</v>
      </c>
      <c r="M301" s="389"/>
      <c r="N301" s="401"/>
    </row>
    <row r="302" spans="1:14" x14ac:dyDescent="0.2">
      <c r="A302" s="158">
        <v>6011</v>
      </c>
      <c r="B302" s="421">
        <v>91.8</v>
      </c>
      <c r="G302" s="399">
        <v>126.85000000000001</v>
      </c>
      <c r="H302" s="399">
        <v>124</v>
      </c>
      <c r="M302" s="389"/>
      <c r="N302" s="401"/>
    </row>
    <row r="303" spans="1:14" x14ac:dyDescent="0.2">
      <c r="A303" s="158">
        <v>6013</v>
      </c>
      <c r="B303" s="421">
        <v>127.15</v>
      </c>
      <c r="G303" s="399">
        <v>175.55</v>
      </c>
      <c r="H303" s="399">
        <v>171.75</v>
      </c>
      <c r="M303" s="389"/>
      <c r="N303" s="401"/>
    </row>
    <row r="304" spans="1:14" x14ac:dyDescent="0.2">
      <c r="A304" s="158">
        <v>6015</v>
      </c>
      <c r="B304" s="421">
        <v>161.9</v>
      </c>
      <c r="G304" s="399">
        <v>223.5</v>
      </c>
      <c r="H304" s="399">
        <f t="shared" si="19"/>
        <v>218.60000000000002</v>
      </c>
      <c r="M304" s="389"/>
      <c r="N304" s="401"/>
    </row>
    <row r="305" spans="1:14" x14ac:dyDescent="0.2">
      <c r="A305" s="158">
        <v>6018</v>
      </c>
      <c r="B305" s="421">
        <v>161.9</v>
      </c>
      <c r="G305" s="399">
        <v>223.5</v>
      </c>
      <c r="H305" s="399">
        <f t="shared" si="19"/>
        <v>218.60000000000002</v>
      </c>
      <c r="M305" s="389"/>
      <c r="N305" s="401"/>
    </row>
    <row r="306" spans="1:14" x14ac:dyDescent="0.2">
      <c r="A306" s="158">
        <v>6019</v>
      </c>
      <c r="B306" s="421">
        <v>81.05</v>
      </c>
      <c r="G306" s="399">
        <v>112</v>
      </c>
      <c r="H306" s="399">
        <f t="shared" si="19"/>
        <v>109.45</v>
      </c>
      <c r="M306" s="389"/>
      <c r="N306" s="401"/>
    </row>
    <row r="307" spans="1:14" x14ac:dyDescent="0.2">
      <c r="A307" s="158">
        <v>6023</v>
      </c>
      <c r="B307" s="421">
        <v>283.2</v>
      </c>
      <c r="G307" s="399">
        <v>389.6</v>
      </c>
      <c r="H307" s="399">
        <f t="shared" si="19"/>
        <v>382.35</v>
      </c>
      <c r="M307" s="389"/>
      <c r="N307" s="401"/>
    </row>
    <row r="308" spans="1:14" x14ac:dyDescent="0.2">
      <c r="A308" s="158">
        <v>6024</v>
      </c>
      <c r="B308" s="421">
        <v>141.80000000000001</v>
      </c>
      <c r="G308" s="399">
        <v>195.20000000000002</v>
      </c>
      <c r="H308" s="399">
        <f t="shared" si="19"/>
        <v>191.45000000000002</v>
      </c>
      <c r="M308" s="389"/>
      <c r="N308" s="401"/>
    </row>
    <row r="309" spans="1:14" x14ac:dyDescent="0.2">
      <c r="A309" s="158">
        <v>6028</v>
      </c>
      <c r="B309" s="421">
        <v>52.9</v>
      </c>
      <c r="G309" s="399">
        <v>73.3</v>
      </c>
      <c r="H309" s="399">
        <f t="shared" si="19"/>
        <v>71.45</v>
      </c>
      <c r="M309" s="389"/>
      <c r="N309" s="401"/>
    </row>
    <row r="310" spans="1:14" x14ac:dyDescent="0.2">
      <c r="A310" s="158">
        <v>6029</v>
      </c>
      <c r="B310" s="421">
        <v>45.8</v>
      </c>
      <c r="H310" s="399">
        <f t="shared" si="19"/>
        <v>61.85</v>
      </c>
      <c r="M310" s="389"/>
      <c r="N310" s="401"/>
    </row>
    <row r="311" spans="1:14" x14ac:dyDescent="0.2">
      <c r="A311" s="158">
        <v>6031</v>
      </c>
      <c r="B311" s="421">
        <v>81.05</v>
      </c>
      <c r="G311" s="399">
        <v>112</v>
      </c>
      <c r="H311" s="399">
        <f t="shared" si="19"/>
        <v>109.45</v>
      </c>
      <c r="M311" s="389"/>
      <c r="N311" s="401"/>
    </row>
    <row r="312" spans="1:14" x14ac:dyDescent="0.2">
      <c r="A312" s="158">
        <v>6032</v>
      </c>
      <c r="B312" s="421">
        <v>121.55</v>
      </c>
      <c r="G312" s="399">
        <v>164.20000000000002</v>
      </c>
      <c r="H312" s="399">
        <f t="shared" si="19"/>
        <v>164.10000000000002</v>
      </c>
      <c r="M312" s="389"/>
      <c r="N312" s="401"/>
    </row>
    <row r="313" spans="1:14" x14ac:dyDescent="0.2">
      <c r="A313" s="158">
        <v>6034</v>
      </c>
      <c r="B313" s="421">
        <v>161.9</v>
      </c>
      <c r="H313" s="399">
        <f t="shared" si="19"/>
        <v>218.60000000000002</v>
      </c>
      <c r="M313" s="389"/>
      <c r="N313" s="401"/>
    </row>
    <row r="314" spans="1:14" x14ac:dyDescent="0.2">
      <c r="A314" s="158">
        <v>6035</v>
      </c>
      <c r="B314" s="421">
        <v>36.65</v>
      </c>
      <c r="H314" s="399">
        <f t="shared" si="19"/>
        <v>49.5</v>
      </c>
      <c r="M314" s="389"/>
      <c r="N314" s="401"/>
    </row>
    <row r="315" spans="1:14" x14ac:dyDescent="0.2">
      <c r="A315" s="158">
        <v>6037</v>
      </c>
      <c r="B315" s="421">
        <v>64.8</v>
      </c>
      <c r="H315" s="399">
        <f t="shared" si="19"/>
        <v>87.5</v>
      </c>
      <c r="M315" s="389"/>
      <c r="N315" s="401"/>
    </row>
    <row r="316" spans="1:14" x14ac:dyDescent="0.2">
      <c r="A316" s="158">
        <v>6038</v>
      </c>
      <c r="B316" s="421">
        <v>97.25</v>
      </c>
      <c r="H316" s="399">
        <f t="shared" si="19"/>
        <v>131.30000000000001</v>
      </c>
      <c r="M316" s="389"/>
      <c r="N316" s="401"/>
    </row>
    <row r="317" spans="1:14" x14ac:dyDescent="0.2">
      <c r="A317" s="158">
        <v>6042</v>
      </c>
      <c r="B317" s="421">
        <v>129.55000000000001</v>
      </c>
      <c r="H317" s="399">
        <f t="shared" si="19"/>
        <v>174.9</v>
      </c>
      <c r="M317" s="389"/>
      <c r="N317" s="401"/>
    </row>
    <row r="318" spans="1:14" x14ac:dyDescent="0.2">
      <c r="A318" s="158">
        <v>6051</v>
      </c>
      <c r="B318" s="421">
        <v>161.9</v>
      </c>
      <c r="G318" s="399">
        <v>223.5</v>
      </c>
      <c r="H318" s="399">
        <f t="shared" si="19"/>
        <v>218.60000000000002</v>
      </c>
      <c r="M318" s="389"/>
      <c r="N318" s="401"/>
    </row>
    <row r="319" spans="1:14" x14ac:dyDescent="0.2">
      <c r="A319" s="158">
        <v>6052</v>
      </c>
      <c r="B319" s="421">
        <v>81.05</v>
      </c>
      <c r="G319" s="399">
        <v>112</v>
      </c>
      <c r="H319" s="399">
        <f t="shared" si="19"/>
        <v>109.45</v>
      </c>
      <c r="M319" s="389"/>
      <c r="N319" s="401"/>
    </row>
    <row r="320" spans="1:14" x14ac:dyDescent="0.2">
      <c r="A320" s="158">
        <v>6057</v>
      </c>
      <c r="B320" s="421">
        <v>283.2</v>
      </c>
      <c r="G320" s="399">
        <v>389.6</v>
      </c>
      <c r="H320" s="399">
        <f t="shared" si="19"/>
        <v>382.35</v>
      </c>
      <c r="M320" s="389"/>
      <c r="N320" s="401"/>
    </row>
    <row r="321" spans="1:14" x14ac:dyDescent="0.2">
      <c r="A321" s="158">
        <v>6058</v>
      </c>
      <c r="B321" s="421">
        <v>141.80000000000001</v>
      </c>
      <c r="G321" s="399">
        <v>195.20000000000002</v>
      </c>
      <c r="H321" s="399">
        <f t="shared" si="19"/>
        <v>191.45000000000002</v>
      </c>
      <c r="M321" s="389"/>
      <c r="N321" s="401"/>
    </row>
    <row r="322" spans="1:14" x14ac:dyDescent="0.2">
      <c r="A322" s="158">
        <v>6062</v>
      </c>
      <c r="B322" s="421">
        <v>196.45</v>
      </c>
      <c r="H322" s="399">
        <f t="shared" si="19"/>
        <v>265.25</v>
      </c>
      <c r="M322" s="389"/>
      <c r="N322" s="401"/>
    </row>
    <row r="323" spans="1:14" x14ac:dyDescent="0.2">
      <c r="A323" s="158">
        <v>6063</v>
      </c>
      <c r="B323" s="421">
        <v>118.8</v>
      </c>
      <c r="H323" s="399">
        <f t="shared" si="19"/>
        <v>160.4</v>
      </c>
      <c r="M323" s="389"/>
      <c r="N323" s="401"/>
    </row>
    <row r="324" spans="1:14" x14ac:dyDescent="0.2">
      <c r="A324" s="158">
        <v>6064</v>
      </c>
      <c r="B324" s="421">
        <v>45.8</v>
      </c>
      <c r="G324" s="399">
        <v>61.900000000000006</v>
      </c>
      <c r="H324" s="399">
        <f t="shared" si="19"/>
        <v>61.85</v>
      </c>
      <c r="M324" s="389"/>
      <c r="N324" s="401"/>
    </row>
    <row r="325" spans="1:14" x14ac:dyDescent="0.2">
      <c r="A325" s="158">
        <v>6065</v>
      </c>
      <c r="B325" s="421">
        <v>81.05</v>
      </c>
      <c r="G325" s="399">
        <v>112</v>
      </c>
      <c r="H325" s="399">
        <f t="shared" si="19"/>
        <v>109.45</v>
      </c>
      <c r="M325" s="389"/>
      <c r="N325" s="401"/>
    </row>
    <row r="326" spans="1:14" x14ac:dyDescent="0.2">
      <c r="A326" s="158">
        <v>6067</v>
      </c>
      <c r="B326" s="421">
        <v>121.55</v>
      </c>
      <c r="H326" s="399">
        <f t="shared" si="19"/>
        <v>164.10000000000002</v>
      </c>
      <c r="M326" s="389"/>
      <c r="N326" s="401"/>
    </row>
    <row r="327" spans="1:14" x14ac:dyDescent="0.2">
      <c r="A327" s="158">
        <v>6068</v>
      </c>
      <c r="B327" s="421">
        <v>161.9</v>
      </c>
      <c r="G327" s="399">
        <v>223.5</v>
      </c>
      <c r="H327" s="399">
        <f t="shared" si="19"/>
        <v>218.60000000000002</v>
      </c>
      <c r="M327" s="389"/>
      <c r="N327" s="401"/>
    </row>
    <row r="328" spans="1:14" x14ac:dyDescent="0.2">
      <c r="A328" s="158">
        <v>6071</v>
      </c>
      <c r="B328" s="421">
        <v>36.65</v>
      </c>
      <c r="H328" s="399">
        <f t="shared" si="19"/>
        <v>49.5</v>
      </c>
      <c r="M328" s="389"/>
      <c r="N328" s="401"/>
    </row>
    <row r="329" spans="1:14" x14ac:dyDescent="0.2">
      <c r="A329" s="158">
        <v>6072</v>
      </c>
      <c r="B329" s="421">
        <v>64.8</v>
      </c>
      <c r="H329" s="399">
        <f t="shared" si="19"/>
        <v>87.5</v>
      </c>
      <c r="M329" s="389"/>
      <c r="N329" s="401"/>
    </row>
    <row r="330" spans="1:14" x14ac:dyDescent="0.2">
      <c r="A330" s="158">
        <v>6074</v>
      </c>
      <c r="B330" s="421">
        <v>97.25</v>
      </c>
      <c r="H330" s="399">
        <f t="shared" si="19"/>
        <v>131.30000000000001</v>
      </c>
      <c r="M330" s="389"/>
      <c r="N330" s="401"/>
    </row>
    <row r="331" spans="1:14" x14ac:dyDescent="0.2">
      <c r="A331" s="158">
        <v>6075</v>
      </c>
      <c r="B331" s="421">
        <v>129.55000000000001</v>
      </c>
      <c r="H331" s="399">
        <f t="shared" si="19"/>
        <v>174.9</v>
      </c>
      <c r="M331" s="389"/>
      <c r="N331" s="401"/>
    </row>
    <row r="332" spans="1:14" x14ac:dyDescent="0.2">
      <c r="A332" s="158">
        <v>6080</v>
      </c>
      <c r="B332" s="421">
        <v>53.8</v>
      </c>
      <c r="G332" s="399">
        <v>74.400000000000006</v>
      </c>
      <c r="H332" s="399">
        <f t="shared" si="19"/>
        <v>72.650000000000006</v>
      </c>
      <c r="M332" s="389"/>
      <c r="N332" s="401"/>
    </row>
    <row r="333" spans="1:14" x14ac:dyDescent="0.2">
      <c r="A333" s="158">
        <v>6081</v>
      </c>
      <c r="B333" s="421">
        <v>40.15</v>
      </c>
      <c r="G333" s="399">
        <v>55.45</v>
      </c>
      <c r="H333" s="399">
        <f t="shared" ref="H333:H335" si="21">CEILING(B333*1.35,0.05)</f>
        <v>54.25</v>
      </c>
      <c r="M333" s="389"/>
      <c r="N333" s="401"/>
    </row>
    <row r="334" spans="1:14" x14ac:dyDescent="0.2">
      <c r="A334" s="158">
        <v>6082</v>
      </c>
      <c r="B334" s="421">
        <v>53.8</v>
      </c>
      <c r="G334" s="399">
        <v>75.350000000000009</v>
      </c>
      <c r="H334" s="399">
        <f t="shared" si="21"/>
        <v>72.650000000000006</v>
      </c>
      <c r="M334" s="389"/>
      <c r="N334" s="401"/>
    </row>
    <row r="335" spans="1:14" x14ac:dyDescent="0.2">
      <c r="A335" s="158">
        <v>6084</v>
      </c>
      <c r="B335" s="421">
        <v>40.15</v>
      </c>
      <c r="G335" s="399">
        <v>56.2</v>
      </c>
      <c r="H335" s="399">
        <f t="shared" si="21"/>
        <v>54.25</v>
      </c>
      <c r="M335" s="389"/>
      <c r="N335" s="401"/>
    </row>
    <row r="336" spans="1:14" x14ac:dyDescent="0.2">
      <c r="A336" s="158">
        <v>10660</v>
      </c>
      <c r="B336" s="421">
        <v>46.7</v>
      </c>
      <c r="H336" s="399">
        <v>45.65</v>
      </c>
      <c r="M336" s="389"/>
      <c r="N336" s="401"/>
    </row>
    <row r="337" spans="1:14" x14ac:dyDescent="0.2">
      <c r="A337" s="158">
        <v>10661</v>
      </c>
      <c r="B337" s="421">
        <v>37.4</v>
      </c>
      <c r="H337" s="399">
        <v>36.6</v>
      </c>
      <c r="M337" s="389"/>
      <c r="N337" s="401"/>
    </row>
    <row r="338" spans="1:14" x14ac:dyDescent="0.2">
      <c r="A338" s="158">
        <v>10801</v>
      </c>
      <c r="B338" s="421">
        <v>130.55000000000001</v>
      </c>
      <c r="G338" s="399">
        <v>180.20000000000002</v>
      </c>
      <c r="H338" s="399">
        <f>CEILING(B338*1.35,0.05)</f>
        <v>176.25</v>
      </c>
      <c r="M338" s="389"/>
      <c r="N338" s="401"/>
    </row>
    <row r="339" spans="1:14" x14ac:dyDescent="0.2">
      <c r="A339" s="158">
        <v>10802</v>
      </c>
      <c r="B339" s="421">
        <v>130.55000000000001</v>
      </c>
      <c r="G339" s="399">
        <v>180.20000000000002</v>
      </c>
      <c r="H339" s="399">
        <v>176.25</v>
      </c>
      <c r="M339" s="389"/>
      <c r="N339" s="401"/>
    </row>
    <row r="340" spans="1:14" x14ac:dyDescent="0.2">
      <c r="A340" s="158">
        <v>10803</v>
      </c>
      <c r="B340" s="421">
        <v>130.55000000000001</v>
      </c>
      <c r="G340" s="399">
        <v>180.20000000000002</v>
      </c>
      <c r="H340" s="399">
        <v>176.25</v>
      </c>
      <c r="M340" s="389"/>
      <c r="N340" s="401"/>
    </row>
    <row r="341" spans="1:14" x14ac:dyDescent="0.2">
      <c r="A341" s="158">
        <v>10804</v>
      </c>
      <c r="B341" s="421">
        <v>130.55000000000001</v>
      </c>
      <c r="G341" s="399">
        <v>180.20000000000002</v>
      </c>
      <c r="H341" s="399">
        <v>176.25</v>
      </c>
      <c r="M341" s="389"/>
      <c r="N341" s="401"/>
    </row>
    <row r="342" spans="1:14" x14ac:dyDescent="0.2">
      <c r="A342" s="158">
        <v>10805</v>
      </c>
      <c r="B342" s="421">
        <v>130.55000000000001</v>
      </c>
      <c r="G342" s="399">
        <v>180.20000000000002</v>
      </c>
      <c r="H342" s="399">
        <v>176.25</v>
      </c>
      <c r="M342" s="389"/>
      <c r="N342" s="401"/>
    </row>
    <row r="343" spans="1:14" x14ac:dyDescent="0.2">
      <c r="A343" s="158">
        <v>10806</v>
      </c>
      <c r="B343" s="421">
        <v>130.55000000000001</v>
      </c>
      <c r="G343" s="399">
        <v>180.20000000000002</v>
      </c>
      <c r="H343" s="399">
        <v>176.25</v>
      </c>
      <c r="M343" s="389"/>
      <c r="N343" s="401"/>
    </row>
    <row r="344" spans="1:14" x14ac:dyDescent="0.2">
      <c r="A344" s="158">
        <v>10807</v>
      </c>
      <c r="B344" s="421">
        <v>130.55000000000001</v>
      </c>
      <c r="G344" s="399">
        <v>180.20000000000002</v>
      </c>
      <c r="H344" s="399">
        <v>176.25</v>
      </c>
      <c r="M344" s="389"/>
      <c r="N344" s="401"/>
    </row>
    <row r="345" spans="1:14" x14ac:dyDescent="0.2">
      <c r="A345" s="158">
        <v>10808</v>
      </c>
      <c r="B345" s="421">
        <v>130.55000000000001</v>
      </c>
      <c r="G345" s="399">
        <v>180.20000000000002</v>
      </c>
      <c r="H345" s="399">
        <v>176.25</v>
      </c>
      <c r="M345" s="389"/>
      <c r="N345" s="401"/>
    </row>
    <row r="346" spans="1:14" x14ac:dyDescent="0.2">
      <c r="A346" s="158">
        <v>10809</v>
      </c>
      <c r="B346" s="421">
        <v>130.55000000000001</v>
      </c>
      <c r="G346" s="399">
        <v>180.20000000000002</v>
      </c>
      <c r="H346" s="399">
        <v>176.25</v>
      </c>
      <c r="M346" s="389"/>
      <c r="N346" s="401"/>
    </row>
    <row r="347" spans="1:14" x14ac:dyDescent="0.2">
      <c r="A347" s="158">
        <v>10816</v>
      </c>
      <c r="B347" s="421">
        <v>130.55000000000001</v>
      </c>
      <c r="G347" s="399">
        <v>180.20000000000002</v>
      </c>
      <c r="H347" s="399">
        <v>176.25</v>
      </c>
      <c r="M347" s="389"/>
      <c r="N347" s="401"/>
    </row>
    <row r="348" spans="1:14" x14ac:dyDescent="0.2">
      <c r="A348" s="158">
        <v>10905</v>
      </c>
      <c r="B348" s="421">
        <v>70.55</v>
      </c>
      <c r="H348" s="399">
        <f>MROUND((B348*1.0625)+0.0001,0.05)</f>
        <v>74.95</v>
      </c>
      <c r="M348" s="389"/>
      <c r="N348" s="401"/>
    </row>
    <row r="349" spans="1:14" x14ac:dyDescent="0.2">
      <c r="A349" s="158">
        <v>10907</v>
      </c>
      <c r="B349" s="421">
        <v>35.35</v>
      </c>
      <c r="H349" s="399">
        <f t="shared" ref="H349:H377" si="22">MROUND((B349*1.0625)+0.0001,0.05)</f>
        <v>37.550000000000004</v>
      </c>
      <c r="M349" s="389"/>
      <c r="N349" s="401"/>
    </row>
    <row r="350" spans="1:14" x14ac:dyDescent="0.2">
      <c r="A350" s="158">
        <v>10910</v>
      </c>
      <c r="B350" s="421">
        <v>70.55</v>
      </c>
      <c r="H350" s="399">
        <f t="shared" si="22"/>
        <v>74.95</v>
      </c>
      <c r="M350" s="389"/>
      <c r="N350" s="401"/>
    </row>
    <row r="351" spans="1:14" x14ac:dyDescent="0.2">
      <c r="A351" s="158">
        <v>10911</v>
      </c>
      <c r="B351" s="421">
        <v>70.55</v>
      </c>
      <c r="H351" s="399">
        <f t="shared" si="22"/>
        <v>74.95</v>
      </c>
      <c r="M351" s="389"/>
      <c r="N351" s="401"/>
    </row>
    <row r="352" spans="1:14" x14ac:dyDescent="0.2">
      <c r="A352" s="158">
        <v>10912</v>
      </c>
      <c r="B352" s="421">
        <v>70.55</v>
      </c>
      <c r="H352" s="399">
        <f t="shared" si="22"/>
        <v>74.95</v>
      </c>
      <c r="M352" s="389"/>
      <c r="N352" s="401"/>
    </row>
    <row r="353" spans="1:14" x14ac:dyDescent="0.2">
      <c r="A353" s="158">
        <v>10913</v>
      </c>
      <c r="B353" s="421">
        <v>70.55</v>
      </c>
      <c r="H353" s="399">
        <f t="shared" si="22"/>
        <v>74.95</v>
      </c>
      <c r="M353" s="389"/>
      <c r="N353" s="401"/>
    </row>
    <row r="354" spans="1:14" x14ac:dyDescent="0.2">
      <c r="A354" s="158">
        <v>10914</v>
      </c>
      <c r="B354" s="421">
        <v>70.55</v>
      </c>
      <c r="H354" s="399">
        <f t="shared" si="22"/>
        <v>74.95</v>
      </c>
      <c r="M354" s="389"/>
      <c r="N354" s="401"/>
    </row>
    <row r="355" spans="1:14" x14ac:dyDescent="0.2">
      <c r="A355" s="158">
        <v>10915</v>
      </c>
      <c r="B355" s="421">
        <v>70.55</v>
      </c>
      <c r="H355" s="399">
        <f t="shared" si="22"/>
        <v>74.95</v>
      </c>
      <c r="M355" s="389"/>
      <c r="N355" s="401"/>
    </row>
    <row r="356" spans="1:14" x14ac:dyDescent="0.2">
      <c r="A356" s="158">
        <v>10916</v>
      </c>
      <c r="B356" s="421">
        <v>35.35</v>
      </c>
      <c r="H356" s="399">
        <f t="shared" si="22"/>
        <v>37.550000000000004</v>
      </c>
      <c r="M356" s="389"/>
      <c r="N356" s="401"/>
    </row>
    <row r="357" spans="1:14" x14ac:dyDescent="0.2">
      <c r="A357" s="158">
        <v>10918</v>
      </c>
      <c r="B357" s="421">
        <v>35.35</v>
      </c>
      <c r="H357" s="399">
        <f t="shared" si="22"/>
        <v>37.550000000000004</v>
      </c>
      <c r="M357" s="389"/>
      <c r="N357" s="401"/>
    </row>
    <row r="358" spans="1:14" x14ac:dyDescent="0.2">
      <c r="A358" s="158">
        <v>10921</v>
      </c>
      <c r="B358" s="421">
        <v>175.3</v>
      </c>
      <c r="H358" s="399">
        <f t="shared" si="22"/>
        <v>186.25</v>
      </c>
      <c r="M358" s="389"/>
      <c r="N358" s="401"/>
    </row>
    <row r="359" spans="1:14" x14ac:dyDescent="0.2">
      <c r="A359" s="158">
        <v>10922</v>
      </c>
      <c r="B359" s="421">
        <v>175.3</v>
      </c>
      <c r="H359" s="399">
        <f t="shared" si="22"/>
        <v>186.25</v>
      </c>
      <c r="M359" s="389"/>
      <c r="N359" s="401"/>
    </row>
    <row r="360" spans="1:14" x14ac:dyDescent="0.2">
      <c r="A360" s="158">
        <v>10923</v>
      </c>
      <c r="B360" s="421">
        <v>175.3</v>
      </c>
      <c r="H360" s="399">
        <f t="shared" si="22"/>
        <v>186.25</v>
      </c>
      <c r="M360" s="389"/>
      <c r="N360" s="401"/>
    </row>
    <row r="361" spans="1:14" x14ac:dyDescent="0.2">
      <c r="A361" s="158">
        <v>10924</v>
      </c>
      <c r="B361" s="421">
        <v>221.2</v>
      </c>
      <c r="H361" s="399">
        <f t="shared" si="22"/>
        <v>235.05</v>
      </c>
      <c r="M361" s="389"/>
      <c r="N361" s="401"/>
    </row>
    <row r="362" spans="1:14" x14ac:dyDescent="0.2">
      <c r="A362" s="158">
        <v>10925</v>
      </c>
      <c r="B362" s="421">
        <v>175.3</v>
      </c>
      <c r="H362" s="399">
        <f t="shared" si="22"/>
        <v>186.25</v>
      </c>
      <c r="M362" s="389"/>
      <c r="N362" s="401"/>
    </row>
    <row r="363" spans="1:14" x14ac:dyDescent="0.2">
      <c r="A363" s="158">
        <v>10926</v>
      </c>
      <c r="B363" s="421">
        <v>175.3</v>
      </c>
      <c r="H363" s="399">
        <f t="shared" si="22"/>
        <v>186.25</v>
      </c>
      <c r="M363" s="389"/>
      <c r="N363" s="401"/>
    </row>
    <row r="364" spans="1:14" x14ac:dyDescent="0.2">
      <c r="A364" s="158">
        <v>10927</v>
      </c>
      <c r="B364" s="421">
        <v>221.2</v>
      </c>
      <c r="H364" s="399">
        <f t="shared" si="22"/>
        <v>235.05</v>
      </c>
      <c r="M364" s="389"/>
      <c r="N364" s="401"/>
    </row>
    <row r="365" spans="1:14" x14ac:dyDescent="0.2">
      <c r="A365" s="158">
        <v>10928</v>
      </c>
      <c r="B365" s="421">
        <v>175.3</v>
      </c>
      <c r="H365" s="399">
        <f t="shared" si="22"/>
        <v>186.25</v>
      </c>
      <c r="M365" s="389"/>
      <c r="N365" s="401"/>
    </row>
    <row r="366" spans="1:14" x14ac:dyDescent="0.2">
      <c r="A366" s="158">
        <v>10929</v>
      </c>
      <c r="B366" s="421">
        <v>221.2</v>
      </c>
      <c r="H366" s="399">
        <f t="shared" si="22"/>
        <v>235.05</v>
      </c>
      <c r="M366" s="389"/>
      <c r="N366" s="401"/>
    </row>
    <row r="367" spans="1:14" x14ac:dyDescent="0.2">
      <c r="A367" s="158">
        <v>10930</v>
      </c>
      <c r="B367" s="421">
        <v>175.3</v>
      </c>
      <c r="H367" s="399">
        <f t="shared" si="22"/>
        <v>186.25</v>
      </c>
      <c r="M367" s="389"/>
      <c r="N367" s="401"/>
    </row>
    <row r="368" spans="1:14" x14ac:dyDescent="0.2">
      <c r="A368" s="158">
        <v>10931</v>
      </c>
      <c r="B368" s="421">
        <v>24.6</v>
      </c>
      <c r="H368" s="399">
        <f t="shared" si="22"/>
        <v>26.150000000000002</v>
      </c>
      <c r="M368" s="389"/>
      <c r="N368" s="401"/>
    </row>
    <row r="369" spans="1:14" x14ac:dyDescent="0.2">
      <c r="A369" s="158">
        <v>10932</v>
      </c>
      <c r="B369" s="421">
        <v>12.3</v>
      </c>
      <c r="H369" s="399">
        <f t="shared" si="22"/>
        <v>13.05</v>
      </c>
      <c r="M369" s="389"/>
      <c r="N369" s="401"/>
    </row>
    <row r="370" spans="1:14" x14ac:dyDescent="0.2">
      <c r="A370" s="158">
        <v>10933</v>
      </c>
      <c r="B370" s="421">
        <v>8.1</v>
      </c>
      <c r="H370" s="399">
        <f t="shared" si="22"/>
        <v>8.6</v>
      </c>
      <c r="M370" s="389"/>
      <c r="N370" s="401"/>
    </row>
    <row r="371" spans="1:14" x14ac:dyDescent="0.2">
      <c r="A371" s="158">
        <v>10940</v>
      </c>
      <c r="B371" s="421">
        <v>67.349999999999994</v>
      </c>
      <c r="H371" s="399">
        <f t="shared" si="22"/>
        <v>71.55</v>
      </c>
      <c r="M371" s="389"/>
      <c r="N371" s="401"/>
    </row>
    <row r="372" spans="1:14" x14ac:dyDescent="0.2">
      <c r="A372" s="158">
        <v>10941</v>
      </c>
      <c r="B372" s="421">
        <v>40.65</v>
      </c>
      <c r="H372" s="399">
        <f t="shared" si="22"/>
        <v>43.2</v>
      </c>
      <c r="M372" s="389"/>
      <c r="N372" s="401"/>
    </row>
    <row r="373" spans="1:14" x14ac:dyDescent="0.2">
      <c r="A373" s="158">
        <v>10942</v>
      </c>
      <c r="B373" s="421">
        <v>35.35</v>
      </c>
      <c r="H373" s="399">
        <f t="shared" si="22"/>
        <v>37.550000000000004</v>
      </c>
      <c r="M373" s="389"/>
      <c r="N373" s="401"/>
    </row>
    <row r="374" spans="1:14" x14ac:dyDescent="0.2">
      <c r="A374" s="158">
        <v>10943</v>
      </c>
      <c r="B374" s="421">
        <v>35.35</v>
      </c>
      <c r="H374" s="399">
        <f t="shared" si="22"/>
        <v>37.550000000000004</v>
      </c>
      <c r="M374" s="389"/>
      <c r="N374" s="401"/>
    </row>
    <row r="375" spans="1:14" x14ac:dyDescent="0.2">
      <c r="A375" s="158">
        <v>10944</v>
      </c>
      <c r="B375" s="421">
        <v>76.25</v>
      </c>
      <c r="H375" s="399">
        <f t="shared" si="22"/>
        <v>81</v>
      </c>
      <c r="M375" s="389"/>
      <c r="N375" s="401"/>
    </row>
    <row r="376" spans="1:14" x14ac:dyDescent="0.2">
      <c r="A376" s="158">
        <v>10945</v>
      </c>
      <c r="B376" s="421">
        <v>35.35</v>
      </c>
      <c r="H376" s="399">
        <f t="shared" si="22"/>
        <v>37.550000000000004</v>
      </c>
      <c r="M376" s="389"/>
      <c r="N376" s="401"/>
    </row>
    <row r="377" spans="1:14" x14ac:dyDescent="0.2">
      <c r="A377" s="158">
        <v>10946</v>
      </c>
      <c r="B377" s="421">
        <v>70.55</v>
      </c>
      <c r="H377" s="399">
        <f t="shared" si="22"/>
        <v>74.95</v>
      </c>
      <c r="M377" s="389"/>
      <c r="N377" s="401"/>
    </row>
    <row r="378" spans="1:14" x14ac:dyDescent="0.2">
      <c r="A378" s="158">
        <v>10950</v>
      </c>
      <c r="B378" s="421">
        <v>65.849999999999994</v>
      </c>
      <c r="M378" s="389"/>
      <c r="N378" s="401"/>
    </row>
    <row r="379" spans="1:14" x14ac:dyDescent="0.2">
      <c r="A379" s="158">
        <v>10952</v>
      </c>
      <c r="B379" s="421">
        <v>65.849999999999994</v>
      </c>
      <c r="M379" s="389"/>
      <c r="N379" s="401"/>
    </row>
    <row r="380" spans="1:14" x14ac:dyDescent="0.2">
      <c r="A380" s="158">
        <v>10955</v>
      </c>
      <c r="B380" s="421">
        <v>51.65</v>
      </c>
      <c r="M380" s="389"/>
      <c r="N380" s="401"/>
    </row>
    <row r="381" spans="1:14" x14ac:dyDescent="0.2">
      <c r="A381" s="158">
        <v>10956</v>
      </c>
      <c r="B381" s="421">
        <v>65.849999999999994</v>
      </c>
      <c r="M381" s="389"/>
      <c r="N381" s="401"/>
    </row>
    <row r="382" spans="1:14" x14ac:dyDescent="0.2">
      <c r="A382" s="158">
        <v>10957</v>
      </c>
      <c r="B382" s="421">
        <v>88.55</v>
      </c>
      <c r="M382" s="389"/>
      <c r="N382" s="401"/>
    </row>
    <row r="383" spans="1:14" x14ac:dyDescent="0.2">
      <c r="A383" s="158">
        <v>10959</v>
      </c>
      <c r="B383" s="421">
        <v>147.4</v>
      </c>
      <c r="M383" s="389"/>
      <c r="N383" s="401"/>
    </row>
    <row r="384" spans="1:14" x14ac:dyDescent="0.2">
      <c r="A384" s="158">
        <v>10983</v>
      </c>
      <c r="B384" s="421">
        <v>34.25</v>
      </c>
      <c r="C384" s="399">
        <f>CEILING(B384*1.15,0.05)</f>
        <v>39.400000000000006</v>
      </c>
      <c r="E384" s="399" t="s">
        <v>15</v>
      </c>
      <c r="F384" s="399" t="s">
        <v>15</v>
      </c>
      <c r="M384" s="389"/>
      <c r="N384" s="401"/>
    </row>
    <row r="385" spans="1:14" x14ac:dyDescent="0.2">
      <c r="A385" s="158">
        <v>10987</v>
      </c>
      <c r="B385" s="421">
        <v>25.35</v>
      </c>
      <c r="C385" s="399">
        <f>CEILING(B385*1.15,0.05)</f>
        <v>29.200000000000003</v>
      </c>
      <c r="E385" s="399" t="s">
        <v>15</v>
      </c>
      <c r="F385" s="399" t="s">
        <v>15</v>
      </c>
      <c r="M385" s="389"/>
      <c r="N385" s="401"/>
    </row>
    <row r="386" spans="1:14" x14ac:dyDescent="0.2">
      <c r="A386" s="158">
        <v>10988</v>
      </c>
      <c r="B386" s="421">
        <v>12.7</v>
      </c>
      <c r="C386" s="399">
        <f>CEILING(B386*1.15,0.05)</f>
        <v>14.65</v>
      </c>
      <c r="E386" s="399" t="s">
        <v>15</v>
      </c>
      <c r="F386" s="399" t="s">
        <v>15</v>
      </c>
      <c r="M386" s="389"/>
      <c r="N386" s="401"/>
    </row>
    <row r="387" spans="1:14" x14ac:dyDescent="0.2">
      <c r="A387" s="158">
        <v>10989</v>
      </c>
      <c r="B387" s="421">
        <v>12.7</v>
      </c>
      <c r="C387" s="399">
        <f>CEILING(B387*1.15,0.05)</f>
        <v>14.65</v>
      </c>
      <c r="E387" s="399" t="s">
        <v>15</v>
      </c>
      <c r="F387" s="399" t="s">
        <v>15</v>
      </c>
      <c r="M387" s="389"/>
      <c r="N387" s="401"/>
    </row>
    <row r="388" spans="1:14" x14ac:dyDescent="0.2">
      <c r="A388" s="158">
        <v>10990</v>
      </c>
      <c r="B388" s="421">
        <v>7.75</v>
      </c>
      <c r="C388" s="399">
        <f>B388</f>
        <v>7.75</v>
      </c>
      <c r="M388" s="389"/>
      <c r="N388" s="401"/>
    </row>
    <row r="389" spans="1:14" x14ac:dyDescent="0.2">
      <c r="A389" s="158">
        <v>10991</v>
      </c>
      <c r="B389" s="421">
        <v>11.8</v>
      </c>
      <c r="C389" s="399">
        <f>B389</f>
        <v>11.8</v>
      </c>
      <c r="M389" s="389"/>
      <c r="N389" s="401"/>
    </row>
    <row r="390" spans="1:14" x14ac:dyDescent="0.2">
      <c r="A390" s="158">
        <v>10992</v>
      </c>
      <c r="B390" s="421">
        <v>11.8</v>
      </c>
      <c r="C390" s="399">
        <f>B390</f>
        <v>11.8</v>
      </c>
      <c r="M390" s="389"/>
      <c r="N390" s="401"/>
    </row>
    <row r="391" spans="1:14" x14ac:dyDescent="0.2">
      <c r="A391" s="158">
        <v>10997</v>
      </c>
      <c r="B391" s="421">
        <v>12.7</v>
      </c>
      <c r="C391" s="399">
        <f>CEILING(B391*1.15,0.05)</f>
        <v>14.65</v>
      </c>
      <c r="E391" s="399" t="s">
        <v>15</v>
      </c>
      <c r="F391" s="399" t="s">
        <v>15</v>
      </c>
      <c r="M391" s="389"/>
      <c r="N391" s="401"/>
    </row>
    <row r="392" spans="1:14" x14ac:dyDescent="0.2">
      <c r="A392" s="158">
        <v>11000</v>
      </c>
      <c r="B392" s="421">
        <v>130.15</v>
      </c>
      <c r="G392" s="399">
        <v>163.45000000000002</v>
      </c>
      <c r="H392" s="399">
        <f>CEILING(B392*1.4,0.05)</f>
        <v>182.25</v>
      </c>
      <c r="M392" s="389"/>
      <c r="N392" s="401"/>
    </row>
    <row r="393" spans="1:14" x14ac:dyDescent="0.2">
      <c r="A393" s="158">
        <v>11003</v>
      </c>
      <c r="B393" s="421">
        <v>344.25</v>
      </c>
      <c r="G393" s="399">
        <v>416.20000000000005</v>
      </c>
      <c r="H393" s="399">
        <f t="shared" ref="H393:H456" si="23">CEILING(B393*1.4,0.05)</f>
        <v>481.95000000000005</v>
      </c>
      <c r="M393" s="389"/>
      <c r="N393" s="401"/>
    </row>
    <row r="394" spans="1:14" x14ac:dyDescent="0.2">
      <c r="A394" s="158">
        <v>11004</v>
      </c>
      <c r="B394" s="421">
        <v>344.25</v>
      </c>
      <c r="G394" s="399">
        <v>415.1</v>
      </c>
      <c r="H394" s="399">
        <f t="shared" si="23"/>
        <v>481.95000000000005</v>
      </c>
      <c r="M394" s="389"/>
      <c r="N394" s="401"/>
    </row>
    <row r="395" spans="1:14" x14ac:dyDescent="0.2">
      <c r="A395" s="158">
        <v>11005</v>
      </c>
      <c r="B395" s="421">
        <v>344.25</v>
      </c>
      <c r="G395" s="399">
        <v>415.1</v>
      </c>
      <c r="H395" s="399">
        <f t="shared" si="23"/>
        <v>481.95000000000005</v>
      </c>
      <c r="M395" s="389"/>
      <c r="N395" s="401"/>
    </row>
    <row r="396" spans="1:14" x14ac:dyDescent="0.2">
      <c r="A396" s="158">
        <v>11009</v>
      </c>
      <c r="B396" s="421">
        <v>344.25</v>
      </c>
      <c r="G396" s="399">
        <v>482.05</v>
      </c>
      <c r="H396" s="399">
        <f t="shared" si="23"/>
        <v>481.95000000000005</v>
      </c>
      <c r="M396" s="389"/>
      <c r="N396" s="401"/>
    </row>
    <row r="397" spans="1:14" x14ac:dyDescent="0.2">
      <c r="A397" s="158">
        <v>11012</v>
      </c>
      <c r="B397" s="421">
        <v>118.4</v>
      </c>
      <c r="G397" s="399">
        <v>143.15</v>
      </c>
      <c r="H397" s="399">
        <f t="shared" si="23"/>
        <v>165.8</v>
      </c>
      <c r="M397" s="389"/>
      <c r="N397" s="401"/>
    </row>
    <row r="398" spans="1:14" x14ac:dyDescent="0.2">
      <c r="A398" s="158">
        <v>11015</v>
      </c>
      <c r="B398" s="421">
        <v>158.5</v>
      </c>
      <c r="G398" s="399">
        <v>191.15</v>
      </c>
      <c r="H398" s="399">
        <f t="shared" si="23"/>
        <v>221.9</v>
      </c>
      <c r="M398" s="389"/>
      <c r="N398" s="401"/>
    </row>
    <row r="399" spans="1:14" x14ac:dyDescent="0.2">
      <c r="A399" s="158">
        <v>11018</v>
      </c>
      <c r="B399" s="421">
        <v>236.8</v>
      </c>
      <c r="G399" s="399">
        <v>285.5</v>
      </c>
      <c r="H399" s="399">
        <f t="shared" si="23"/>
        <v>331.55</v>
      </c>
      <c r="M399" s="389"/>
      <c r="N399" s="401"/>
    </row>
    <row r="400" spans="1:14" x14ac:dyDescent="0.2">
      <c r="A400" s="158">
        <v>11021</v>
      </c>
      <c r="B400" s="421">
        <v>158.5</v>
      </c>
      <c r="G400" s="399">
        <v>230.85000000000002</v>
      </c>
      <c r="H400" s="399">
        <f t="shared" si="23"/>
        <v>221.9</v>
      </c>
      <c r="M400" s="389"/>
      <c r="N400" s="401"/>
    </row>
    <row r="401" spans="1:14" x14ac:dyDescent="0.2">
      <c r="A401" s="158">
        <v>11024</v>
      </c>
      <c r="B401" s="421">
        <v>120.35</v>
      </c>
      <c r="G401" s="399">
        <v>145.25</v>
      </c>
      <c r="H401" s="399">
        <f t="shared" si="23"/>
        <v>168.5</v>
      </c>
      <c r="M401" s="389"/>
      <c r="N401" s="401"/>
    </row>
    <row r="402" spans="1:14" x14ac:dyDescent="0.2">
      <c r="A402" s="158">
        <v>11027</v>
      </c>
      <c r="B402" s="421">
        <v>178.5</v>
      </c>
      <c r="G402" s="399">
        <v>215.3</v>
      </c>
      <c r="H402" s="399">
        <f t="shared" si="23"/>
        <v>249.9</v>
      </c>
      <c r="M402" s="389"/>
      <c r="N402" s="401"/>
    </row>
    <row r="403" spans="1:14" x14ac:dyDescent="0.2">
      <c r="A403" s="158">
        <v>11200</v>
      </c>
      <c r="B403" s="421">
        <v>43.15</v>
      </c>
      <c r="G403" s="399">
        <v>56.7</v>
      </c>
      <c r="H403" s="399">
        <f t="shared" si="23"/>
        <v>60.45</v>
      </c>
      <c r="M403" s="389"/>
      <c r="N403" s="401"/>
    </row>
    <row r="404" spans="1:14" x14ac:dyDescent="0.2">
      <c r="A404" s="158">
        <v>11204</v>
      </c>
      <c r="B404" s="421">
        <v>114.45</v>
      </c>
      <c r="G404" s="399">
        <v>150.6</v>
      </c>
      <c r="H404" s="399">
        <f t="shared" si="23"/>
        <v>160.25</v>
      </c>
      <c r="M404" s="389"/>
      <c r="N404" s="401"/>
    </row>
    <row r="405" spans="1:14" x14ac:dyDescent="0.2">
      <c r="A405" s="158">
        <v>11205</v>
      </c>
      <c r="B405" s="421">
        <v>114.45</v>
      </c>
      <c r="G405" s="399">
        <v>150.6</v>
      </c>
      <c r="H405" s="399">
        <f t="shared" si="23"/>
        <v>160.25</v>
      </c>
      <c r="M405" s="389"/>
      <c r="N405" s="401"/>
    </row>
    <row r="406" spans="1:14" x14ac:dyDescent="0.2">
      <c r="A406" s="158">
        <v>11210</v>
      </c>
      <c r="B406" s="421">
        <v>114.45</v>
      </c>
      <c r="G406" s="399">
        <v>165.20000000000002</v>
      </c>
      <c r="H406" s="399">
        <f t="shared" si="23"/>
        <v>160.25</v>
      </c>
      <c r="M406" s="389"/>
      <c r="N406" s="401"/>
    </row>
    <row r="407" spans="1:14" x14ac:dyDescent="0.2">
      <c r="A407" s="158">
        <v>11211</v>
      </c>
      <c r="B407" s="421">
        <v>114.45</v>
      </c>
      <c r="G407" s="399">
        <v>150.6</v>
      </c>
      <c r="H407" s="399">
        <f t="shared" si="23"/>
        <v>160.25</v>
      </c>
      <c r="M407" s="389"/>
      <c r="N407" s="401"/>
    </row>
    <row r="408" spans="1:14" x14ac:dyDescent="0.2">
      <c r="A408" s="158">
        <v>11215</v>
      </c>
      <c r="B408" s="421">
        <v>130</v>
      </c>
      <c r="G408" s="399">
        <v>194.45000000000002</v>
      </c>
      <c r="H408" s="399">
        <f t="shared" si="23"/>
        <v>182</v>
      </c>
      <c r="M408" s="389"/>
      <c r="N408" s="401"/>
    </row>
    <row r="409" spans="1:14" x14ac:dyDescent="0.2">
      <c r="A409" s="158">
        <v>11218</v>
      </c>
      <c r="B409" s="421">
        <v>160.65</v>
      </c>
      <c r="G409" s="399">
        <v>299.35000000000002</v>
      </c>
      <c r="H409" s="399">
        <f t="shared" si="23"/>
        <v>224.95000000000002</v>
      </c>
      <c r="M409" s="389"/>
      <c r="N409" s="401"/>
    </row>
    <row r="410" spans="1:14" x14ac:dyDescent="0.2">
      <c r="A410" s="158">
        <v>11219</v>
      </c>
      <c r="B410" s="421">
        <v>42.25</v>
      </c>
      <c r="G410" s="399">
        <v>59.2</v>
      </c>
      <c r="H410" s="399">
        <f t="shared" si="23"/>
        <v>59.150000000000006</v>
      </c>
      <c r="M410" s="389"/>
      <c r="N410" s="401"/>
    </row>
    <row r="411" spans="1:14" x14ac:dyDescent="0.2">
      <c r="A411" s="158">
        <v>11220</v>
      </c>
      <c r="B411" s="421">
        <v>42.25</v>
      </c>
      <c r="G411" s="399">
        <v>59.2</v>
      </c>
      <c r="H411" s="399">
        <f t="shared" si="23"/>
        <v>59.150000000000006</v>
      </c>
      <c r="M411" s="389"/>
      <c r="N411" s="401"/>
    </row>
    <row r="412" spans="1:14" x14ac:dyDescent="0.2">
      <c r="A412" s="158">
        <v>11221</v>
      </c>
      <c r="B412" s="421">
        <v>71.7</v>
      </c>
      <c r="G412" s="399">
        <v>109.55000000000001</v>
      </c>
      <c r="H412" s="399">
        <f t="shared" si="23"/>
        <v>100.4</v>
      </c>
      <c r="M412" s="389"/>
      <c r="N412" s="401"/>
    </row>
    <row r="413" spans="1:14" x14ac:dyDescent="0.2">
      <c r="A413" s="158">
        <v>11224</v>
      </c>
      <c r="B413" s="421">
        <v>43.2</v>
      </c>
      <c r="G413" s="399">
        <v>56.75</v>
      </c>
      <c r="H413" s="399">
        <f t="shared" si="23"/>
        <v>60.5</v>
      </c>
      <c r="M413" s="389"/>
      <c r="N413" s="401"/>
    </row>
    <row r="414" spans="1:14" x14ac:dyDescent="0.2">
      <c r="A414" s="158">
        <v>11235</v>
      </c>
      <c r="B414" s="421">
        <v>129.75</v>
      </c>
      <c r="G414" s="399">
        <v>170.70000000000002</v>
      </c>
      <c r="H414" s="399">
        <f t="shared" si="23"/>
        <v>181.65</v>
      </c>
      <c r="M414" s="389"/>
      <c r="N414" s="401"/>
    </row>
    <row r="415" spans="1:14" x14ac:dyDescent="0.2">
      <c r="A415" s="158">
        <v>11237</v>
      </c>
      <c r="B415" s="421">
        <v>86.1</v>
      </c>
      <c r="G415" s="399">
        <v>113.4</v>
      </c>
      <c r="H415" s="399">
        <f t="shared" si="23"/>
        <v>120.55000000000001</v>
      </c>
      <c r="M415" s="389"/>
      <c r="N415" s="401"/>
    </row>
    <row r="416" spans="1:14" x14ac:dyDescent="0.2">
      <c r="A416" s="158">
        <v>11240</v>
      </c>
      <c r="B416" s="421">
        <v>86.1</v>
      </c>
      <c r="G416" s="399">
        <v>112.2</v>
      </c>
      <c r="H416" s="399">
        <f t="shared" si="23"/>
        <v>120.55000000000001</v>
      </c>
      <c r="M416" s="389"/>
      <c r="N416" s="401"/>
    </row>
    <row r="417" spans="1:14" x14ac:dyDescent="0.2">
      <c r="A417" s="158">
        <v>11241</v>
      </c>
      <c r="B417" s="421">
        <v>109.6</v>
      </c>
      <c r="G417" s="399">
        <v>144.30000000000001</v>
      </c>
      <c r="H417" s="399">
        <f t="shared" si="23"/>
        <v>153.45000000000002</v>
      </c>
      <c r="M417" s="389"/>
      <c r="N417" s="401"/>
    </row>
    <row r="418" spans="1:14" x14ac:dyDescent="0.2">
      <c r="A418" s="158">
        <v>11242</v>
      </c>
      <c r="B418" s="421">
        <v>84.7</v>
      </c>
      <c r="G418" s="399">
        <v>111.55000000000001</v>
      </c>
      <c r="H418" s="399">
        <f t="shared" si="23"/>
        <v>118.60000000000001</v>
      </c>
      <c r="M418" s="389"/>
      <c r="N418" s="401"/>
    </row>
    <row r="419" spans="1:14" x14ac:dyDescent="0.2">
      <c r="A419" s="158">
        <v>11243</v>
      </c>
      <c r="B419" s="421">
        <v>84.7</v>
      </c>
      <c r="G419" s="399">
        <v>111.55000000000001</v>
      </c>
      <c r="H419" s="399">
        <f t="shared" si="23"/>
        <v>118.60000000000001</v>
      </c>
      <c r="M419" s="389"/>
      <c r="N419" s="401"/>
    </row>
    <row r="420" spans="1:14" x14ac:dyDescent="0.2">
      <c r="A420" s="158">
        <v>11244</v>
      </c>
      <c r="B420" s="421">
        <v>81.400000000000006</v>
      </c>
      <c r="G420" s="399">
        <v>107.15</v>
      </c>
      <c r="H420" s="399">
        <f t="shared" si="23"/>
        <v>114</v>
      </c>
      <c r="M420" s="389"/>
      <c r="N420" s="401"/>
    </row>
    <row r="421" spans="1:14" x14ac:dyDescent="0.2">
      <c r="A421" s="158">
        <v>11300</v>
      </c>
      <c r="B421" s="421">
        <v>203.5</v>
      </c>
      <c r="G421" s="399">
        <v>267.95</v>
      </c>
      <c r="H421" s="399">
        <f t="shared" si="23"/>
        <v>284.90000000000003</v>
      </c>
      <c r="M421" s="389"/>
      <c r="N421" s="401"/>
    </row>
    <row r="422" spans="1:14" x14ac:dyDescent="0.2">
      <c r="A422" s="158">
        <v>11303</v>
      </c>
      <c r="B422" s="421">
        <v>203.5</v>
      </c>
      <c r="G422" s="399">
        <v>267.95</v>
      </c>
      <c r="H422" s="399">
        <f t="shared" si="23"/>
        <v>284.90000000000003</v>
      </c>
      <c r="M422" s="389"/>
      <c r="N422" s="401"/>
    </row>
    <row r="423" spans="1:14" x14ac:dyDescent="0.2">
      <c r="A423" s="158">
        <v>11304</v>
      </c>
      <c r="B423" s="421">
        <v>335.1</v>
      </c>
      <c r="G423" s="399">
        <v>440.70000000000005</v>
      </c>
      <c r="H423" s="399">
        <f t="shared" si="23"/>
        <v>469.15000000000003</v>
      </c>
      <c r="M423" s="389"/>
      <c r="N423" s="401"/>
    </row>
    <row r="424" spans="1:14" x14ac:dyDescent="0.2">
      <c r="A424" s="158">
        <v>11306</v>
      </c>
      <c r="B424" s="421">
        <v>23.15</v>
      </c>
      <c r="G424" s="399">
        <v>30.650000000000002</v>
      </c>
      <c r="H424" s="399">
        <f t="shared" si="23"/>
        <v>32.450000000000003</v>
      </c>
      <c r="M424" s="389"/>
      <c r="N424" s="401"/>
    </row>
    <row r="425" spans="1:14" x14ac:dyDescent="0.2">
      <c r="A425" s="158">
        <v>11309</v>
      </c>
      <c r="B425" s="421">
        <v>27.8</v>
      </c>
      <c r="G425" s="399">
        <v>39</v>
      </c>
      <c r="H425" s="399">
        <f t="shared" si="23"/>
        <v>38.950000000000003</v>
      </c>
      <c r="M425" s="389"/>
      <c r="N425" s="401"/>
    </row>
    <row r="426" spans="1:14" x14ac:dyDescent="0.2">
      <c r="A426" s="158">
        <v>11312</v>
      </c>
      <c r="B426" s="421">
        <v>39.25</v>
      </c>
      <c r="G426" s="399">
        <v>55.35</v>
      </c>
      <c r="H426" s="399">
        <f t="shared" si="23"/>
        <v>54.95</v>
      </c>
      <c r="M426" s="389"/>
      <c r="N426" s="401"/>
    </row>
    <row r="427" spans="1:14" x14ac:dyDescent="0.2">
      <c r="A427" s="158">
        <v>11315</v>
      </c>
      <c r="B427" s="421">
        <v>52</v>
      </c>
      <c r="G427" s="399">
        <v>77.25</v>
      </c>
      <c r="H427" s="399">
        <f t="shared" si="23"/>
        <v>72.8</v>
      </c>
      <c r="M427" s="389"/>
      <c r="N427" s="401"/>
    </row>
    <row r="428" spans="1:14" x14ac:dyDescent="0.2">
      <c r="A428" s="158">
        <v>11318</v>
      </c>
      <c r="B428" s="421">
        <v>64.2</v>
      </c>
      <c r="G428" s="399">
        <v>96.050000000000011</v>
      </c>
      <c r="H428" s="399">
        <f t="shared" si="23"/>
        <v>89.9</v>
      </c>
      <c r="M428" s="389"/>
      <c r="N428" s="401"/>
    </row>
    <row r="429" spans="1:14" x14ac:dyDescent="0.2">
      <c r="A429" s="158">
        <v>11324</v>
      </c>
      <c r="B429" s="421">
        <v>34.75</v>
      </c>
      <c r="G429" s="399">
        <v>47.1</v>
      </c>
      <c r="H429" s="399">
        <f t="shared" si="23"/>
        <v>48.650000000000006</v>
      </c>
      <c r="M429" s="389"/>
      <c r="N429" s="401"/>
    </row>
    <row r="430" spans="1:14" x14ac:dyDescent="0.2">
      <c r="A430" s="158">
        <v>11327</v>
      </c>
      <c r="B430" s="421">
        <v>20.9</v>
      </c>
      <c r="G430" s="399">
        <v>30.950000000000003</v>
      </c>
      <c r="H430" s="399">
        <f t="shared" si="23"/>
        <v>29.3</v>
      </c>
      <c r="M430" s="389"/>
      <c r="N430" s="401"/>
    </row>
    <row r="431" spans="1:14" x14ac:dyDescent="0.2">
      <c r="A431" s="158">
        <v>11330</v>
      </c>
      <c r="B431" s="421">
        <v>8.35</v>
      </c>
      <c r="G431" s="399">
        <v>11.100000000000001</v>
      </c>
      <c r="H431" s="399">
        <f t="shared" si="23"/>
        <v>11.700000000000001</v>
      </c>
      <c r="M431" s="389"/>
      <c r="N431" s="401"/>
    </row>
    <row r="432" spans="1:14" x14ac:dyDescent="0.2">
      <c r="A432" s="158">
        <v>11332</v>
      </c>
      <c r="B432" s="421">
        <v>61.95</v>
      </c>
      <c r="G432" s="399">
        <v>81.400000000000006</v>
      </c>
      <c r="H432" s="399">
        <f t="shared" si="23"/>
        <v>86.75</v>
      </c>
      <c r="M432" s="389"/>
      <c r="N432" s="401"/>
    </row>
    <row r="433" spans="1:14" x14ac:dyDescent="0.2">
      <c r="A433" s="158">
        <v>11333</v>
      </c>
      <c r="B433" s="421">
        <v>47.15</v>
      </c>
      <c r="G433" s="399">
        <v>62.050000000000004</v>
      </c>
      <c r="H433" s="399">
        <f t="shared" si="23"/>
        <v>66.05</v>
      </c>
      <c r="M433" s="389"/>
      <c r="N433" s="401"/>
    </row>
    <row r="434" spans="1:14" x14ac:dyDescent="0.2">
      <c r="A434" s="158">
        <v>11336</v>
      </c>
      <c r="B434" s="421">
        <v>47.15</v>
      </c>
      <c r="G434" s="399">
        <v>62.050000000000004</v>
      </c>
      <c r="H434" s="399">
        <f t="shared" si="23"/>
        <v>66.05</v>
      </c>
      <c r="M434" s="389"/>
      <c r="N434" s="401"/>
    </row>
    <row r="435" spans="1:14" x14ac:dyDescent="0.2">
      <c r="A435" s="158">
        <v>11339</v>
      </c>
      <c r="B435" s="421">
        <v>47.15</v>
      </c>
      <c r="G435" s="399">
        <v>62.050000000000004</v>
      </c>
      <c r="H435" s="399">
        <f t="shared" si="23"/>
        <v>66.05</v>
      </c>
      <c r="M435" s="389"/>
      <c r="N435" s="401"/>
    </row>
    <row r="436" spans="1:14" x14ac:dyDescent="0.2">
      <c r="A436" s="158">
        <v>11342</v>
      </c>
      <c r="B436" s="421">
        <v>162.75</v>
      </c>
      <c r="H436" s="399">
        <f t="shared" si="23"/>
        <v>227.85000000000002</v>
      </c>
      <c r="M436" s="389"/>
      <c r="N436" s="401"/>
    </row>
    <row r="437" spans="1:14" x14ac:dyDescent="0.2">
      <c r="A437" s="158">
        <v>11345</v>
      </c>
      <c r="B437" s="421">
        <v>162.75</v>
      </c>
      <c r="H437" s="399">
        <f t="shared" si="23"/>
        <v>227.85000000000002</v>
      </c>
      <c r="M437" s="389"/>
      <c r="N437" s="401"/>
    </row>
    <row r="438" spans="1:14" x14ac:dyDescent="0.2">
      <c r="A438" s="158">
        <v>11503</v>
      </c>
      <c r="B438" s="421">
        <v>146.55000000000001</v>
      </c>
      <c r="G438" s="399">
        <v>183.70000000000002</v>
      </c>
      <c r="H438" s="399">
        <f t="shared" si="23"/>
        <v>205.20000000000002</v>
      </c>
      <c r="M438" s="389"/>
      <c r="N438" s="401"/>
    </row>
    <row r="439" spans="1:14" x14ac:dyDescent="0.2">
      <c r="A439" s="158">
        <v>11505</v>
      </c>
      <c r="B439" s="421">
        <v>43.5</v>
      </c>
      <c r="G439" s="399">
        <v>53.6</v>
      </c>
      <c r="H439" s="399">
        <f t="shared" si="23"/>
        <v>60.900000000000006</v>
      </c>
      <c r="M439" s="389"/>
      <c r="N439" s="401"/>
    </row>
    <row r="440" spans="1:14" x14ac:dyDescent="0.2">
      <c r="A440" s="158">
        <v>11506</v>
      </c>
      <c r="B440" s="421">
        <v>21.75</v>
      </c>
      <c r="G440" s="399">
        <v>26.85</v>
      </c>
      <c r="H440" s="399">
        <f t="shared" si="23"/>
        <v>30.450000000000003</v>
      </c>
      <c r="M440" s="389"/>
      <c r="N440" s="401"/>
    </row>
    <row r="441" spans="1:14" x14ac:dyDescent="0.2">
      <c r="A441" s="158">
        <v>11507</v>
      </c>
      <c r="B441" s="421">
        <v>105.95</v>
      </c>
      <c r="G441" s="399">
        <v>131.30000000000001</v>
      </c>
      <c r="H441" s="399">
        <f t="shared" si="23"/>
        <v>148.35</v>
      </c>
      <c r="M441" s="389"/>
      <c r="N441" s="401"/>
    </row>
    <row r="442" spans="1:14" x14ac:dyDescent="0.2">
      <c r="A442" s="158">
        <v>11508</v>
      </c>
      <c r="B442" s="421">
        <v>307.45</v>
      </c>
      <c r="G442" s="399">
        <v>396.65000000000003</v>
      </c>
      <c r="H442" s="399">
        <f t="shared" si="23"/>
        <v>430.45000000000005</v>
      </c>
      <c r="M442" s="389"/>
      <c r="N442" s="401"/>
    </row>
    <row r="443" spans="1:14" x14ac:dyDescent="0.2">
      <c r="A443" s="158">
        <v>11512</v>
      </c>
      <c r="B443" s="421">
        <v>65.3</v>
      </c>
      <c r="G443" s="399">
        <v>78.75</v>
      </c>
      <c r="H443" s="399">
        <f t="shared" si="23"/>
        <v>91.45</v>
      </c>
      <c r="M443" s="389"/>
      <c r="N443" s="401"/>
    </row>
    <row r="444" spans="1:14" x14ac:dyDescent="0.2">
      <c r="A444" s="158">
        <v>11600</v>
      </c>
      <c r="B444" s="421">
        <v>73.25</v>
      </c>
      <c r="G444" s="399">
        <v>102.55000000000001</v>
      </c>
      <c r="H444" s="399">
        <f t="shared" si="23"/>
        <v>102.55000000000001</v>
      </c>
      <c r="M444" s="389"/>
      <c r="N444" s="401"/>
    </row>
    <row r="445" spans="1:14" x14ac:dyDescent="0.2">
      <c r="A445" s="158">
        <v>11602</v>
      </c>
      <c r="B445" s="421">
        <v>61.05</v>
      </c>
      <c r="G445" s="399">
        <v>78.800000000000011</v>
      </c>
      <c r="H445" s="399">
        <f t="shared" si="23"/>
        <v>85.5</v>
      </c>
      <c r="M445" s="389"/>
      <c r="N445" s="401"/>
    </row>
    <row r="446" spans="1:14" x14ac:dyDescent="0.2">
      <c r="A446" s="158">
        <v>11604</v>
      </c>
      <c r="B446" s="421">
        <v>80</v>
      </c>
      <c r="G446" s="399">
        <v>96.2</v>
      </c>
      <c r="H446" s="399">
        <f t="shared" si="23"/>
        <v>112</v>
      </c>
      <c r="M446" s="389"/>
      <c r="N446" s="401"/>
    </row>
    <row r="447" spans="1:14" x14ac:dyDescent="0.2">
      <c r="A447" s="158">
        <v>11605</v>
      </c>
      <c r="B447" s="421">
        <v>80</v>
      </c>
      <c r="G447" s="399">
        <v>96.2</v>
      </c>
      <c r="H447" s="399">
        <f t="shared" si="23"/>
        <v>112</v>
      </c>
      <c r="M447" s="389"/>
      <c r="N447" s="401"/>
    </row>
    <row r="448" spans="1:14" x14ac:dyDescent="0.2">
      <c r="A448" s="158">
        <v>11607</v>
      </c>
      <c r="B448" s="421">
        <v>108.9</v>
      </c>
      <c r="G448" s="399">
        <v>152.55000000000001</v>
      </c>
      <c r="H448" s="399">
        <f t="shared" si="23"/>
        <v>152.5</v>
      </c>
      <c r="M448" s="389"/>
      <c r="N448" s="401"/>
    </row>
    <row r="449" spans="1:14" x14ac:dyDescent="0.2">
      <c r="A449" s="158">
        <v>11610</v>
      </c>
      <c r="B449" s="421">
        <v>67.349999999999994</v>
      </c>
      <c r="G449" s="399">
        <v>81.150000000000006</v>
      </c>
      <c r="H449" s="399">
        <f t="shared" si="23"/>
        <v>94.300000000000011</v>
      </c>
      <c r="M449" s="389"/>
      <c r="N449" s="401"/>
    </row>
    <row r="450" spans="1:14" x14ac:dyDescent="0.2">
      <c r="A450" s="158">
        <v>11611</v>
      </c>
      <c r="B450" s="421">
        <v>67.349999999999994</v>
      </c>
      <c r="G450" s="399">
        <v>82.4</v>
      </c>
      <c r="H450" s="399">
        <f t="shared" si="23"/>
        <v>94.300000000000011</v>
      </c>
      <c r="M450" s="389"/>
      <c r="N450" s="401"/>
    </row>
    <row r="451" spans="1:14" x14ac:dyDescent="0.2">
      <c r="A451" s="158">
        <v>11612</v>
      </c>
      <c r="B451" s="421">
        <v>118.8</v>
      </c>
      <c r="G451" s="399">
        <v>142.75</v>
      </c>
      <c r="H451" s="399">
        <f t="shared" si="23"/>
        <v>166.35000000000002</v>
      </c>
      <c r="M451" s="389"/>
      <c r="N451" s="401"/>
    </row>
    <row r="452" spans="1:14" x14ac:dyDescent="0.2">
      <c r="A452" s="158">
        <v>11614</v>
      </c>
      <c r="B452" s="421">
        <v>80</v>
      </c>
      <c r="G452" s="399">
        <v>101.5</v>
      </c>
      <c r="H452" s="399">
        <f t="shared" si="23"/>
        <v>112</v>
      </c>
      <c r="M452" s="389"/>
      <c r="N452" s="401"/>
    </row>
    <row r="453" spans="1:14" x14ac:dyDescent="0.2">
      <c r="A453" s="158">
        <v>11615</v>
      </c>
      <c r="B453" s="421">
        <v>80.2</v>
      </c>
      <c r="G453" s="399">
        <v>108.45</v>
      </c>
      <c r="H453" s="399">
        <f t="shared" si="23"/>
        <v>112.30000000000001</v>
      </c>
      <c r="M453" s="389"/>
      <c r="N453" s="401"/>
    </row>
    <row r="454" spans="1:14" x14ac:dyDescent="0.2">
      <c r="A454" s="158">
        <v>11627</v>
      </c>
      <c r="B454" s="421">
        <v>241.7</v>
      </c>
      <c r="G454" s="399">
        <v>317.95000000000005</v>
      </c>
      <c r="H454" s="399">
        <f t="shared" si="23"/>
        <v>338.40000000000003</v>
      </c>
      <c r="M454" s="389"/>
      <c r="N454" s="401"/>
    </row>
    <row r="455" spans="1:14" x14ac:dyDescent="0.2">
      <c r="A455" s="158">
        <v>11704</v>
      </c>
      <c r="B455" s="421">
        <v>33.049999999999997</v>
      </c>
      <c r="G455" s="399">
        <v>46.35</v>
      </c>
      <c r="H455" s="399">
        <f t="shared" si="23"/>
        <v>46.300000000000004</v>
      </c>
      <c r="M455" s="389"/>
      <c r="N455" s="401"/>
    </row>
    <row r="456" spans="1:14" x14ac:dyDescent="0.2">
      <c r="A456" s="158">
        <v>11705</v>
      </c>
      <c r="B456" s="421">
        <v>19.45</v>
      </c>
      <c r="G456" s="399">
        <v>27.3</v>
      </c>
      <c r="H456" s="399">
        <f t="shared" si="23"/>
        <v>27.25</v>
      </c>
      <c r="M456" s="389"/>
      <c r="N456" s="401"/>
    </row>
    <row r="457" spans="1:14" x14ac:dyDescent="0.2">
      <c r="A457" s="158">
        <v>11707</v>
      </c>
      <c r="B457" s="421">
        <v>19.45</v>
      </c>
      <c r="G457" s="399">
        <v>27.3</v>
      </c>
      <c r="H457" s="399">
        <f t="shared" ref="H457:H522" si="24">CEILING(B457*1.4,0.05)</f>
        <v>27.25</v>
      </c>
      <c r="M457" s="389"/>
      <c r="N457" s="401"/>
    </row>
    <row r="458" spans="1:14" x14ac:dyDescent="0.2">
      <c r="A458" s="158">
        <v>11713</v>
      </c>
      <c r="B458" s="421">
        <v>73.7</v>
      </c>
      <c r="G458" s="399">
        <v>94.5</v>
      </c>
      <c r="H458" s="399">
        <f t="shared" si="24"/>
        <v>103.2</v>
      </c>
      <c r="M458" s="389"/>
      <c r="N458" s="401"/>
    </row>
    <row r="459" spans="1:14" x14ac:dyDescent="0.2">
      <c r="A459" s="158">
        <v>11714</v>
      </c>
      <c r="B459" s="421">
        <v>25.6</v>
      </c>
      <c r="G459" s="399">
        <v>35.950000000000003</v>
      </c>
      <c r="H459" s="399">
        <f t="shared" si="24"/>
        <v>35.85</v>
      </c>
      <c r="M459" s="389"/>
      <c r="N459" s="401"/>
    </row>
    <row r="460" spans="1:14" x14ac:dyDescent="0.2">
      <c r="A460" s="158">
        <v>11716</v>
      </c>
      <c r="B460" s="421">
        <v>177.1</v>
      </c>
      <c r="G460" s="399">
        <v>248</v>
      </c>
      <c r="H460" s="399">
        <f t="shared" si="24"/>
        <v>247.95000000000002</v>
      </c>
      <c r="M460" s="389"/>
      <c r="N460" s="401"/>
    </row>
    <row r="461" spans="1:14" x14ac:dyDescent="0.2">
      <c r="A461" s="158">
        <v>11717</v>
      </c>
      <c r="B461" s="421">
        <v>104.05</v>
      </c>
      <c r="G461" s="399">
        <v>145.70000000000002</v>
      </c>
      <c r="H461" s="399">
        <f t="shared" si="24"/>
        <v>145.70000000000002</v>
      </c>
      <c r="M461" s="389"/>
      <c r="N461" s="401"/>
    </row>
    <row r="462" spans="1:14" x14ac:dyDescent="0.2">
      <c r="A462" s="158">
        <v>11719</v>
      </c>
      <c r="B462" s="421">
        <v>70.599999999999994</v>
      </c>
      <c r="G462" s="399">
        <v>97.5</v>
      </c>
      <c r="H462" s="399">
        <f t="shared" si="24"/>
        <v>98.850000000000009</v>
      </c>
      <c r="M462" s="406"/>
      <c r="N462" s="399"/>
    </row>
    <row r="463" spans="1:14" x14ac:dyDescent="0.2">
      <c r="A463" s="158">
        <v>11720</v>
      </c>
      <c r="B463" s="421">
        <v>70.599999999999994</v>
      </c>
      <c r="G463" s="399">
        <v>97.5</v>
      </c>
      <c r="H463" s="399">
        <f t="shared" si="24"/>
        <v>98.850000000000009</v>
      </c>
      <c r="M463" s="406"/>
      <c r="N463" s="399"/>
    </row>
    <row r="464" spans="1:14" x14ac:dyDescent="0.2">
      <c r="A464" s="158">
        <v>11721</v>
      </c>
      <c r="B464" s="421">
        <v>73.7</v>
      </c>
      <c r="G464" s="399">
        <v>89.050000000000011</v>
      </c>
      <c r="H464" s="399">
        <f t="shared" si="24"/>
        <v>103.2</v>
      </c>
      <c r="M464" s="389"/>
      <c r="N464" s="401"/>
    </row>
    <row r="465" spans="1:14" x14ac:dyDescent="0.2">
      <c r="A465" s="158">
        <v>11723</v>
      </c>
      <c r="B465" s="421">
        <v>54.9</v>
      </c>
      <c r="G465" s="399">
        <v>76.95</v>
      </c>
      <c r="H465" s="399">
        <f t="shared" si="24"/>
        <v>76.900000000000006</v>
      </c>
      <c r="M465" s="389"/>
      <c r="N465" s="401"/>
    </row>
    <row r="466" spans="1:14" x14ac:dyDescent="0.2">
      <c r="A466" s="158">
        <v>11724</v>
      </c>
      <c r="B466" s="421">
        <v>178.5</v>
      </c>
      <c r="G466" s="399">
        <v>215.3</v>
      </c>
      <c r="H466" s="399">
        <f t="shared" si="24"/>
        <v>249.9</v>
      </c>
      <c r="M466" s="389"/>
      <c r="N466" s="401"/>
    </row>
    <row r="467" spans="1:14" x14ac:dyDescent="0.2">
      <c r="A467" s="158">
        <v>11725</v>
      </c>
      <c r="B467" s="421">
        <v>200.35</v>
      </c>
      <c r="G467" s="399">
        <v>263.2</v>
      </c>
      <c r="H467" s="399">
        <f t="shared" si="24"/>
        <v>280.5</v>
      </c>
      <c r="M467" s="406"/>
      <c r="N467" s="399"/>
    </row>
    <row r="468" spans="1:14" x14ac:dyDescent="0.2">
      <c r="A468" s="158">
        <v>11726</v>
      </c>
      <c r="B468" s="421">
        <v>100.2</v>
      </c>
      <c r="G468" s="399">
        <v>131.65</v>
      </c>
      <c r="H468" s="399">
        <f t="shared" si="24"/>
        <v>140.30000000000001</v>
      </c>
      <c r="M468" s="406"/>
      <c r="N468" s="399"/>
    </row>
    <row r="469" spans="1:14" x14ac:dyDescent="0.2">
      <c r="A469" s="158">
        <v>11727</v>
      </c>
      <c r="B469" s="421">
        <v>100.2</v>
      </c>
      <c r="G469" s="399">
        <v>131.65</v>
      </c>
      <c r="H469" s="399">
        <f t="shared" si="24"/>
        <v>140.30000000000001</v>
      </c>
      <c r="M469" s="389"/>
      <c r="N469" s="401"/>
    </row>
    <row r="470" spans="1:14" x14ac:dyDescent="0.2">
      <c r="A470" s="158">
        <v>11728</v>
      </c>
      <c r="B470" s="421">
        <v>36.75</v>
      </c>
      <c r="G470" s="399">
        <v>44.45</v>
      </c>
      <c r="H470" s="399">
        <f t="shared" si="24"/>
        <v>51.45</v>
      </c>
      <c r="M470" s="389"/>
      <c r="N470" s="401"/>
    </row>
    <row r="471" spans="1:14" x14ac:dyDescent="0.2">
      <c r="A471" s="158">
        <v>11729</v>
      </c>
      <c r="B471" s="421">
        <v>160.9</v>
      </c>
      <c r="G471" s="399">
        <v>225.25</v>
      </c>
      <c r="H471" s="399">
        <f t="shared" si="24"/>
        <v>225.3</v>
      </c>
      <c r="M471" s="389"/>
      <c r="N471" s="401"/>
    </row>
    <row r="472" spans="1:14" x14ac:dyDescent="0.2">
      <c r="A472" s="158">
        <v>11730</v>
      </c>
      <c r="B472" s="421">
        <v>160.9</v>
      </c>
      <c r="G472" s="399">
        <v>225.3</v>
      </c>
      <c r="H472" s="399">
        <f t="shared" si="24"/>
        <v>225.3</v>
      </c>
      <c r="M472" s="389"/>
      <c r="N472" s="401"/>
    </row>
    <row r="473" spans="1:14" x14ac:dyDescent="0.2">
      <c r="A473" s="158">
        <v>11731</v>
      </c>
      <c r="B473" s="421">
        <v>36.75</v>
      </c>
      <c r="G473" s="399">
        <v>51.550000000000004</v>
      </c>
      <c r="H473" s="399">
        <f t="shared" si="24"/>
        <v>51.45</v>
      </c>
      <c r="M473" s="389"/>
      <c r="N473" s="401"/>
    </row>
    <row r="474" spans="1:14" x14ac:dyDescent="0.2">
      <c r="A474" s="158">
        <v>11735</v>
      </c>
      <c r="B474" s="421">
        <v>135.25</v>
      </c>
      <c r="H474" s="399">
        <f t="shared" si="24"/>
        <v>189.35000000000002</v>
      </c>
      <c r="M474" s="389"/>
      <c r="N474" s="401"/>
    </row>
    <row r="475" spans="1:14" x14ac:dyDescent="0.2">
      <c r="A475" s="158">
        <v>11736</v>
      </c>
      <c r="B475" s="421">
        <v>36.75</v>
      </c>
      <c r="G475" s="399">
        <v>51.45</v>
      </c>
      <c r="H475" s="399">
        <f t="shared" si="24"/>
        <v>51.45</v>
      </c>
      <c r="M475" s="389"/>
      <c r="N475" s="401"/>
    </row>
    <row r="476" spans="1:14" x14ac:dyDescent="0.2">
      <c r="A476" s="158">
        <v>11737</v>
      </c>
      <c r="B476" s="421">
        <v>36.75</v>
      </c>
      <c r="G476" s="399">
        <v>51.45</v>
      </c>
      <c r="H476" s="399">
        <f t="shared" si="24"/>
        <v>51.45</v>
      </c>
      <c r="M476" s="389"/>
      <c r="N476" s="401"/>
    </row>
    <row r="477" spans="1:14" x14ac:dyDescent="0.2">
      <c r="A477" s="158">
        <v>11800</v>
      </c>
      <c r="B477" s="421">
        <v>184.4</v>
      </c>
      <c r="G477" s="399">
        <v>221.55</v>
      </c>
      <c r="H477" s="399">
        <f t="shared" si="24"/>
        <v>258.2</v>
      </c>
      <c r="M477" s="389"/>
      <c r="N477" s="401"/>
    </row>
    <row r="478" spans="1:14" x14ac:dyDescent="0.2">
      <c r="A478" s="158">
        <v>11801</v>
      </c>
      <c r="B478" s="421">
        <v>278.05</v>
      </c>
      <c r="G478" s="399">
        <v>333.75</v>
      </c>
      <c r="H478" s="399">
        <f t="shared" si="24"/>
        <v>389.3</v>
      </c>
      <c r="M478" s="406"/>
      <c r="N478" s="399"/>
    </row>
    <row r="479" spans="1:14" x14ac:dyDescent="0.2">
      <c r="A479" s="158">
        <v>11810</v>
      </c>
      <c r="B479" s="421">
        <v>184.4</v>
      </c>
      <c r="G479" s="399">
        <v>221.55</v>
      </c>
      <c r="H479" s="399">
        <f t="shared" si="24"/>
        <v>258.2</v>
      </c>
      <c r="M479" s="389"/>
      <c r="N479" s="401"/>
    </row>
    <row r="480" spans="1:14" x14ac:dyDescent="0.2">
      <c r="A480" s="158">
        <v>11820</v>
      </c>
      <c r="B480" s="421">
        <v>1299.5999999999999</v>
      </c>
      <c r="G480" s="399">
        <v>1559.65</v>
      </c>
      <c r="H480" s="399">
        <f t="shared" si="24"/>
        <v>1819.45</v>
      </c>
      <c r="M480" s="389"/>
      <c r="N480" s="401"/>
    </row>
    <row r="481" spans="1:14" x14ac:dyDescent="0.2">
      <c r="A481" s="158">
        <v>11823</v>
      </c>
      <c r="B481" s="421">
        <v>1299.5999999999999</v>
      </c>
      <c r="G481" s="399">
        <v>1559.65</v>
      </c>
      <c r="H481" s="399">
        <f t="shared" si="24"/>
        <v>1819.45</v>
      </c>
      <c r="M481" s="389"/>
      <c r="N481" s="401"/>
    </row>
    <row r="482" spans="1:14" x14ac:dyDescent="0.2">
      <c r="A482" s="158">
        <v>11830</v>
      </c>
      <c r="B482" s="421">
        <v>197.5</v>
      </c>
      <c r="G482" s="399">
        <v>237.05</v>
      </c>
      <c r="H482" s="399">
        <f t="shared" si="24"/>
        <v>276.5</v>
      </c>
      <c r="M482" s="389"/>
      <c r="N482" s="401"/>
    </row>
    <row r="483" spans="1:14" x14ac:dyDescent="0.2">
      <c r="A483" s="158">
        <v>11833</v>
      </c>
      <c r="B483" s="421">
        <v>264</v>
      </c>
      <c r="G483" s="399">
        <v>317.10000000000002</v>
      </c>
      <c r="H483" s="399">
        <f t="shared" si="24"/>
        <v>369.6</v>
      </c>
      <c r="M483" s="389"/>
      <c r="N483" s="401"/>
    </row>
    <row r="484" spans="1:14" x14ac:dyDescent="0.2">
      <c r="A484" s="158">
        <v>11900</v>
      </c>
      <c r="B484" s="421">
        <v>29.1</v>
      </c>
      <c r="G484" s="399">
        <v>36.5</v>
      </c>
      <c r="H484" s="399">
        <f t="shared" si="24"/>
        <v>40.75</v>
      </c>
      <c r="M484" s="389"/>
      <c r="N484" s="401"/>
    </row>
    <row r="485" spans="1:14" x14ac:dyDescent="0.2">
      <c r="A485" s="158">
        <v>11912</v>
      </c>
      <c r="B485" s="421">
        <v>208.8</v>
      </c>
      <c r="G485" s="399">
        <v>292.35000000000002</v>
      </c>
      <c r="H485" s="399">
        <f t="shared" si="24"/>
        <v>292.35000000000002</v>
      </c>
      <c r="M485" s="389"/>
      <c r="N485" s="401"/>
    </row>
    <row r="486" spans="1:14" x14ac:dyDescent="0.2">
      <c r="A486" s="158">
        <v>11917</v>
      </c>
      <c r="B486" s="421">
        <v>452.9</v>
      </c>
      <c r="G486" s="399">
        <v>551.20000000000005</v>
      </c>
      <c r="H486" s="399">
        <f t="shared" si="24"/>
        <v>634.1</v>
      </c>
      <c r="M486" s="389"/>
      <c r="N486" s="401"/>
    </row>
    <row r="487" spans="1:14" x14ac:dyDescent="0.2">
      <c r="A487" s="158">
        <v>11919</v>
      </c>
      <c r="B487" s="421">
        <v>452.9</v>
      </c>
      <c r="G487" s="399">
        <v>544.5</v>
      </c>
      <c r="H487" s="399">
        <f t="shared" si="24"/>
        <v>634.1</v>
      </c>
      <c r="M487" s="389"/>
      <c r="N487" s="401"/>
    </row>
    <row r="488" spans="1:14" x14ac:dyDescent="0.2">
      <c r="A488" s="158">
        <v>12000</v>
      </c>
      <c r="B488" s="421">
        <v>41.15</v>
      </c>
      <c r="G488" s="399">
        <v>59.650000000000006</v>
      </c>
      <c r="H488" s="399">
        <f t="shared" si="24"/>
        <v>57.650000000000006</v>
      </c>
      <c r="M488" s="389"/>
      <c r="N488" s="401"/>
    </row>
    <row r="489" spans="1:14" x14ac:dyDescent="0.2">
      <c r="A489" s="158">
        <v>12001</v>
      </c>
      <c r="B489" s="421">
        <v>41.15</v>
      </c>
      <c r="G489" s="399">
        <v>59.650000000000006</v>
      </c>
      <c r="H489" s="399">
        <f t="shared" si="24"/>
        <v>57.650000000000006</v>
      </c>
      <c r="M489" s="389"/>
      <c r="N489" s="401"/>
    </row>
    <row r="490" spans="1:14" x14ac:dyDescent="0.2">
      <c r="A490" s="158">
        <v>12002</v>
      </c>
      <c r="B490" s="421">
        <v>41.15</v>
      </c>
      <c r="G490" s="399">
        <v>59.650000000000006</v>
      </c>
      <c r="H490" s="399">
        <f t="shared" si="24"/>
        <v>57.650000000000006</v>
      </c>
      <c r="M490" s="389"/>
      <c r="N490" s="401"/>
    </row>
    <row r="491" spans="1:14" x14ac:dyDescent="0.2">
      <c r="A491" s="158">
        <v>12003</v>
      </c>
      <c r="B491" s="421">
        <v>41.15</v>
      </c>
      <c r="G491" s="399">
        <v>59.650000000000006</v>
      </c>
      <c r="H491" s="399">
        <f t="shared" si="24"/>
        <v>57.650000000000006</v>
      </c>
      <c r="M491" s="389"/>
      <c r="N491" s="401"/>
    </row>
    <row r="492" spans="1:14" x14ac:dyDescent="0.2">
      <c r="A492" s="158">
        <v>12004</v>
      </c>
      <c r="B492" s="421">
        <v>62.25</v>
      </c>
      <c r="G492" s="399">
        <v>120.15</v>
      </c>
      <c r="H492" s="399">
        <f t="shared" si="24"/>
        <v>87.15</v>
      </c>
      <c r="M492" s="389"/>
      <c r="N492" s="401"/>
    </row>
    <row r="493" spans="1:14" x14ac:dyDescent="0.2">
      <c r="A493" s="158">
        <v>12005</v>
      </c>
      <c r="B493" s="421">
        <v>83.7</v>
      </c>
      <c r="G493" s="399">
        <v>138.35</v>
      </c>
      <c r="H493" s="399">
        <f t="shared" si="24"/>
        <v>117.2</v>
      </c>
      <c r="M493" s="389"/>
      <c r="N493" s="401"/>
    </row>
    <row r="494" spans="1:14" x14ac:dyDescent="0.2">
      <c r="A494" s="158">
        <v>12012</v>
      </c>
      <c r="B494" s="421">
        <v>22</v>
      </c>
      <c r="G494" s="399">
        <v>26.6</v>
      </c>
      <c r="H494" s="399">
        <f t="shared" si="24"/>
        <v>30.8</v>
      </c>
      <c r="M494" s="389"/>
      <c r="N494" s="401"/>
    </row>
    <row r="495" spans="1:14" x14ac:dyDescent="0.2">
      <c r="A495" s="158">
        <v>12017</v>
      </c>
      <c r="B495" s="421">
        <v>74.25</v>
      </c>
      <c r="G495" s="399">
        <v>89</v>
      </c>
      <c r="H495" s="399">
        <f t="shared" si="24"/>
        <v>103.95</v>
      </c>
      <c r="M495" s="389"/>
      <c r="N495" s="401"/>
    </row>
    <row r="496" spans="1:14" x14ac:dyDescent="0.2">
      <c r="A496" s="158">
        <v>12021</v>
      </c>
      <c r="B496" s="421">
        <v>122.05</v>
      </c>
      <c r="G496" s="399">
        <v>146.75</v>
      </c>
      <c r="H496" s="399">
        <f t="shared" si="24"/>
        <v>170.9</v>
      </c>
      <c r="M496" s="389"/>
      <c r="N496" s="401"/>
    </row>
    <row r="497" spans="1:14" x14ac:dyDescent="0.2">
      <c r="A497" s="158">
        <v>12022</v>
      </c>
      <c r="B497" s="421">
        <v>143.35</v>
      </c>
      <c r="G497" s="399">
        <v>172.25</v>
      </c>
      <c r="H497" s="399">
        <f t="shared" si="24"/>
        <v>200.70000000000002</v>
      </c>
      <c r="M497" s="389"/>
      <c r="N497" s="401"/>
    </row>
    <row r="498" spans="1:14" x14ac:dyDescent="0.2">
      <c r="A498" s="158">
        <v>12024</v>
      </c>
      <c r="B498" s="421">
        <v>163.30000000000001</v>
      </c>
      <c r="G498" s="399">
        <v>196.10000000000002</v>
      </c>
      <c r="H498" s="399">
        <f t="shared" si="24"/>
        <v>228.65</v>
      </c>
      <c r="M498" s="389"/>
      <c r="N498" s="401"/>
    </row>
    <row r="499" spans="1:14" x14ac:dyDescent="0.2">
      <c r="A499" s="158">
        <v>12200</v>
      </c>
      <c r="B499" s="421">
        <v>39.299999999999997</v>
      </c>
      <c r="G499" s="399">
        <v>47.400000000000006</v>
      </c>
      <c r="H499" s="399">
        <f t="shared" si="24"/>
        <v>55.050000000000004</v>
      </c>
      <c r="M499" s="389"/>
      <c r="N499" s="401"/>
    </row>
    <row r="500" spans="1:14" x14ac:dyDescent="0.2">
      <c r="A500" s="158">
        <v>12201</v>
      </c>
      <c r="B500" s="421">
        <v>2529.6999999999998</v>
      </c>
      <c r="G500" s="399">
        <v>3035.9500000000003</v>
      </c>
      <c r="H500" s="399">
        <f t="shared" si="24"/>
        <v>3541.6000000000004</v>
      </c>
      <c r="M500" s="389"/>
      <c r="N500" s="401"/>
    </row>
    <row r="501" spans="1:14" x14ac:dyDescent="0.2">
      <c r="A501" s="158">
        <v>12203</v>
      </c>
      <c r="B501" s="421">
        <v>621.6</v>
      </c>
      <c r="G501" s="399">
        <v>746.25</v>
      </c>
      <c r="H501" s="399">
        <f t="shared" si="24"/>
        <v>870.25</v>
      </c>
      <c r="M501" s="389"/>
      <c r="N501" s="401"/>
    </row>
    <row r="502" spans="1:14" x14ac:dyDescent="0.2">
      <c r="A502" s="158">
        <v>12204</v>
      </c>
      <c r="B502" s="421">
        <v>621.6</v>
      </c>
      <c r="G502" s="399">
        <v>746.25</v>
      </c>
      <c r="H502" s="399">
        <f t="shared" si="24"/>
        <v>870.25</v>
      </c>
      <c r="M502" s="389"/>
      <c r="N502" s="401"/>
    </row>
    <row r="503" spans="1:14" x14ac:dyDescent="0.2">
      <c r="A503" s="158">
        <v>12205</v>
      </c>
      <c r="B503" s="421">
        <v>621.6</v>
      </c>
      <c r="G503" s="399">
        <v>746.25</v>
      </c>
      <c r="H503" s="399">
        <f t="shared" si="24"/>
        <v>870.25</v>
      </c>
      <c r="M503" s="389"/>
      <c r="N503" s="401"/>
    </row>
    <row r="504" spans="1:14" x14ac:dyDescent="0.2">
      <c r="A504" s="158">
        <v>12207</v>
      </c>
      <c r="B504" s="421">
        <v>621.6</v>
      </c>
      <c r="G504" s="399">
        <v>746.25</v>
      </c>
      <c r="H504" s="399">
        <f t="shared" si="24"/>
        <v>870.25</v>
      </c>
      <c r="M504" s="389"/>
      <c r="N504" s="401"/>
    </row>
    <row r="505" spans="1:14" x14ac:dyDescent="0.2">
      <c r="A505" s="158">
        <v>12208</v>
      </c>
      <c r="B505" s="421">
        <v>621.6</v>
      </c>
      <c r="G505" s="399">
        <v>746.25</v>
      </c>
      <c r="H505" s="399">
        <f t="shared" si="24"/>
        <v>870.25</v>
      </c>
      <c r="M505" s="389"/>
      <c r="N505" s="401"/>
    </row>
    <row r="506" spans="1:14" x14ac:dyDescent="0.2">
      <c r="A506" s="158">
        <v>12210</v>
      </c>
      <c r="B506" s="421">
        <v>742</v>
      </c>
      <c r="G506" s="399">
        <v>890.55000000000007</v>
      </c>
      <c r="H506" s="399">
        <f t="shared" si="24"/>
        <v>1038.8</v>
      </c>
      <c r="M506" s="389"/>
      <c r="N506" s="401"/>
    </row>
    <row r="507" spans="1:14" x14ac:dyDescent="0.2">
      <c r="A507" s="158">
        <v>12213</v>
      </c>
      <c r="B507" s="421">
        <v>668.45</v>
      </c>
      <c r="G507" s="399">
        <v>802.40000000000009</v>
      </c>
      <c r="H507" s="399">
        <f t="shared" si="24"/>
        <v>935.85</v>
      </c>
      <c r="M507" s="389"/>
      <c r="N507" s="401"/>
    </row>
    <row r="508" spans="1:14" x14ac:dyDescent="0.2">
      <c r="A508" s="158">
        <v>12215</v>
      </c>
      <c r="B508" s="421">
        <v>742</v>
      </c>
      <c r="G508" s="399">
        <v>890.55000000000007</v>
      </c>
      <c r="H508" s="399">
        <f t="shared" si="24"/>
        <v>1038.8</v>
      </c>
      <c r="M508" s="389"/>
      <c r="N508" s="401"/>
    </row>
    <row r="509" spans="1:14" x14ac:dyDescent="0.2">
      <c r="A509" s="158">
        <v>12217</v>
      </c>
      <c r="B509" s="421">
        <v>668.45</v>
      </c>
      <c r="G509" s="399">
        <v>802.40000000000009</v>
      </c>
      <c r="H509" s="399">
        <f t="shared" si="24"/>
        <v>935.85</v>
      </c>
      <c r="M509" s="389"/>
      <c r="N509" s="401"/>
    </row>
    <row r="510" spans="1:14" x14ac:dyDescent="0.2">
      <c r="A510" s="158">
        <v>12250</v>
      </c>
      <c r="B510" s="421">
        <v>354.45</v>
      </c>
      <c r="G510" s="399">
        <v>425.6</v>
      </c>
      <c r="H510" s="399">
        <f t="shared" si="24"/>
        <v>496.25</v>
      </c>
      <c r="M510" s="389"/>
      <c r="N510" s="401"/>
    </row>
    <row r="511" spans="1:14" x14ac:dyDescent="0.2">
      <c r="A511" s="158">
        <v>12254</v>
      </c>
      <c r="B511" s="421">
        <v>965.9</v>
      </c>
      <c r="G511" s="399">
        <v>1162.3500000000001</v>
      </c>
      <c r="H511" s="399">
        <f t="shared" si="24"/>
        <v>1352.3000000000002</v>
      </c>
      <c r="M511" s="389"/>
      <c r="N511" s="401"/>
    </row>
    <row r="512" spans="1:14" x14ac:dyDescent="0.2">
      <c r="A512" s="158">
        <v>12258</v>
      </c>
      <c r="B512" s="421">
        <v>965.9</v>
      </c>
      <c r="G512" s="399">
        <v>1162.3500000000001</v>
      </c>
      <c r="H512" s="399">
        <f t="shared" si="24"/>
        <v>1352.3000000000002</v>
      </c>
      <c r="M512" s="389"/>
      <c r="N512" s="401"/>
    </row>
    <row r="513" spans="1:14" x14ac:dyDescent="0.2">
      <c r="A513" s="158">
        <v>12261</v>
      </c>
      <c r="B513" s="421">
        <v>1012.8</v>
      </c>
      <c r="G513" s="399">
        <v>1218.5</v>
      </c>
      <c r="H513" s="399">
        <f t="shared" si="24"/>
        <v>1417.95</v>
      </c>
      <c r="M513" s="389"/>
      <c r="N513" s="401"/>
    </row>
    <row r="514" spans="1:14" x14ac:dyDescent="0.2">
      <c r="A514" s="158">
        <v>12265</v>
      </c>
      <c r="B514" s="421">
        <v>1012.8</v>
      </c>
      <c r="G514" s="399">
        <v>1218.5</v>
      </c>
      <c r="H514" s="399">
        <f t="shared" si="24"/>
        <v>1417.95</v>
      </c>
      <c r="M514" s="389"/>
      <c r="N514" s="401"/>
    </row>
    <row r="515" spans="1:14" x14ac:dyDescent="0.2">
      <c r="A515" s="158">
        <v>12268</v>
      </c>
      <c r="B515" s="421">
        <v>1086.3</v>
      </c>
      <c r="G515" s="399">
        <v>1306.6500000000001</v>
      </c>
      <c r="H515" s="399">
        <f t="shared" si="24"/>
        <v>1520.8500000000001</v>
      </c>
      <c r="M515" s="389"/>
      <c r="N515" s="401"/>
    </row>
    <row r="516" spans="1:14" x14ac:dyDescent="0.2">
      <c r="A516" s="158">
        <v>12272</v>
      </c>
      <c r="B516" s="421">
        <v>1086.3</v>
      </c>
      <c r="G516" s="399">
        <v>1306.6500000000001</v>
      </c>
      <c r="H516" s="399">
        <f t="shared" si="24"/>
        <v>1520.8500000000001</v>
      </c>
      <c r="M516" s="389"/>
      <c r="N516" s="401"/>
    </row>
    <row r="517" spans="1:14" x14ac:dyDescent="0.2">
      <c r="A517" s="158">
        <v>12306</v>
      </c>
      <c r="B517" s="421">
        <v>108.25</v>
      </c>
      <c r="G517" s="399">
        <v>130.05000000000001</v>
      </c>
      <c r="H517" s="399">
        <f t="shared" si="24"/>
        <v>151.55000000000001</v>
      </c>
      <c r="M517" s="389"/>
      <c r="N517" s="401"/>
    </row>
    <row r="518" spans="1:14" x14ac:dyDescent="0.2">
      <c r="A518" s="158">
        <v>12312</v>
      </c>
      <c r="B518" s="421">
        <v>108.25</v>
      </c>
      <c r="G518" s="399">
        <v>130.05000000000001</v>
      </c>
      <c r="H518" s="399">
        <f t="shared" si="24"/>
        <v>151.55000000000001</v>
      </c>
      <c r="M518" s="389"/>
      <c r="N518" s="401"/>
    </row>
    <row r="519" spans="1:14" x14ac:dyDescent="0.2">
      <c r="A519" s="158">
        <v>12315</v>
      </c>
      <c r="B519" s="421">
        <v>108.25</v>
      </c>
      <c r="G519" s="399">
        <v>136.75</v>
      </c>
      <c r="H519" s="399">
        <f t="shared" si="24"/>
        <v>151.55000000000001</v>
      </c>
      <c r="M519" s="389"/>
      <c r="N519" s="401"/>
    </row>
    <row r="520" spans="1:14" x14ac:dyDescent="0.2">
      <c r="A520" s="158">
        <v>12320</v>
      </c>
      <c r="B520" s="421">
        <v>108.25</v>
      </c>
      <c r="G520" s="399">
        <v>137.25</v>
      </c>
      <c r="H520" s="399">
        <f t="shared" si="24"/>
        <v>151.55000000000001</v>
      </c>
      <c r="M520" s="389"/>
      <c r="N520" s="401"/>
    </row>
    <row r="521" spans="1:14" x14ac:dyDescent="0.2">
      <c r="A521" s="158">
        <v>12321</v>
      </c>
      <c r="B521" s="421">
        <v>108.25</v>
      </c>
      <c r="G521" s="399">
        <v>137.25</v>
      </c>
      <c r="H521" s="399">
        <f t="shared" si="24"/>
        <v>151.55000000000001</v>
      </c>
      <c r="M521" s="389"/>
      <c r="N521" s="401"/>
    </row>
    <row r="522" spans="1:14" x14ac:dyDescent="0.2">
      <c r="A522" s="158">
        <v>12322</v>
      </c>
      <c r="B522" s="421">
        <v>108.25</v>
      </c>
      <c r="G522" s="399">
        <v>137.25</v>
      </c>
      <c r="H522" s="399">
        <f t="shared" si="24"/>
        <v>151.55000000000001</v>
      </c>
      <c r="M522" s="389"/>
      <c r="N522" s="401"/>
    </row>
    <row r="523" spans="1:14" x14ac:dyDescent="0.2">
      <c r="A523" s="158">
        <v>12325</v>
      </c>
      <c r="B523" s="421">
        <v>52.85</v>
      </c>
      <c r="H523" s="399">
        <f t="shared" ref="H523:H530" si="25">CEILING(B523*1.4,0.05)</f>
        <v>74</v>
      </c>
      <c r="M523" s="389"/>
      <c r="N523" s="401"/>
    </row>
    <row r="524" spans="1:14" x14ac:dyDescent="0.2">
      <c r="A524" s="158">
        <v>12326</v>
      </c>
      <c r="B524" s="421">
        <v>52.85</v>
      </c>
      <c r="H524" s="399">
        <f t="shared" si="25"/>
        <v>74</v>
      </c>
      <c r="M524" s="389"/>
      <c r="N524" s="401"/>
    </row>
    <row r="525" spans="1:14" x14ac:dyDescent="0.2">
      <c r="A525" s="158">
        <v>12500</v>
      </c>
      <c r="B525" s="421">
        <v>229</v>
      </c>
      <c r="G525" s="399">
        <v>275.05</v>
      </c>
      <c r="H525" s="399">
        <f t="shared" si="25"/>
        <v>320.60000000000002</v>
      </c>
      <c r="M525" s="389"/>
      <c r="N525" s="401"/>
    </row>
    <row r="526" spans="1:14" x14ac:dyDescent="0.2">
      <c r="A526" s="158">
        <v>12524</v>
      </c>
      <c r="B526" s="421">
        <v>167.4</v>
      </c>
      <c r="G526" s="399">
        <v>201</v>
      </c>
      <c r="H526" s="399">
        <f t="shared" si="25"/>
        <v>234.4</v>
      </c>
      <c r="M526" s="389"/>
      <c r="N526" s="401"/>
    </row>
    <row r="527" spans="1:14" x14ac:dyDescent="0.2">
      <c r="A527" s="158">
        <v>12527</v>
      </c>
      <c r="B527" s="421">
        <v>89.8</v>
      </c>
      <c r="G527" s="399">
        <v>108.05000000000001</v>
      </c>
      <c r="H527" s="399">
        <f t="shared" si="25"/>
        <v>125.75</v>
      </c>
      <c r="M527" s="389"/>
      <c r="N527" s="401"/>
    </row>
    <row r="528" spans="1:14" x14ac:dyDescent="0.2">
      <c r="A528" s="158">
        <v>12533</v>
      </c>
      <c r="B528" s="421">
        <v>89.5</v>
      </c>
      <c r="G528" s="399">
        <v>107.5</v>
      </c>
      <c r="H528" s="399">
        <f t="shared" si="25"/>
        <v>125.30000000000001</v>
      </c>
      <c r="M528" s="389"/>
      <c r="N528" s="401"/>
    </row>
    <row r="529" spans="1:14" x14ac:dyDescent="0.2">
      <c r="A529" s="158">
        <v>13015</v>
      </c>
      <c r="B529" s="421">
        <v>269.35000000000002</v>
      </c>
      <c r="G529" s="399">
        <v>323.40000000000003</v>
      </c>
      <c r="H529" s="399">
        <f t="shared" si="25"/>
        <v>377.1</v>
      </c>
      <c r="M529" s="389"/>
      <c r="N529" s="401"/>
    </row>
    <row r="530" spans="1:14" x14ac:dyDescent="0.2">
      <c r="A530" s="158">
        <v>13020</v>
      </c>
      <c r="B530" s="421">
        <v>273.64999999999998</v>
      </c>
      <c r="G530" s="399">
        <v>328.45000000000005</v>
      </c>
      <c r="H530" s="399">
        <f t="shared" si="25"/>
        <v>383.15000000000003</v>
      </c>
      <c r="M530" s="389"/>
      <c r="N530" s="401"/>
    </row>
    <row r="531" spans="1:14" x14ac:dyDescent="0.2">
      <c r="A531" s="158">
        <v>13025</v>
      </c>
      <c r="B531" s="421">
        <v>122.3</v>
      </c>
      <c r="G531" s="399">
        <v>147</v>
      </c>
      <c r="H531" s="399">
        <f>CEILING(B531*1.4,0.05)</f>
        <v>171.25</v>
      </c>
      <c r="M531" s="389"/>
      <c r="N531" s="401"/>
    </row>
    <row r="532" spans="1:14" x14ac:dyDescent="0.2">
      <c r="A532" s="158">
        <v>13030</v>
      </c>
      <c r="B532" s="421">
        <v>172.75</v>
      </c>
      <c r="G532" s="399">
        <v>207.55</v>
      </c>
      <c r="H532" s="399">
        <f t="shared" ref="H532:H539" si="26">CEILING(B532*1.4,0.05)</f>
        <v>241.85000000000002</v>
      </c>
      <c r="M532" s="389"/>
      <c r="N532" s="401"/>
    </row>
    <row r="533" spans="1:14" x14ac:dyDescent="0.2">
      <c r="A533" s="158">
        <v>13100</v>
      </c>
      <c r="B533" s="421">
        <v>144.5</v>
      </c>
      <c r="G533" s="399">
        <v>206.75</v>
      </c>
      <c r="H533" s="399">
        <f t="shared" si="26"/>
        <v>202.3</v>
      </c>
      <c r="M533" s="389"/>
      <c r="N533" s="401"/>
    </row>
    <row r="534" spans="1:14" x14ac:dyDescent="0.2">
      <c r="A534" s="158">
        <v>13103</v>
      </c>
      <c r="B534" s="421">
        <v>75.3</v>
      </c>
      <c r="G534" s="399">
        <v>90.5</v>
      </c>
      <c r="H534" s="399">
        <f t="shared" si="26"/>
        <v>105.45</v>
      </c>
      <c r="M534" s="389"/>
      <c r="N534" s="401"/>
    </row>
    <row r="535" spans="1:14" x14ac:dyDescent="0.2">
      <c r="A535" s="158">
        <v>13104</v>
      </c>
      <c r="B535" s="421">
        <v>156.35</v>
      </c>
      <c r="H535" s="399">
        <f t="shared" si="26"/>
        <v>218.9</v>
      </c>
      <c r="M535" s="389"/>
      <c r="N535" s="401"/>
    </row>
    <row r="536" spans="1:14" x14ac:dyDescent="0.2">
      <c r="A536" s="158">
        <v>13105</v>
      </c>
      <c r="B536" s="421">
        <v>625.79999999999995</v>
      </c>
      <c r="H536" s="399">
        <f t="shared" si="26"/>
        <v>876.15000000000009</v>
      </c>
      <c r="M536" s="389"/>
      <c r="N536" s="401"/>
    </row>
    <row r="537" spans="1:14" x14ac:dyDescent="0.2">
      <c r="A537" s="158">
        <v>13106</v>
      </c>
      <c r="B537" s="421">
        <v>128.30000000000001</v>
      </c>
      <c r="G537" s="399">
        <v>154.25</v>
      </c>
      <c r="H537" s="399">
        <f t="shared" si="26"/>
        <v>179.65</v>
      </c>
      <c r="M537" s="389"/>
      <c r="N537" s="401"/>
    </row>
    <row r="538" spans="1:14" x14ac:dyDescent="0.2">
      <c r="A538" s="158">
        <v>13109</v>
      </c>
      <c r="B538" s="421">
        <v>240.75</v>
      </c>
      <c r="G538" s="399">
        <v>289.05</v>
      </c>
      <c r="H538" s="399">
        <f t="shared" si="26"/>
        <v>337.05</v>
      </c>
      <c r="M538" s="389"/>
      <c r="N538" s="401"/>
    </row>
    <row r="539" spans="1:14" x14ac:dyDescent="0.2">
      <c r="A539" s="158">
        <v>13110</v>
      </c>
      <c r="B539" s="421">
        <v>241.55</v>
      </c>
      <c r="G539" s="399">
        <v>290.10000000000002</v>
      </c>
      <c r="H539" s="399">
        <f t="shared" si="26"/>
        <v>338.20000000000005</v>
      </c>
      <c r="M539" s="389"/>
      <c r="N539" s="401"/>
    </row>
    <row r="540" spans="1:14" x14ac:dyDescent="0.2">
      <c r="A540" s="158">
        <v>13200</v>
      </c>
      <c r="B540" s="421">
        <v>3288.55</v>
      </c>
      <c r="G540" s="399">
        <v>4502.25</v>
      </c>
      <c r="H540" s="399">
        <f>CEILING(B540*1.4,0.05)</f>
        <v>4604</v>
      </c>
      <c r="M540" s="389"/>
      <c r="N540" s="401"/>
    </row>
    <row r="541" spans="1:14" x14ac:dyDescent="0.2">
      <c r="A541" s="158">
        <v>13201</v>
      </c>
      <c r="B541" s="421">
        <v>3076.1</v>
      </c>
      <c r="G541" s="399">
        <v>4211.3</v>
      </c>
      <c r="H541" s="399">
        <f t="shared" ref="H541:H549" si="27">CEILING(B541*1.4,0.05)</f>
        <v>4306.55</v>
      </c>
      <c r="M541" s="389"/>
      <c r="N541" s="401"/>
    </row>
    <row r="542" spans="1:14" x14ac:dyDescent="0.2">
      <c r="A542" s="158">
        <v>13202</v>
      </c>
      <c r="B542" s="421">
        <v>492.15</v>
      </c>
      <c r="G542" s="399">
        <v>673.95</v>
      </c>
      <c r="H542" s="399">
        <f t="shared" si="27"/>
        <v>689.05000000000007</v>
      </c>
      <c r="M542" s="389"/>
      <c r="N542" s="401"/>
    </row>
    <row r="543" spans="1:14" x14ac:dyDescent="0.2">
      <c r="A543" s="158">
        <v>13203</v>
      </c>
      <c r="B543" s="421">
        <v>514.54999999999995</v>
      </c>
      <c r="G543" s="399">
        <v>712.90000000000009</v>
      </c>
      <c r="H543" s="399">
        <f t="shared" si="27"/>
        <v>720.40000000000009</v>
      </c>
      <c r="M543" s="389"/>
      <c r="N543" s="401"/>
    </row>
    <row r="544" spans="1:14" x14ac:dyDescent="0.2">
      <c r="A544" s="158">
        <v>13207</v>
      </c>
      <c r="B544" s="421">
        <v>116.85</v>
      </c>
      <c r="G544" s="399">
        <v>163.60000000000002</v>
      </c>
      <c r="H544" s="399">
        <f t="shared" si="27"/>
        <v>163.60000000000002</v>
      </c>
      <c r="M544" s="389"/>
      <c r="N544" s="401"/>
    </row>
    <row r="545" spans="1:14" x14ac:dyDescent="0.2">
      <c r="A545" s="158">
        <v>13209</v>
      </c>
      <c r="B545" s="421">
        <v>89.55</v>
      </c>
      <c r="G545" s="399">
        <v>129.35</v>
      </c>
      <c r="H545" s="399">
        <f t="shared" si="27"/>
        <v>125.4</v>
      </c>
      <c r="M545" s="389"/>
      <c r="N545" s="401"/>
    </row>
    <row r="546" spans="1:14" x14ac:dyDescent="0.2">
      <c r="A546" s="158">
        <v>13212</v>
      </c>
      <c r="B546" s="421">
        <v>374.7</v>
      </c>
      <c r="G546" s="399">
        <v>493.85</v>
      </c>
      <c r="H546" s="399">
        <f t="shared" si="27"/>
        <v>524.6</v>
      </c>
      <c r="M546" s="389"/>
      <c r="N546" s="401"/>
    </row>
    <row r="547" spans="1:14" x14ac:dyDescent="0.2">
      <c r="A547" s="158">
        <v>13215</v>
      </c>
      <c r="B547" s="421">
        <v>117.5</v>
      </c>
      <c r="G547" s="399">
        <v>170.8</v>
      </c>
      <c r="H547" s="399">
        <f t="shared" si="27"/>
        <v>164.5</v>
      </c>
      <c r="M547" s="389"/>
      <c r="N547" s="401"/>
    </row>
    <row r="548" spans="1:14" x14ac:dyDescent="0.2">
      <c r="A548" s="158">
        <v>13218</v>
      </c>
      <c r="B548" s="421">
        <v>838.9</v>
      </c>
      <c r="G548" s="399">
        <v>1195.3500000000001</v>
      </c>
      <c r="H548" s="399">
        <f t="shared" si="27"/>
        <v>1174.5</v>
      </c>
      <c r="M548" s="389"/>
      <c r="N548" s="401"/>
    </row>
    <row r="549" spans="1:14" x14ac:dyDescent="0.2">
      <c r="A549" s="158">
        <v>13221</v>
      </c>
      <c r="B549" s="421">
        <v>53.65</v>
      </c>
      <c r="G549" s="399">
        <v>75.7</v>
      </c>
      <c r="H549" s="399">
        <f t="shared" si="27"/>
        <v>75.150000000000006</v>
      </c>
      <c r="M549" s="389"/>
      <c r="N549" s="401"/>
    </row>
    <row r="550" spans="1:14" x14ac:dyDescent="0.2">
      <c r="A550" s="158">
        <v>13241</v>
      </c>
      <c r="B550" s="421">
        <v>898.6</v>
      </c>
      <c r="G550" s="399">
        <v>1258.1000000000001</v>
      </c>
      <c r="M550" s="389"/>
      <c r="N550" s="401"/>
    </row>
    <row r="551" spans="1:14" x14ac:dyDescent="0.2">
      <c r="A551" s="158">
        <v>13251</v>
      </c>
      <c r="B551" s="421">
        <v>441.85</v>
      </c>
      <c r="G551" s="399">
        <v>613.25</v>
      </c>
      <c r="H551" s="399">
        <f>CEILING(B551*1.4,0.05)</f>
        <v>618.6</v>
      </c>
      <c r="M551" s="389"/>
      <c r="N551" s="401"/>
    </row>
    <row r="552" spans="1:14" x14ac:dyDescent="0.2">
      <c r="A552" s="158">
        <v>13260</v>
      </c>
      <c r="B552" s="421">
        <v>438.7</v>
      </c>
      <c r="G552" s="399">
        <v>614.30000000000007</v>
      </c>
      <c r="H552" s="399">
        <f t="shared" ref="H552:H586" si="28">CEILING(B552*1.4,0.05)</f>
        <v>614.20000000000005</v>
      </c>
      <c r="M552" s="389"/>
      <c r="N552" s="401"/>
    </row>
    <row r="553" spans="1:14" x14ac:dyDescent="0.2">
      <c r="A553" s="158">
        <v>13290</v>
      </c>
      <c r="B553" s="421">
        <v>215.9</v>
      </c>
      <c r="G553" s="399">
        <v>291.60000000000002</v>
      </c>
      <c r="H553" s="399">
        <f t="shared" si="28"/>
        <v>302.3</v>
      </c>
      <c r="M553" s="389"/>
      <c r="N553" s="401"/>
    </row>
    <row r="554" spans="1:14" x14ac:dyDescent="0.2">
      <c r="A554" s="158">
        <v>13300</v>
      </c>
      <c r="B554" s="421">
        <v>60.2</v>
      </c>
      <c r="G554" s="399">
        <v>72.45</v>
      </c>
      <c r="H554" s="399">
        <f t="shared" si="28"/>
        <v>84.300000000000011</v>
      </c>
      <c r="M554" s="389"/>
      <c r="N554" s="401"/>
    </row>
    <row r="555" spans="1:14" x14ac:dyDescent="0.2">
      <c r="A555" s="158">
        <v>13303</v>
      </c>
      <c r="B555" s="421">
        <v>89.25</v>
      </c>
      <c r="G555" s="399">
        <v>107.15</v>
      </c>
      <c r="H555" s="399">
        <f t="shared" si="28"/>
        <v>124.95</v>
      </c>
      <c r="M555" s="389"/>
      <c r="N555" s="401"/>
    </row>
    <row r="556" spans="1:14" x14ac:dyDescent="0.2">
      <c r="A556" s="158">
        <v>13306</v>
      </c>
      <c r="B556" s="421">
        <v>353.2</v>
      </c>
      <c r="G556" s="399">
        <v>424.05</v>
      </c>
      <c r="H556" s="399">
        <f t="shared" si="28"/>
        <v>494.5</v>
      </c>
      <c r="M556" s="389"/>
      <c r="N556" s="401"/>
    </row>
    <row r="557" spans="1:14" x14ac:dyDescent="0.2">
      <c r="A557" s="158">
        <v>13309</v>
      </c>
      <c r="B557" s="421">
        <v>301.14999999999998</v>
      </c>
      <c r="G557" s="399">
        <v>361.55</v>
      </c>
      <c r="H557" s="399">
        <f t="shared" si="28"/>
        <v>421.65000000000003</v>
      </c>
      <c r="M557" s="389"/>
      <c r="N557" s="401"/>
    </row>
    <row r="558" spans="1:14" x14ac:dyDescent="0.2">
      <c r="A558" s="158">
        <v>13312</v>
      </c>
      <c r="B558" s="421">
        <v>30.05</v>
      </c>
      <c r="G558" s="399">
        <v>48.35</v>
      </c>
      <c r="H558" s="399">
        <f t="shared" si="28"/>
        <v>42.1</v>
      </c>
      <c r="M558" s="389"/>
      <c r="N558" s="401"/>
    </row>
    <row r="559" spans="1:14" x14ac:dyDescent="0.2">
      <c r="A559" s="158">
        <v>13318</v>
      </c>
      <c r="B559" s="421">
        <v>240.45</v>
      </c>
      <c r="G559" s="399">
        <v>288.7</v>
      </c>
      <c r="H559" s="399">
        <f t="shared" si="28"/>
        <v>336.65000000000003</v>
      </c>
      <c r="M559" s="389"/>
      <c r="N559" s="401"/>
    </row>
    <row r="560" spans="1:14" x14ac:dyDescent="0.2">
      <c r="A560" s="158">
        <v>13319</v>
      </c>
      <c r="B560" s="421">
        <v>240.45</v>
      </c>
      <c r="G560" s="399">
        <v>288.7</v>
      </c>
      <c r="H560" s="399">
        <f t="shared" si="28"/>
        <v>336.65000000000003</v>
      </c>
      <c r="M560" s="389"/>
      <c r="N560" s="401"/>
    </row>
    <row r="561" spans="1:14" x14ac:dyDescent="0.2">
      <c r="A561" s="158">
        <v>13400</v>
      </c>
      <c r="B561" s="421">
        <v>102.35</v>
      </c>
      <c r="G561" s="399">
        <v>123.05000000000001</v>
      </c>
      <c r="H561" s="399">
        <f t="shared" si="28"/>
        <v>143.30000000000001</v>
      </c>
      <c r="M561" s="389"/>
      <c r="N561" s="401"/>
    </row>
    <row r="562" spans="1:14" x14ac:dyDescent="0.2">
      <c r="A562" s="158">
        <v>13506</v>
      </c>
      <c r="B562" s="421">
        <v>195</v>
      </c>
      <c r="G562" s="399">
        <v>234.20000000000002</v>
      </c>
      <c r="H562" s="399">
        <f t="shared" si="28"/>
        <v>273</v>
      </c>
      <c r="M562" s="389"/>
      <c r="N562" s="401"/>
    </row>
    <row r="563" spans="1:14" x14ac:dyDescent="0.2">
      <c r="A563" s="158">
        <v>13700</v>
      </c>
      <c r="B563" s="421">
        <v>352.35</v>
      </c>
      <c r="G563" s="399">
        <v>424.75</v>
      </c>
      <c r="H563" s="399">
        <f t="shared" si="28"/>
        <v>493.3</v>
      </c>
      <c r="M563" s="389"/>
      <c r="N563" s="401"/>
    </row>
    <row r="564" spans="1:14" x14ac:dyDescent="0.2">
      <c r="A564" s="158">
        <v>13703</v>
      </c>
      <c r="B564" s="421">
        <v>126.3</v>
      </c>
      <c r="G564" s="399">
        <v>152.35</v>
      </c>
      <c r="H564" s="399">
        <f t="shared" si="28"/>
        <v>176.85000000000002</v>
      </c>
      <c r="M564" s="389"/>
      <c r="N564" s="401"/>
    </row>
    <row r="565" spans="1:14" x14ac:dyDescent="0.2">
      <c r="A565" s="158">
        <v>13706</v>
      </c>
      <c r="B565" s="421">
        <v>88.1</v>
      </c>
      <c r="G565" s="399">
        <v>106.5</v>
      </c>
      <c r="H565" s="399">
        <f t="shared" si="28"/>
        <v>123.35000000000001</v>
      </c>
      <c r="M565" s="389"/>
      <c r="N565" s="401"/>
    </row>
    <row r="566" spans="1:14" x14ac:dyDescent="0.2">
      <c r="A566" s="158">
        <v>13750</v>
      </c>
      <c r="B566" s="421">
        <v>144.5</v>
      </c>
      <c r="G566" s="399">
        <v>174.35000000000002</v>
      </c>
      <c r="H566" s="399">
        <f t="shared" si="28"/>
        <v>202.3</v>
      </c>
      <c r="M566" s="389"/>
      <c r="N566" s="401"/>
    </row>
    <row r="567" spans="1:14" x14ac:dyDescent="0.2">
      <c r="A567" s="158">
        <v>13755</v>
      </c>
      <c r="B567" s="421">
        <v>144.5</v>
      </c>
      <c r="G567" s="399">
        <v>190.9</v>
      </c>
      <c r="H567" s="399">
        <f t="shared" si="28"/>
        <v>202.3</v>
      </c>
      <c r="M567" s="389"/>
      <c r="N567" s="401"/>
    </row>
    <row r="568" spans="1:14" x14ac:dyDescent="0.2">
      <c r="A568" s="158">
        <v>13757</v>
      </c>
      <c r="B568" s="421">
        <v>77.099999999999994</v>
      </c>
      <c r="G568" s="399">
        <v>93.100000000000009</v>
      </c>
      <c r="H568" s="399">
        <f t="shared" si="28"/>
        <v>107.95</v>
      </c>
      <c r="M568" s="389"/>
      <c r="N568" s="401"/>
    </row>
    <row r="569" spans="1:14" x14ac:dyDescent="0.2">
      <c r="A569" s="158">
        <v>13760</v>
      </c>
      <c r="B569" s="421">
        <v>806.2</v>
      </c>
      <c r="G569" s="399">
        <v>971.65000000000009</v>
      </c>
      <c r="H569" s="399">
        <f t="shared" si="28"/>
        <v>1128.7</v>
      </c>
      <c r="M569" s="389"/>
      <c r="N569" s="401"/>
    </row>
    <row r="570" spans="1:14" x14ac:dyDescent="0.2">
      <c r="A570" s="158">
        <v>13761</v>
      </c>
      <c r="B570" s="421">
        <v>1938.9</v>
      </c>
      <c r="G570" s="399">
        <v>2714.4500000000003</v>
      </c>
      <c r="H570" s="399">
        <f t="shared" si="28"/>
        <v>2714.5</v>
      </c>
      <c r="M570" s="389"/>
      <c r="N570" s="401"/>
    </row>
    <row r="571" spans="1:14" x14ac:dyDescent="0.2">
      <c r="A571" s="158">
        <v>13762</v>
      </c>
      <c r="B571" s="421">
        <v>1938.9</v>
      </c>
      <c r="G571" s="399">
        <v>2714.4500000000003</v>
      </c>
      <c r="H571" s="399">
        <f t="shared" si="28"/>
        <v>2714.5</v>
      </c>
      <c r="M571" s="389"/>
      <c r="N571" s="401"/>
    </row>
    <row r="572" spans="1:14" x14ac:dyDescent="0.2">
      <c r="A572" s="158">
        <v>13815</v>
      </c>
      <c r="B572" s="421">
        <v>120.15</v>
      </c>
      <c r="G572" s="399">
        <v>144.9</v>
      </c>
      <c r="H572" s="399">
        <f t="shared" si="28"/>
        <v>168.25</v>
      </c>
      <c r="M572" s="389"/>
      <c r="N572" s="401"/>
    </row>
    <row r="573" spans="1:14" x14ac:dyDescent="0.2">
      <c r="A573" s="158">
        <v>13818</v>
      </c>
      <c r="B573" s="421">
        <v>120.2</v>
      </c>
      <c r="G573" s="399">
        <v>145</v>
      </c>
      <c r="H573" s="399">
        <f t="shared" si="28"/>
        <v>168.3</v>
      </c>
      <c r="M573" s="389"/>
      <c r="N573" s="401"/>
    </row>
    <row r="574" spans="1:14" x14ac:dyDescent="0.2">
      <c r="A574" s="158">
        <v>13830</v>
      </c>
      <c r="B574" s="421">
        <v>79.650000000000006</v>
      </c>
      <c r="G574" s="399">
        <v>96.15</v>
      </c>
      <c r="H574" s="399">
        <f t="shared" si="28"/>
        <v>111.55000000000001</v>
      </c>
      <c r="M574" s="389"/>
      <c r="N574" s="401"/>
    </row>
    <row r="575" spans="1:14" x14ac:dyDescent="0.2">
      <c r="A575" s="158">
        <v>13832</v>
      </c>
      <c r="B575" s="421">
        <v>932.2</v>
      </c>
      <c r="G575" s="399">
        <v>1305.1500000000001</v>
      </c>
      <c r="H575" s="399">
        <f t="shared" si="28"/>
        <v>1305.1000000000001</v>
      </c>
      <c r="L575" s="400"/>
      <c r="M575" s="423"/>
      <c r="N575" s="403"/>
    </row>
    <row r="576" spans="1:14" x14ac:dyDescent="0.2">
      <c r="A576" s="158">
        <v>13834</v>
      </c>
      <c r="B576" s="421">
        <v>521.85</v>
      </c>
      <c r="G576" s="399">
        <v>730.7</v>
      </c>
      <c r="H576" s="399">
        <f t="shared" si="28"/>
        <v>730.6</v>
      </c>
      <c r="L576" s="400"/>
      <c r="M576" s="423"/>
      <c r="N576" s="403"/>
    </row>
    <row r="577" spans="1:14" x14ac:dyDescent="0.2">
      <c r="A577" s="158">
        <v>13835</v>
      </c>
      <c r="B577" s="421">
        <v>121.4</v>
      </c>
      <c r="G577" s="399">
        <v>170.05</v>
      </c>
      <c r="H577" s="399">
        <f t="shared" si="28"/>
        <v>170</v>
      </c>
      <c r="L577" s="400"/>
      <c r="M577" s="423"/>
      <c r="N577" s="403"/>
    </row>
    <row r="578" spans="1:14" x14ac:dyDescent="0.2">
      <c r="A578" s="158">
        <v>13837</v>
      </c>
      <c r="B578" s="421">
        <v>521.85</v>
      </c>
      <c r="G578" s="399">
        <v>730.7</v>
      </c>
      <c r="H578" s="399">
        <f t="shared" si="28"/>
        <v>730.6</v>
      </c>
      <c r="L578" s="400"/>
      <c r="M578" s="423"/>
      <c r="N578" s="403"/>
    </row>
    <row r="579" spans="1:14" x14ac:dyDescent="0.2">
      <c r="A579" s="158">
        <v>13838</v>
      </c>
      <c r="B579" s="421">
        <v>121.4</v>
      </c>
      <c r="G579" s="399">
        <v>170.05</v>
      </c>
      <c r="H579" s="399">
        <f t="shared" si="28"/>
        <v>170</v>
      </c>
      <c r="L579" s="400"/>
      <c r="M579" s="423"/>
      <c r="N579" s="403"/>
    </row>
    <row r="580" spans="1:14" x14ac:dyDescent="0.2">
      <c r="A580" s="158">
        <v>13839</v>
      </c>
      <c r="B580" s="421">
        <v>24.35</v>
      </c>
      <c r="G580" s="399">
        <v>30.85</v>
      </c>
      <c r="H580" s="399">
        <f t="shared" si="28"/>
        <v>34.1</v>
      </c>
      <c r="M580" s="389"/>
      <c r="N580" s="401"/>
    </row>
    <row r="581" spans="1:14" x14ac:dyDescent="0.2">
      <c r="A581" s="158">
        <v>13840</v>
      </c>
      <c r="B581" s="421">
        <v>624.54999999999995</v>
      </c>
      <c r="G581" s="399">
        <v>874.40000000000009</v>
      </c>
      <c r="H581" s="399">
        <f t="shared" si="28"/>
        <v>874.40000000000009</v>
      </c>
      <c r="L581" s="400"/>
      <c r="M581" s="423"/>
      <c r="N581" s="403"/>
    </row>
    <row r="582" spans="1:14" x14ac:dyDescent="0.2">
      <c r="A582" s="158">
        <v>13842</v>
      </c>
      <c r="B582" s="421">
        <v>98.9</v>
      </c>
      <c r="G582" s="399">
        <v>119.4</v>
      </c>
      <c r="H582" s="399">
        <f t="shared" si="28"/>
        <v>138.5</v>
      </c>
      <c r="M582" s="389"/>
      <c r="N582" s="401"/>
    </row>
    <row r="583" spans="1:14" x14ac:dyDescent="0.2">
      <c r="A583" s="158">
        <v>13848</v>
      </c>
      <c r="B583" s="421">
        <v>165.05</v>
      </c>
      <c r="G583" s="399">
        <v>198.85000000000002</v>
      </c>
      <c r="H583" s="399">
        <f t="shared" si="28"/>
        <v>231.10000000000002</v>
      </c>
      <c r="M583" s="389"/>
      <c r="N583" s="401"/>
    </row>
    <row r="584" spans="1:14" x14ac:dyDescent="0.2">
      <c r="A584" s="158">
        <v>13851</v>
      </c>
      <c r="B584" s="421">
        <v>521.85</v>
      </c>
      <c r="G584" s="399">
        <v>628.6</v>
      </c>
      <c r="H584" s="399">
        <f t="shared" si="28"/>
        <v>730.6</v>
      </c>
      <c r="M584" s="389"/>
      <c r="N584" s="401"/>
    </row>
    <row r="585" spans="1:14" x14ac:dyDescent="0.2">
      <c r="A585" s="158">
        <v>13854</v>
      </c>
      <c r="B585" s="421">
        <v>121.4</v>
      </c>
      <c r="G585" s="399">
        <v>199.9</v>
      </c>
      <c r="H585" s="399">
        <f t="shared" si="28"/>
        <v>170</v>
      </c>
      <c r="M585" s="389"/>
      <c r="N585" s="401"/>
    </row>
    <row r="586" spans="1:14" x14ac:dyDescent="0.2">
      <c r="A586" s="158">
        <v>13857</v>
      </c>
      <c r="B586" s="421">
        <v>154.80000000000001</v>
      </c>
      <c r="G586" s="399">
        <v>186.65</v>
      </c>
      <c r="H586" s="399">
        <f t="shared" si="28"/>
        <v>216.75</v>
      </c>
      <c r="M586" s="389"/>
      <c r="N586" s="401"/>
    </row>
    <row r="587" spans="1:14" x14ac:dyDescent="0.2">
      <c r="A587" s="158">
        <v>13870</v>
      </c>
      <c r="B587" s="421">
        <v>382.8</v>
      </c>
      <c r="G587" s="399">
        <v>459.65000000000003</v>
      </c>
      <c r="M587" s="389"/>
      <c r="N587" s="401"/>
    </row>
    <row r="588" spans="1:14" x14ac:dyDescent="0.2">
      <c r="A588" s="158">
        <v>13873</v>
      </c>
      <c r="B588" s="421">
        <v>283.95</v>
      </c>
      <c r="G588" s="399">
        <v>341</v>
      </c>
      <c r="M588" s="389"/>
      <c r="N588" s="401"/>
    </row>
    <row r="589" spans="1:14" x14ac:dyDescent="0.2">
      <c r="A589" s="158">
        <v>13876</v>
      </c>
      <c r="B589" s="421">
        <v>81.3</v>
      </c>
      <c r="G589" s="399">
        <v>103.80000000000001</v>
      </c>
      <c r="M589" s="389"/>
      <c r="N589" s="401"/>
    </row>
    <row r="590" spans="1:14" x14ac:dyDescent="0.2">
      <c r="A590" s="158">
        <v>13881</v>
      </c>
      <c r="B590" s="421">
        <v>154.80000000000001</v>
      </c>
      <c r="G590" s="399">
        <v>185.9</v>
      </c>
      <c r="M590" s="389"/>
      <c r="N590" s="401"/>
    </row>
    <row r="591" spans="1:14" x14ac:dyDescent="0.2">
      <c r="A591" s="158">
        <v>13882</v>
      </c>
      <c r="B591" s="421">
        <v>121.8</v>
      </c>
      <c r="G591" s="399">
        <v>146.5</v>
      </c>
      <c r="M591" s="389"/>
      <c r="N591" s="401"/>
    </row>
    <row r="592" spans="1:14" x14ac:dyDescent="0.2">
      <c r="A592" s="158">
        <v>13885</v>
      </c>
      <c r="B592" s="421">
        <v>162.44999999999999</v>
      </c>
      <c r="G592" s="399">
        <v>195.20000000000002</v>
      </c>
      <c r="M592" s="389"/>
      <c r="N592" s="401"/>
    </row>
    <row r="593" spans="1:14" x14ac:dyDescent="0.2">
      <c r="A593" s="158">
        <v>13888</v>
      </c>
      <c r="B593" s="421">
        <v>81.3</v>
      </c>
      <c r="G593" s="399">
        <v>97.800000000000011</v>
      </c>
      <c r="M593" s="389"/>
      <c r="N593" s="401"/>
    </row>
    <row r="594" spans="1:14" x14ac:dyDescent="0.2">
      <c r="A594" s="158">
        <v>13899</v>
      </c>
      <c r="B594" s="421">
        <v>283.2</v>
      </c>
      <c r="G594" s="399">
        <v>396.5</v>
      </c>
      <c r="H594" s="399">
        <f>CEILING(B594*1.4,0.05)</f>
        <v>396.5</v>
      </c>
      <c r="L594" s="400"/>
      <c r="M594" s="423"/>
      <c r="N594" s="403"/>
    </row>
    <row r="595" spans="1:14" x14ac:dyDescent="0.2">
      <c r="A595" s="158">
        <v>13950</v>
      </c>
      <c r="B595" s="421">
        <v>114.2</v>
      </c>
      <c r="G595" s="399">
        <v>159.95000000000002</v>
      </c>
      <c r="H595" s="399">
        <f t="shared" ref="H595:H655" si="29">CEILING(B595*1.4,0.05)</f>
        <v>159.9</v>
      </c>
      <c r="M595" s="389"/>
      <c r="N595" s="401"/>
    </row>
    <row r="596" spans="1:14" x14ac:dyDescent="0.2">
      <c r="A596" s="158">
        <v>14050</v>
      </c>
      <c r="B596" s="421">
        <v>55.8</v>
      </c>
      <c r="G596" s="399">
        <v>67.400000000000006</v>
      </c>
      <c r="H596" s="399">
        <f t="shared" si="29"/>
        <v>78.150000000000006</v>
      </c>
      <c r="M596" s="389"/>
      <c r="N596" s="401"/>
    </row>
    <row r="597" spans="1:14" x14ac:dyDescent="0.2">
      <c r="A597" s="158">
        <v>14100</v>
      </c>
      <c r="B597" s="421">
        <v>161.19999999999999</v>
      </c>
      <c r="G597" s="399">
        <v>229.3</v>
      </c>
      <c r="H597" s="399">
        <f t="shared" si="29"/>
        <v>225.70000000000002</v>
      </c>
      <c r="M597" s="389"/>
      <c r="N597" s="401"/>
    </row>
    <row r="598" spans="1:14" x14ac:dyDescent="0.2">
      <c r="A598" s="158">
        <v>14106</v>
      </c>
      <c r="B598" s="421">
        <v>169.3</v>
      </c>
      <c r="G598" s="399">
        <v>247.05</v>
      </c>
      <c r="H598" s="399">
        <f t="shared" si="29"/>
        <v>237.05</v>
      </c>
      <c r="M598" s="389"/>
      <c r="N598" s="401"/>
    </row>
    <row r="599" spans="1:14" x14ac:dyDescent="0.2">
      <c r="A599" s="158">
        <v>14115</v>
      </c>
      <c r="B599" s="421">
        <v>271.14999999999998</v>
      </c>
      <c r="G599" s="399">
        <v>327.15000000000003</v>
      </c>
      <c r="H599" s="399">
        <f t="shared" si="29"/>
        <v>379.65000000000003</v>
      </c>
      <c r="M599" s="389"/>
      <c r="N599" s="401"/>
    </row>
    <row r="600" spans="1:14" x14ac:dyDescent="0.2">
      <c r="A600" s="158">
        <v>14118</v>
      </c>
      <c r="B600" s="421">
        <v>344.3</v>
      </c>
      <c r="G600" s="399">
        <v>458.8</v>
      </c>
      <c r="H600" s="399">
        <f t="shared" si="29"/>
        <v>482.05</v>
      </c>
      <c r="M600" s="389"/>
      <c r="N600" s="401"/>
    </row>
    <row r="601" spans="1:14" x14ac:dyDescent="0.2">
      <c r="A601" s="158">
        <v>14124</v>
      </c>
      <c r="B601" s="421">
        <v>161.19999999999999</v>
      </c>
      <c r="G601" s="399">
        <v>194.55</v>
      </c>
      <c r="H601" s="399">
        <f t="shared" si="29"/>
        <v>225.70000000000002</v>
      </c>
      <c r="M601" s="389"/>
      <c r="N601" s="401"/>
    </row>
    <row r="602" spans="1:14" x14ac:dyDescent="0.2">
      <c r="A602" s="158">
        <v>14201</v>
      </c>
      <c r="B602" s="421">
        <v>250.4</v>
      </c>
      <c r="G602" s="399">
        <v>329.90000000000003</v>
      </c>
      <c r="H602" s="399">
        <f t="shared" si="29"/>
        <v>350.6</v>
      </c>
      <c r="M602" s="389"/>
      <c r="N602" s="401"/>
    </row>
    <row r="603" spans="1:14" x14ac:dyDescent="0.2">
      <c r="A603" s="158">
        <v>14202</v>
      </c>
      <c r="B603" s="422">
        <v>126.75</v>
      </c>
      <c r="G603" s="399">
        <v>167.05</v>
      </c>
      <c r="H603" s="399">
        <f t="shared" si="29"/>
        <v>177.45000000000002</v>
      </c>
      <c r="M603" s="389"/>
      <c r="N603" s="401"/>
    </row>
    <row r="604" spans="1:14" x14ac:dyDescent="0.2">
      <c r="A604" s="158">
        <v>14203</v>
      </c>
      <c r="B604" s="422">
        <v>54.05</v>
      </c>
      <c r="G604" s="399">
        <v>71.2</v>
      </c>
      <c r="H604" s="399">
        <f t="shared" si="29"/>
        <v>75.7</v>
      </c>
      <c r="M604" s="389"/>
      <c r="N604" s="401"/>
    </row>
    <row r="605" spans="1:14" x14ac:dyDescent="0.2">
      <c r="A605" s="158">
        <v>14206</v>
      </c>
      <c r="B605" s="422">
        <v>37.65</v>
      </c>
      <c r="G605" s="399">
        <v>49.75</v>
      </c>
      <c r="H605" s="399">
        <f t="shared" si="29"/>
        <v>52.75</v>
      </c>
      <c r="M605" s="389"/>
      <c r="N605" s="401"/>
    </row>
    <row r="606" spans="1:14" x14ac:dyDescent="0.2">
      <c r="A606" s="158">
        <v>14212</v>
      </c>
      <c r="B606" s="422">
        <v>195.85</v>
      </c>
      <c r="G606" s="399">
        <v>258.75</v>
      </c>
      <c r="H606" s="399">
        <f t="shared" si="29"/>
        <v>274.2</v>
      </c>
      <c r="M606" s="389"/>
      <c r="N606" s="401"/>
    </row>
    <row r="607" spans="1:14" x14ac:dyDescent="0.2">
      <c r="A607" s="158">
        <v>14216</v>
      </c>
      <c r="B607" s="422">
        <v>189.4</v>
      </c>
      <c r="G607" s="399">
        <v>265.2</v>
      </c>
      <c r="H607" s="399">
        <f t="shared" si="29"/>
        <v>265.2</v>
      </c>
      <c r="M607" s="389"/>
      <c r="N607" s="401"/>
    </row>
    <row r="608" spans="1:14" x14ac:dyDescent="0.2">
      <c r="A608" s="158">
        <v>14217</v>
      </c>
      <c r="B608" s="422">
        <v>162.55000000000001</v>
      </c>
      <c r="G608" s="399">
        <v>227.60000000000002</v>
      </c>
      <c r="H608" s="399">
        <f t="shared" si="29"/>
        <v>227.60000000000002</v>
      </c>
      <c r="M608" s="389"/>
      <c r="N608" s="401"/>
    </row>
    <row r="609" spans="1:14" x14ac:dyDescent="0.2">
      <c r="A609" s="158">
        <v>14218</v>
      </c>
      <c r="B609" s="422">
        <v>103.55</v>
      </c>
      <c r="G609" s="399">
        <v>136.25</v>
      </c>
      <c r="H609" s="399">
        <f t="shared" si="29"/>
        <v>145</v>
      </c>
      <c r="M609" s="389"/>
      <c r="N609" s="401"/>
    </row>
    <row r="610" spans="1:14" x14ac:dyDescent="0.2">
      <c r="A610" s="158">
        <v>14219</v>
      </c>
      <c r="B610" s="422">
        <v>189.4</v>
      </c>
      <c r="G610" s="399">
        <v>265.2</v>
      </c>
      <c r="H610" s="399">
        <f t="shared" si="29"/>
        <v>265.2</v>
      </c>
      <c r="M610" s="389"/>
      <c r="N610" s="401"/>
    </row>
    <row r="611" spans="1:14" x14ac:dyDescent="0.2">
      <c r="A611" s="158">
        <v>14220</v>
      </c>
      <c r="B611" s="422">
        <v>162.55000000000001</v>
      </c>
      <c r="G611" s="399">
        <v>227.60000000000002</v>
      </c>
      <c r="H611" s="399">
        <f t="shared" si="29"/>
        <v>227.60000000000002</v>
      </c>
      <c r="M611" s="389"/>
      <c r="N611" s="401"/>
    </row>
    <row r="612" spans="1:14" x14ac:dyDescent="0.2">
      <c r="A612" s="158">
        <v>14221</v>
      </c>
      <c r="B612" s="422">
        <v>55.5</v>
      </c>
      <c r="G612" s="399">
        <v>67</v>
      </c>
      <c r="H612" s="399">
        <f t="shared" si="29"/>
        <v>77.7</v>
      </c>
      <c r="M612" s="389"/>
      <c r="N612" s="401"/>
    </row>
    <row r="613" spans="1:14" x14ac:dyDescent="0.2">
      <c r="A613" s="158">
        <v>14224</v>
      </c>
      <c r="B613" s="422">
        <v>74.349999999999994</v>
      </c>
      <c r="G613" s="399">
        <v>94.4</v>
      </c>
      <c r="H613" s="399">
        <f t="shared" si="29"/>
        <v>104.10000000000001</v>
      </c>
      <c r="M613" s="389"/>
      <c r="N613" s="401"/>
    </row>
    <row r="614" spans="1:14" x14ac:dyDescent="0.2">
      <c r="A614" s="158">
        <v>14227</v>
      </c>
      <c r="B614" s="422">
        <v>103.55</v>
      </c>
      <c r="G614" s="399">
        <v>129.1</v>
      </c>
      <c r="H614" s="399">
        <f t="shared" si="29"/>
        <v>145</v>
      </c>
      <c r="M614" s="389"/>
      <c r="N614" s="401"/>
    </row>
    <row r="615" spans="1:14" x14ac:dyDescent="0.2">
      <c r="A615" s="158">
        <v>14234</v>
      </c>
      <c r="B615" s="422">
        <v>382.55</v>
      </c>
      <c r="G615" s="399">
        <v>535.70000000000005</v>
      </c>
      <c r="M615" s="389"/>
      <c r="N615" s="401"/>
    </row>
    <row r="616" spans="1:14" x14ac:dyDescent="0.2">
      <c r="A616" s="158">
        <v>14237</v>
      </c>
      <c r="B616" s="422">
        <v>697.65</v>
      </c>
      <c r="G616" s="399">
        <v>976.80000000000007</v>
      </c>
      <c r="M616" s="389"/>
      <c r="N616" s="401"/>
    </row>
    <row r="617" spans="1:14" x14ac:dyDescent="0.2">
      <c r="A617" s="158">
        <v>14245</v>
      </c>
      <c r="B617" s="422">
        <v>103.55</v>
      </c>
      <c r="G617" s="399">
        <v>129.1</v>
      </c>
      <c r="H617" s="399">
        <f t="shared" si="29"/>
        <v>145</v>
      </c>
      <c r="M617" s="389"/>
      <c r="N617" s="401"/>
    </row>
    <row r="618" spans="1:14" x14ac:dyDescent="0.2">
      <c r="A618" s="158">
        <v>14247</v>
      </c>
      <c r="B618" s="422">
        <v>1956.35</v>
      </c>
      <c r="G618" s="399">
        <v>2738.9500000000003</v>
      </c>
      <c r="H618" s="399">
        <f t="shared" si="29"/>
        <v>2738.9</v>
      </c>
      <c r="M618" s="389"/>
      <c r="N618" s="401"/>
    </row>
    <row r="619" spans="1:14" x14ac:dyDescent="0.2">
      <c r="A619" s="158">
        <v>14249</v>
      </c>
      <c r="B619" s="422">
        <v>1956.35</v>
      </c>
      <c r="G619" s="399">
        <v>2738.9500000000003</v>
      </c>
      <c r="H619" s="399">
        <f t="shared" si="29"/>
        <v>2738.9</v>
      </c>
      <c r="M619" s="389"/>
      <c r="N619" s="401"/>
    </row>
    <row r="620" spans="1:14" x14ac:dyDescent="0.2">
      <c r="A620" s="158">
        <v>14255</v>
      </c>
      <c r="B620" s="422">
        <v>156.85</v>
      </c>
      <c r="G620" s="399">
        <v>219.65</v>
      </c>
      <c r="H620" s="399">
        <f t="shared" si="29"/>
        <v>219.60000000000002</v>
      </c>
      <c r="L620" s="400"/>
      <c r="M620" s="423"/>
      <c r="N620" s="403"/>
    </row>
    <row r="621" spans="1:14" x14ac:dyDescent="0.2">
      <c r="A621" s="158">
        <v>14256</v>
      </c>
      <c r="B621" s="422">
        <v>301.64999999999998</v>
      </c>
      <c r="G621" s="399">
        <v>422.40000000000003</v>
      </c>
      <c r="H621" s="399">
        <f t="shared" si="29"/>
        <v>422.35</v>
      </c>
      <c r="L621" s="400"/>
      <c r="M621" s="423"/>
      <c r="N621" s="403"/>
    </row>
    <row r="622" spans="1:14" x14ac:dyDescent="0.2">
      <c r="A622" s="158">
        <v>14257</v>
      </c>
      <c r="B622" s="422">
        <v>600.70000000000005</v>
      </c>
      <c r="G622" s="399">
        <v>841.05000000000007</v>
      </c>
      <c r="H622" s="399">
        <f t="shared" si="29"/>
        <v>841</v>
      </c>
      <c r="L622" s="400"/>
      <c r="M622" s="423"/>
      <c r="N622" s="403"/>
    </row>
    <row r="623" spans="1:14" x14ac:dyDescent="0.2">
      <c r="A623" s="158">
        <v>14258</v>
      </c>
      <c r="B623" s="422">
        <v>117.7</v>
      </c>
      <c r="G623" s="399">
        <v>164.8</v>
      </c>
      <c r="H623" s="399">
        <f t="shared" si="29"/>
        <v>164.8</v>
      </c>
      <c r="L623" s="400"/>
      <c r="M623" s="423"/>
      <c r="N623" s="403"/>
    </row>
    <row r="624" spans="1:14" x14ac:dyDescent="0.2">
      <c r="A624" s="158">
        <v>14259</v>
      </c>
      <c r="B624" s="422">
        <v>226.25</v>
      </c>
      <c r="G624" s="399">
        <v>316.8</v>
      </c>
      <c r="H624" s="399">
        <f t="shared" si="29"/>
        <v>316.75</v>
      </c>
      <c r="L624" s="400"/>
      <c r="M624" s="423"/>
      <c r="N624" s="403"/>
    </row>
    <row r="625" spans="1:14" x14ac:dyDescent="0.2">
      <c r="A625" s="158">
        <v>14260</v>
      </c>
      <c r="B625" s="422">
        <v>450.55</v>
      </c>
      <c r="G625" s="399">
        <v>630.80000000000007</v>
      </c>
      <c r="H625" s="399">
        <f t="shared" si="29"/>
        <v>630.80000000000007</v>
      </c>
      <c r="L625" s="400"/>
      <c r="M625" s="423"/>
      <c r="N625" s="403"/>
    </row>
    <row r="626" spans="1:14" x14ac:dyDescent="0.2">
      <c r="A626" s="158">
        <v>14263</v>
      </c>
      <c r="B626" s="422">
        <v>55.2</v>
      </c>
      <c r="G626" s="399">
        <v>77.350000000000009</v>
      </c>
      <c r="H626" s="399">
        <f t="shared" si="29"/>
        <v>77.300000000000011</v>
      </c>
      <c r="L626" s="400"/>
      <c r="M626" s="423"/>
      <c r="N626" s="403"/>
    </row>
    <row r="627" spans="1:14" x14ac:dyDescent="0.2">
      <c r="A627" s="158">
        <v>14264</v>
      </c>
      <c r="B627" s="422">
        <v>124.3</v>
      </c>
      <c r="G627" s="399">
        <v>174.05</v>
      </c>
      <c r="H627" s="399">
        <f t="shared" si="29"/>
        <v>174.05</v>
      </c>
      <c r="L627" s="400"/>
      <c r="M627" s="423"/>
      <c r="N627" s="403"/>
    </row>
    <row r="628" spans="1:14" x14ac:dyDescent="0.2">
      <c r="A628" s="158">
        <v>14265</v>
      </c>
      <c r="B628" s="422">
        <v>41.4</v>
      </c>
      <c r="G628" s="399">
        <v>58.1</v>
      </c>
      <c r="H628" s="399">
        <f t="shared" si="29"/>
        <v>58</v>
      </c>
      <c r="L628" s="400"/>
      <c r="M628" s="423"/>
      <c r="N628" s="403"/>
    </row>
    <row r="629" spans="1:14" x14ac:dyDescent="0.2">
      <c r="A629" s="158">
        <v>14266</v>
      </c>
      <c r="B629" s="422">
        <v>93.2</v>
      </c>
      <c r="G629" s="399">
        <v>130.6</v>
      </c>
      <c r="H629" s="399">
        <f t="shared" si="29"/>
        <v>130.5</v>
      </c>
      <c r="L629" s="400"/>
      <c r="M629" s="423"/>
      <c r="N629" s="403"/>
    </row>
    <row r="630" spans="1:14" x14ac:dyDescent="0.2">
      <c r="A630" s="158">
        <v>14270</v>
      </c>
      <c r="B630" s="422">
        <v>139.35</v>
      </c>
      <c r="G630" s="399">
        <v>195.20000000000002</v>
      </c>
      <c r="H630" s="399">
        <f t="shared" si="29"/>
        <v>195.10000000000002</v>
      </c>
      <c r="L630" s="400"/>
      <c r="M630" s="423"/>
      <c r="N630" s="403"/>
    </row>
    <row r="631" spans="1:14" x14ac:dyDescent="0.2">
      <c r="A631" s="158">
        <v>14272</v>
      </c>
      <c r="B631" s="422">
        <v>104.55</v>
      </c>
      <c r="G631" s="399">
        <v>146.45000000000002</v>
      </c>
      <c r="H631" s="399">
        <f t="shared" si="29"/>
        <v>146.4</v>
      </c>
      <c r="L631" s="400"/>
      <c r="M631" s="423"/>
      <c r="N631" s="403"/>
    </row>
    <row r="632" spans="1:14" x14ac:dyDescent="0.2">
      <c r="A632" s="158">
        <v>14277</v>
      </c>
      <c r="B632" s="422">
        <v>156.85</v>
      </c>
      <c r="G632" s="399">
        <v>219.65</v>
      </c>
      <c r="H632" s="399">
        <f t="shared" si="29"/>
        <v>219.60000000000002</v>
      </c>
      <c r="L632" s="400"/>
      <c r="M632" s="423"/>
      <c r="N632" s="403"/>
    </row>
    <row r="633" spans="1:14" x14ac:dyDescent="0.2">
      <c r="A633" s="158">
        <v>14278</v>
      </c>
      <c r="B633" s="422">
        <v>117.7</v>
      </c>
      <c r="G633" s="399">
        <v>164.8</v>
      </c>
      <c r="H633" s="399">
        <f t="shared" si="29"/>
        <v>164.8</v>
      </c>
      <c r="L633" s="400"/>
      <c r="M633" s="423"/>
      <c r="N633" s="403"/>
    </row>
    <row r="634" spans="1:14" x14ac:dyDescent="0.2">
      <c r="A634" s="158">
        <v>14280</v>
      </c>
      <c r="B634" s="422">
        <v>156.85</v>
      </c>
      <c r="G634" s="399">
        <v>219.65</v>
      </c>
      <c r="H634" s="399">
        <f t="shared" si="29"/>
        <v>219.60000000000002</v>
      </c>
      <c r="L634" s="400"/>
      <c r="M634" s="423"/>
      <c r="N634" s="403"/>
    </row>
    <row r="635" spans="1:14" x14ac:dyDescent="0.2">
      <c r="A635" s="158">
        <v>14283</v>
      </c>
      <c r="B635" s="422">
        <v>117.7</v>
      </c>
      <c r="G635" s="399">
        <v>164.8</v>
      </c>
      <c r="H635" s="399">
        <f t="shared" si="29"/>
        <v>164.8</v>
      </c>
      <c r="L635" s="400"/>
      <c r="M635" s="423"/>
      <c r="N635" s="403"/>
    </row>
    <row r="636" spans="1:14" x14ac:dyDescent="0.2">
      <c r="A636" s="158">
        <v>14285</v>
      </c>
      <c r="B636" s="422">
        <v>156.85</v>
      </c>
      <c r="G636" s="399">
        <v>219.65</v>
      </c>
      <c r="H636" s="399">
        <f t="shared" si="29"/>
        <v>219.60000000000002</v>
      </c>
      <c r="L636" s="400"/>
      <c r="M636" s="423"/>
      <c r="N636" s="403"/>
    </row>
    <row r="637" spans="1:14" x14ac:dyDescent="0.2">
      <c r="A637" s="158">
        <v>14288</v>
      </c>
      <c r="B637" s="422">
        <v>117.7</v>
      </c>
      <c r="G637" s="399">
        <v>164.8</v>
      </c>
      <c r="H637" s="399">
        <f t="shared" si="29"/>
        <v>164.8</v>
      </c>
      <c r="L637" s="400"/>
      <c r="M637" s="423"/>
      <c r="N637" s="403"/>
    </row>
    <row r="638" spans="1:14" x14ac:dyDescent="0.2">
      <c r="A638" s="158">
        <v>15000</v>
      </c>
      <c r="B638" s="422">
        <v>45</v>
      </c>
      <c r="G638" s="399">
        <v>59.300000000000004</v>
      </c>
      <c r="H638" s="399">
        <f t="shared" si="29"/>
        <v>63</v>
      </c>
      <c r="M638" s="389"/>
      <c r="N638" s="401"/>
    </row>
    <row r="639" spans="1:14" x14ac:dyDescent="0.2">
      <c r="A639" s="158">
        <v>15003</v>
      </c>
      <c r="B639" s="422" t="s">
        <v>16</v>
      </c>
      <c r="G639" s="399" t="s">
        <v>16</v>
      </c>
      <c r="H639" s="399" t="s">
        <v>16</v>
      </c>
      <c r="L639" s="401" t="s">
        <v>16</v>
      </c>
      <c r="M639" s="390" t="s">
        <v>277</v>
      </c>
      <c r="N639" s="392" t="s">
        <v>278</v>
      </c>
    </row>
    <row r="640" spans="1:14" x14ac:dyDescent="0.2">
      <c r="A640" s="158">
        <v>15006</v>
      </c>
      <c r="B640" s="422">
        <v>99.75</v>
      </c>
      <c r="G640" s="399">
        <v>150.95000000000002</v>
      </c>
      <c r="H640" s="399">
        <f t="shared" si="29"/>
        <v>139.65</v>
      </c>
      <c r="M640" s="389"/>
      <c r="N640" s="401"/>
    </row>
    <row r="641" spans="1:14" x14ac:dyDescent="0.2">
      <c r="A641" s="158">
        <v>15009</v>
      </c>
      <c r="B641" s="422" t="s">
        <v>16</v>
      </c>
      <c r="G641" s="399" t="s">
        <v>16</v>
      </c>
      <c r="H641" s="399" t="s">
        <v>16</v>
      </c>
      <c r="L641" s="401" t="s">
        <v>16</v>
      </c>
      <c r="M641" s="391" t="s">
        <v>280</v>
      </c>
      <c r="N641" s="392" t="s">
        <v>279</v>
      </c>
    </row>
    <row r="642" spans="1:14" x14ac:dyDescent="0.2">
      <c r="A642" s="158">
        <v>15012</v>
      </c>
      <c r="B642" s="422">
        <v>56.5</v>
      </c>
      <c r="G642" s="399">
        <v>90.75</v>
      </c>
      <c r="H642" s="399">
        <f t="shared" si="29"/>
        <v>79.100000000000009</v>
      </c>
      <c r="M642" s="389"/>
      <c r="N642" s="401"/>
    </row>
    <row r="643" spans="1:14" x14ac:dyDescent="0.2">
      <c r="A643" s="158">
        <v>15100</v>
      </c>
      <c r="B643" s="422">
        <v>50.45</v>
      </c>
      <c r="G643" s="399">
        <v>66.75</v>
      </c>
      <c r="H643" s="399">
        <f t="shared" si="29"/>
        <v>70.650000000000006</v>
      </c>
      <c r="M643" s="389"/>
      <c r="N643" s="401"/>
    </row>
    <row r="644" spans="1:14" x14ac:dyDescent="0.2">
      <c r="A644" s="158">
        <v>15103</v>
      </c>
      <c r="B644" s="422" t="s">
        <v>16</v>
      </c>
      <c r="G644" s="399" t="s">
        <v>16</v>
      </c>
      <c r="H644" s="399" t="s">
        <v>16</v>
      </c>
      <c r="L644" s="401" t="s">
        <v>16</v>
      </c>
      <c r="M644" s="391" t="s">
        <v>282</v>
      </c>
      <c r="N644" s="392" t="s">
        <v>281</v>
      </c>
    </row>
    <row r="645" spans="1:14" x14ac:dyDescent="0.2">
      <c r="A645" s="158">
        <v>15106</v>
      </c>
      <c r="B645" s="422">
        <v>59.5</v>
      </c>
      <c r="G645" s="399">
        <v>78.45</v>
      </c>
      <c r="H645" s="399">
        <f t="shared" si="29"/>
        <v>83.300000000000011</v>
      </c>
      <c r="M645" s="389"/>
      <c r="N645" s="401"/>
    </row>
    <row r="646" spans="1:14" x14ac:dyDescent="0.2">
      <c r="A646" s="158">
        <v>15109</v>
      </c>
      <c r="B646" s="422" t="s">
        <v>16</v>
      </c>
      <c r="G646" s="399" t="s">
        <v>16</v>
      </c>
      <c r="H646" s="399" t="s">
        <v>16</v>
      </c>
      <c r="L646" s="401" t="s">
        <v>16</v>
      </c>
      <c r="M646" s="391" t="s">
        <v>284</v>
      </c>
      <c r="N646" s="392" t="s">
        <v>283</v>
      </c>
    </row>
    <row r="647" spans="1:14" x14ac:dyDescent="0.2">
      <c r="A647" s="158">
        <v>15112</v>
      </c>
      <c r="B647" s="422">
        <v>127.1</v>
      </c>
      <c r="G647" s="399">
        <v>166.9</v>
      </c>
      <c r="H647" s="399">
        <f t="shared" si="29"/>
        <v>177.95000000000002</v>
      </c>
      <c r="M647" s="389"/>
      <c r="N647" s="401"/>
    </row>
    <row r="648" spans="1:14" x14ac:dyDescent="0.2">
      <c r="A648" s="158">
        <v>15115</v>
      </c>
      <c r="B648" s="422" t="s">
        <v>16</v>
      </c>
      <c r="G648" s="399" t="s">
        <v>16</v>
      </c>
      <c r="H648" s="399" t="s">
        <v>16</v>
      </c>
      <c r="L648" s="401" t="s">
        <v>16</v>
      </c>
      <c r="M648" s="391" t="s">
        <v>286</v>
      </c>
      <c r="N648" s="392" t="s">
        <v>285</v>
      </c>
    </row>
    <row r="649" spans="1:14" x14ac:dyDescent="0.2">
      <c r="A649" s="158">
        <v>15211</v>
      </c>
      <c r="B649" s="422">
        <v>57.85</v>
      </c>
      <c r="G649" s="399">
        <v>70.850000000000009</v>
      </c>
      <c r="H649" s="399">
        <f t="shared" si="29"/>
        <v>81</v>
      </c>
      <c r="M649" s="389"/>
      <c r="N649" s="401"/>
    </row>
    <row r="650" spans="1:14" x14ac:dyDescent="0.2">
      <c r="A650" s="158">
        <v>15214</v>
      </c>
      <c r="B650" s="422" t="s">
        <v>16</v>
      </c>
      <c r="G650" s="399" t="s">
        <v>16</v>
      </c>
      <c r="H650" s="399" t="s">
        <v>16</v>
      </c>
      <c r="L650" s="401" t="s">
        <v>16</v>
      </c>
      <c r="M650" s="391" t="s">
        <v>288</v>
      </c>
      <c r="N650" s="392" t="s">
        <v>287</v>
      </c>
    </row>
    <row r="651" spans="1:14" x14ac:dyDescent="0.2">
      <c r="A651" s="158">
        <v>15215</v>
      </c>
      <c r="B651" s="422">
        <v>63.05</v>
      </c>
      <c r="G651" s="399">
        <v>79</v>
      </c>
      <c r="H651" s="399">
        <f t="shared" si="29"/>
        <v>88.300000000000011</v>
      </c>
      <c r="M651" s="389"/>
      <c r="N651" s="401"/>
    </row>
    <row r="652" spans="1:14" x14ac:dyDescent="0.2">
      <c r="A652" s="158">
        <v>15218</v>
      </c>
      <c r="B652" s="422">
        <v>63.05</v>
      </c>
      <c r="G652" s="399">
        <v>79</v>
      </c>
      <c r="H652" s="399">
        <f t="shared" si="29"/>
        <v>88.300000000000011</v>
      </c>
      <c r="M652" s="389"/>
      <c r="N652" s="401"/>
    </row>
    <row r="653" spans="1:14" x14ac:dyDescent="0.2">
      <c r="A653" s="158">
        <v>15221</v>
      </c>
      <c r="B653" s="422">
        <v>63.05</v>
      </c>
      <c r="G653" s="399">
        <v>108.4</v>
      </c>
      <c r="H653" s="399">
        <f t="shared" si="29"/>
        <v>88.300000000000011</v>
      </c>
      <c r="M653" s="389"/>
      <c r="N653" s="401"/>
    </row>
    <row r="654" spans="1:14" x14ac:dyDescent="0.2">
      <c r="A654" s="158">
        <v>15224</v>
      </c>
      <c r="B654" s="422">
        <v>63.05</v>
      </c>
      <c r="G654" s="399">
        <v>77.550000000000011</v>
      </c>
      <c r="H654" s="399">
        <f t="shared" si="29"/>
        <v>88.300000000000011</v>
      </c>
      <c r="M654" s="389"/>
      <c r="N654" s="401"/>
    </row>
    <row r="655" spans="1:14" x14ac:dyDescent="0.2">
      <c r="A655" s="158">
        <v>15227</v>
      </c>
      <c r="B655" s="422">
        <v>63.05</v>
      </c>
      <c r="G655" s="399">
        <v>95.550000000000011</v>
      </c>
      <c r="H655" s="399">
        <f t="shared" si="29"/>
        <v>88.300000000000011</v>
      </c>
      <c r="M655" s="389"/>
      <c r="N655" s="401"/>
    </row>
    <row r="656" spans="1:14" x14ac:dyDescent="0.2">
      <c r="A656" s="158">
        <v>15230</v>
      </c>
      <c r="B656" s="422" t="s">
        <v>16</v>
      </c>
      <c r="G656" s="399" t="s">
        <v>16</v>
      </c>
      <c r="H656" s="399" t="s">
        <v>16</v>
      </c>
      <c r="L656" s="401" t="s">
        <v>16</v>
      </c>
      <c r="M656" s="391" t="s">
        <v>289</v>
      </c>
      <c r="N656" s="392" t="s">
        <v>290</v>
      </c>
    </row>
    <row r="657" spans="1:14" x14ac:dyDescent="0.2">
      <c r="A657" s="158">
        <v>15233</v>
      </c>
      <c r="B657" s="422" t="s">
        <v>16</v>
      </c>
      <c r="G657" s="399" t="s">
        <v>16</v>
      </c>
      <c r="H657" s="399" t="s">
        <v>16</v>
      </c>
      <c r="L657" s="401" t="s">
        <v>16</v>
      </c>
      <c r="M657" s="391" t="s">
        <v>291</v>
      </c>
      <c r="N657" s="392" t="s">
        <v>292</v>
      </c>
    </row>
    <row r="658" spans="1:14" x14ac:dyDescent="0.2">
      <c r="A658" s="158">
        <v>15236</v>
      </c>
      <c r="B658" s="422" t="s">
        <v>16</v>
      </c>
      <c r="G658" s="399" t="s">
        <v>16</v>
      </c>
      <c r="H658" s="399" t="s">
        <v>16</v>
      </c>
      <c r="L658" s="401" t="s">
        <v>16</v>
      </c>
      <c r="M658" s="391" t="s">
        <v>293</v>
      </c>
      <c r="N658" s="392" t="s">
        <v>294</v>
      </c>
    </row>
    <row r="659" spans="1:14" x14ac:dyDescent="0.2">
      <c r="A659" s="158">
        <v>15239</v>
      </c>
      <c r="B659" s="422" t="s">
        <v>16</v>
      </c>
      <c r="G659" s="399" t="s">
        <v>16</v>
      </c>
      <c r="H659" s="399" t="s">
        <v>16</v>
      </c>
      <c r="L659" s="401" t="s">
        <v>16</v>
      </c>
      <c r="M659" s="391" t="s">
        <v>295</v>
      </c>
      <c r="N659" s="392" t="s">
        <v>296</v>
      </c>
    </row>
    <row r="660" spans="1:14" x14ac:dyDescent="0.2">
      <c r="A660" s="158">
        <v>15242</v>
      </c>
      <c r="B660" s="422" t="s">
        <v>16</v>
      </c>
      <c r="G660" s="399" t="s">
        <v>16</v>
      </c>
      <c r="H660" s="399" t="s">
        <v>16</v>
      </c>
      <c r="L660" s="401" t="s">
        <v>16</v>
      </c>
      <c r="M660" s="391" t="s">
        <v>297</v>
      </c>
      <c r="N660" s="392" t="s">
        <v>298</v>
      </c>
    </row>
    <row r="661" spans="1:14" x14ac:dyDescent="0.2">
      <c r="A661" s="158">
        <v>15245</v>
      </c>
      <c r="B661" s="421">
        <v>63.05</v>
      </c>
      <c r="G661" s="399">
        <v>94.800000000000011</v>
      </c>
      <c r="H661" s="399">
        <f t="shared" ref="H661:H722" si="30">CEILING(B661*1.4,0.05)</f>
        <v>88.300000000000011</v>
      </c>
      <c r="M661" s="389"/>
      <c r="N661" s="401"/>
    </row>
    <row r="662" spans="1:14" x14ac:dyDescent="0.2">
      <c r="A662" s="158">
        <v>15248</v>
      </c>
      <c r="B662" s="421">
        <v>63.05</v>
      </c>
      <c r="G662" s="399">
        <v>79</v>
      </c>
      <c r="H662" s="399">
        <f t="shared" si="30"/>
        <v>88.300000000000011</v>
      </c>
      <c r="M662" s="389"/>
      <c r="N662" s="401"/>
    </row>
    <row r="663" spans="1:14" x14ac:dyDescent="0.2">
      <c r="A663" s="158">
        <v>15251</v>
      </c>
      <c r="B663" s="421">
        <v>63.05</v>
      </c>
      <c r="G663" s="399">
        <v>89.350000000000009</v>
      </c>
      <c r="H663" s="399">
        <f t="shared" si="30"/>
        <v>88.300000000000011</v>
      </c>
      <c r="M663" s="389"/>
      <c r="N663" s="401"/>
    </row>
    <row r="664" spans="1:14" x14ac:dyDescent="0.2">
      <c r="A664" s="158">
        <v>15254</v>
      </c>
      <c r="B664" s="421">
        <v>63.05</v>
      </c>
      <c r="G664" s="399">
        <v>93.850000000000009</v>
      </c>
      <c r="H664" s="399">
        <f t="shared" si="30"/>
        <v>88.300000000000011</v>
      </c>
      <c r="M664" s="389"/>
      <c r="N664" s="401"/>
    </row>
    <row r="665" spans="1:14" x14ac:dyDescent="0.2">
      <c r="A665" s="158">
        <v>15257</v>
      </c>
      <c r="B665" s="421">
        <v>63.05</v>
      </c>
      <c r="G665" s="399">
        <v>95</v>
      </c>
      <c r="H665" s="399">
        <f t="shared" si="30"/>
        <v>88.300000000000011</v>
      </c>
      <c r="M665" s="389"/>
      <c r="N665" s="401"/>
    </row>
    <row r="666" spans="1:14" x14ac:dyDescent="0.2">
      <c r="A666" s="158">
        <v>15260</v>
      </c>
      <c r="B666" s="421" t="s">
        <v>16</v>
      </c>
      <c r="G666" s="399" t="s">
        <v>16</v>
      </c>
      <c r="H666" s="399" t="s">
        <v>16</v>
      </c>
      <c r="L666" s="401" t="s">
        <v>16</v>
      </c>
      <c r="M666" s="391" t="s">
        <v>299</v>
      </c>
      <c r="N666" s="392" t="s">
        <v>300</v>
      </c>
    </row>
    <row r="667" spans="1:14" x14ac:dyDescent="0.2">
      <c r="A667" s="158">
        <v>15263</v>
      </c>
      <c r="B667" s="421" t="s">
        <v>16</v>
      </c>
      <c r="G667" s="399" t="s">
        <v>16</v>
      </c>
      <c r="H667" s="399" t="s">
        <v>16</v>
      </c>
      <c r="L667" s="401" t="s">
        <v>16</v>
      </c>
      <c r="M667" s="391" t="s">
        <v>301</v>
      </c>
      <c r="N667" s="392" t="s">
        <v>302</v>
      </c>
    </row>
    <row r="668" spans="1:14" x14ac:dyDescent="0.2">
      <c r="A668" s="158">
        <v>15266</v>
      </c>
      <c r="B668" s="421" t="s">
        <v>16</v>
      </c>
      <c r="G668" s="399" t="s">
        <v>16</v>
      </c>
      <c r="H668" s="399" t="s">
        <v>16</v>
      </c>
      <c r="L668" s="401" t="s">
        <v>16</v>
      </c>
      <c r="M668" s="391" t="s">
        <v>304</v>
      </c>
      <c r="N668" s="392" t="s">
        <v>303</v>
      </c>
    </row>
    <row r="669" spans="1:14" x14ac:dyDescent="0.2">
      <c r="A669" s="158">
        <v>15269</v>
      </c>
      <c r="B669" s="421" t="s">
        <v>16</v>
      </c>
      <c r="G669" s="399" t="s">
        <v>16</v>
      </c>
      <c r="H669" s="399" t="s">
        <v>16</v>
      </c>
      <c r="L669" s="401" t="s">
        <v>16</v>
      </c>
      <c r="M669" s="391" t="s">
        <v>306</v>
      </c>
      <c r="N669" s="392" t="s">
        <v>305</v>
      </c>
    </row>
    <row r="670" spans="1:14" x14ac:dyDescent="0.2">
      <c r="A670" s="158">
        <v>15272</v>
      </c>
      <c r="B670" s="421" t="s">
        <v>16</v>
      </c>
      <c r="G670" s="399" t="s">
        <v>16</v>
      </c>
      <c r="H670" s="399" t="s">
        <v>16</v>
      </c>
      <c r="L670" s="401" t="s">
        <v>16</v>
      </c>
      <c r="M670" s="391" t="s">
        <v>307</v>
      </c>
      <c r="N670" s="392" t="s">
        <v>308</v>
      </c>
    </row>
    <row r="671" spans="1:14" x14ac:dyDescent="0.2">
      <c r="A671" s="158">
        <v>15275</v>
      </c>
      <c r="B671" s="421">
        <v>193.4</v>
      </c>
      <c r="G671" s="399">
        <v>240.35000000000002</v>
      </c>
      <c r="H671" s="399">
        <f t="shared" si="30"/>
        <v>270.8</v>
      </c>
      <c r="M671" s="389"/>
      <c r="N671" s="158"/>
    </row>
    <row r="672" spans="1:14" x14ac:dyDescent="0.2">
      <c r="A672" s="158">
        <v>15303</v>
      </c>
      <c r="B672" s="421">
        <v>377.4</v>
      </c>
      <c r="G672" s="399">
        <v>455</v>
      </c>
      <c r="H672" s="399">
        <f t="shared" si="30"/>
        <v>528.4</v>
      </c>
      <c r="M672" s="389"/>
      <c r="N672" s="401"/>
    </row>
    <row r="673" spans="1:14" x14ac:dyDescent="0.2">
      <c r="A673" s="158">
        <v>15304</v>
      </c>
      <c r="B673" s="421">
        <v>377.4</v>
      </c>
      <c r="G673" s="399">
        <v>455</v>
      </c>
      <c r="H673" s="399">
        <f t="shared" si="30"/>
        <v>528.4</v>
      </c>
      <c r="M673" s="389"/>
      <c r="N673" s="401"/>
    </row>
    <row r="674" spans="1:14" x14ac:dyDescent="0.2">
      <c r="A674" s="158">
        <v>15307</v>
      </c>
      <c r="B674" s="421">
        <v>715.5</v>
      </c>
      <c r="G674" s="399">
        <v>862.45</v>
      </c>
      <c r="H674" s="399">
        <f t="shared" si="30"/>
        <v>1001.7</v>
      </c>
      <c r="M674" s="389"/>
      <c r="N674" s="401"/>
    </row>
    <row r="675" spans="1:14" x14ac:dyDescent="0.2">
      <c r="A675" s="158">
        <v>15308</v>
      </c>
      <c r="B675" s="421">
        <v>715.5</v>
      </c>
      <c r="G675" s="399">
        <v>862.45</v>
      </c>
      <c r="H675" s="399">
        <f t="shared" si="30"/>
        <v>1001.7</v>
      </c>
      <c r="M675" s="389"/>
      <c r="N675" s="401"/>
    </row>
    <row r="676" spans="1:14" x14ac:dyDescent="0.2">
      <c r="A676" s="158">
        <v>15311</v>
      </c>
      <c r="B676" s="421">
        <v>352.3</v>
      </c>
      <c r="G676" s="399">
        <v>424.70000000000005</v>
      </c>
      <c r="H676" s="399">
        <f t="shared" si="30"/>
        <v>493.25</v>
      </c>
      <c r="M676" s="389"/>
      <c r="N676" s="401"/>
    </row>
    <row r="677" spans="1:14" x14ac:dyDescent="0.2">
      <c r="A677" s="158">
        <v>15312</v>
      </c>
      <c r="B677" s="421">
        <v>349.7</v>
      </c>
      <c r="G677" s="399">
        <v>421.70000000000005</v>
      </c>
      <c r="H677" s="399">
        <f t="shared" si="30"/>
        <v>489.6</v>
      </c>
      <c r="M677" s="389"/>
      <c r="N677" s="401"/>
    </row>
    <row r="678" spans="1:14" x14ac:dyDescent="0.2">
      <c r="A678" s="158">
        <v>15315</v>
      </c>
      <c r="B678" s="421">
        <v>691.6</v>
      </c>
      <c r="G678" s="399">
        <v>833.75</v>
      </c>
      <c r="H678" s="399">
        <f t="shared" si="30"/>
        <v>968.25</v>
      </c>
      <c r="M678" s="389"/>
      <c r="N678" s="401"/>
    </row>
    <row r="679" spans="1:14" x14ac:dyDescent="0.2">
      <c r="A679" s="158">
        <v>15316</v>
      </c>
      <c r="B679" s="421">
        <v>691.6</v>
      </c>
      <c r="G679" s="399">
        <v>1178.6500000000001</v>
      </c>
      <c r="H679" s="399">
        <f t="shared" si="30"/>
        <v>968.25</v>
      </c>
      <c r="M679" s="389"/>
      <c r="N679" s="401"/>
    </row>
    <row r="680" spans="1:14" x14ac:dyDescent="0.2">
      <c r="A680" s="158">
        <v>15319</v>
      </c>
      <c r="B680" s="421">
        <v>429.25</v>
      </c>
      <c r="G680" s="399">
        <v>517.4</v>
      </c>
      <c r="H680" s="399">
        <f t="shared" si="30"/>
        <v>600.95000000000005</v>
      </c>
      <c r="M680" s="389"/>
      <c r="N680" s="401"/>
    </row>
    <row r="681" spans="1:14" x14ac:dyDescent="0.2">
      <c r="A681" s="158">
        <v>15320</v>
      </c>
      <c r="B681" s="421">
        <v>429.25</v>
      </c>
      <c r="G681" s="399">
        <v>517.4</v>
      </c>
      <c r="H681" s="399">
        <f t="shared" si="30"/>
        <v>600.95000000000005</v>
      </c>
      <c r="M681" s="389"/>
      <c r="N681" s="401"/>
    </row>
    <row r="682" spans="1:14" x14ac:dyDescent="0.2">
      <c r="A682" s="158">
        <v>15323</v>
      </c>
      <c r="B682" s="421">
        <v>763.25</v>
      </c>
      <c r="G682" s="399">
        <v>919.85</v>
      </c>
      <c r="H682" s="399">
        <f t="shared" si="30"/>
        <v>1068.55</v>
      </c>
      <c r="M682" s="389"/>
      <c r="N682" s="401"/>
    </row>
    <row r="683" spans="1:14" x14ac:dyDescent="0.2">
      <c r="A683" s="158">
        <v>15324</v>
      </c>
      <c r="B683" s="421">
        <v>763.25</v>
      </c>
      <c r="G683" s="399">
        <v>919.85</v>
      </c>
      <c r="H683" s="399">
        <f t="shared" si="30"/>
        <v>1068.55</v>
      </c>
      <c r="M683" s="389"/>
      <c r="N683" s="401"/>
    </row>
    <row r="684" spans="1:14" x14ac:dyDescent="0.2">
      <c r="A684" s="158">
        <v>15327</v>
      </c>
      <c r="B684" s="421">
        <v>830.35</v>
      </c>
      <c r="G684" s="399">
        <v>1399.15</v>
      </c>
      <c r="H684" s="399">
        <f t="shared" si="30"/>
        <v>1162.5</v>
      </c>
      <c r="M684" s="389"/>
      <c r="N684" s="401"/>
    </row>
    <row r="685" spans="1:14" x14ac:dyDescent="0.2">
      <c r="A685" s="158">
        <v>15328</v>
      </c>
      <c r="B685" s="421">
        <v>830.35</v>
      </c>
      <c r="G685" s="399">
        <v>1000.85</v>
      </c>
      <c r="H685" s="399">
        <f t="shared" si="30"/>
        <v>1162.5</v>
      </c>
      <c r="M685" s="389"/>
      <c r="N685" s="401"/>
    </row>
    <row r="686" spans="1:14" x14ac:dyDescent="0.2">
      <c r="A686" s="158">
        <v>15331</v>
      </c>
      <c r="B686" s="421">
        <v>788.4</v>
      </c>
      <c r="G686" s="399">
        <v>954.05000000000007</v>
      </c>
      <c r="H686" s="399">
        <f t="shared" si="30"/>
        <v>1103.8</v>
      </c>
      <c r="M686" s="389"/>
      <c r="N686" s="401"/>
    </row>
    <row r="687" spans="1:14" x14ac:dyDescent="0.2">
      <c r="A687" s="158">
        <v>15332</v>
      </c>
      <c r="B687" s="421">
        <v>788.4</v>
      </c>
      <c r="G687" s="399">
        <v>1185.8500000000001</v>
      </c>
      <c r="H687" s="399">
        <f t="shared" si="30"/>
        <v>1103.8</v>
      </c>
      <c r="M687" s="389"/>
      <c r="N687" s="401"/>
    </row>
    <row r="688" spans="1:14" x14ac:dyDescent="0.2">
      <c r="A688" s="158">
        <v>15335</v>
      </c>
      <c r="B688" s="421">
        <v>715.5</v>
      </c>
      <c r="G688" s="399">
        <v>862.45</v>
      </c>
      <c r="H688" s="399">
        <f t="shared" si="30"/>
        <v>1001.7</v>
      </c>
      <c r="M688" s="389"/>
      <c r="N688" s="401"/>
    </row>
    <row r="689" spans="1:14" x14ac:dyDescent="0.2">
      <c r="A689" s="158">
        <v>15336</v>
      </c>
      <c r="B689" s="421">
        <v>715.5</v>
      </c>
      <c r="G689" s="399">
        <v>862.45</v>
      </c>
      <c r="H689" s="399">
        <f t="shared" si="30"/>
        <v>1001.7</v>
      </c>
      <c r="M689" s="389"/>
      <c r="N689" s="401"/>
    </row>
    <row r="690" spans="1:14" x14ac:dyDescent="0.2">
      <c r="A690" s="158">
        <v>15338</v>
      </c>
      <c r="B690" s="421">
        <v>989.1</v>
      </c>
      <c r="G690" s="399">
        <v>1341.3500000000001</v>
      </c>
      <c r="H690" s="399">
        <f t="shared" si="30"/>
        <v>1384.75</v>
      </c>
      <c r="M690" s="389"/>
      <c r="N690" s="401"/>
    </row>
    <row r="691" spans="1:14" x14ac:dyDescent="0.2">
      <c r="A691" s="158">
        <v>15339</v>
      </c>
      <c r="B691" s="421">
        <v>80.5</v>
      </c>
      <c r="G691" s="399">
        <v>97.350000000000009</v>
      </c>
      <c r="H691" s="399">
        <f t="shared" si="30"/>
        <v>112.7</v>
      </c>
      <c r="M691" s="389"/>
      <c r="N691" s="401"/>
    </row>
    <row r="692" spans="1:14" x14ac:dyDescent="0.2">
      <c r="A692" s="158">
        <v>15342</v>
      </c>
      <c r="B692" s="421">
        <v>201.15</v>
      </c>
      <c r="G692" s="399">
        <v>242.65</v>
      </c>
      <c r="H692" s="399">
        <f t="shared" si="30"/>
        <v>281.65000000000003</v>
      </c>
      <c r="M692" s="389"/>
      <c r="N692" s="401"/>
    </row>
    <row r="693" spans="1:14" x14ac:dyDescent="0.2">
      <c r="A693" s="158">
        <v>15345</v>
      </c>
      <c r="B693" s="421">
        <v>536.79999999999995</v>
      </c>
      <c r="G693" s="399">
        <v>673.95</v>
      </c>
      <c r="H693" s="399">
        <f t="shared" si="30"/>
        <v>751.55000000000007</v>
      </c>
      <c r="M693" s="389"/>
      <c r="N693" s="401"/>
    </row>
    <row r="694" spans="1:14" x14ac:dyDescent="0.2">
      <c r="A694" s="158">
        <v>15348</v>
      </c>
      <c r="B694" s="421">
        <v>61.75</v>
      </c>
      <c r="G694" s="399">
        <v>74.7</v>
      </c>
      <c r="H694" s="399">
        <f t="shared" si="30"/>
        <v>86.45</v>
      </c>
      <c r="M694" s="389"/>
      <c r="N694" s="401"/>
    </row>
    <row r="695" spans="1:14" x14ac:dyDescent="0.2">
      <c r="A695" s="158">
        <v>15351</v>
      </c>
      <c r="B695" s="421">
        <v>123.3</v>
      </c>
      <c r="G695" s="399">
        <v>148.80000000000001</v>
      </c>
      <c r="H695" s="399">
        <f t="shared" si="30"/>
        <v>172.65</v>
      </c>
      <c r="M695" s="389"/>
      <c r="N695" s="401"/>
    </row>
    <row r="696" spans="1:14" x14ac:dyDescent="0.2">
      <c r="A696" s="158">
        <v>15354</v>
      </c>
      <c r="B696" s="421">
        <v>149.55000000000001</v>
      </c>
      <c r="G696" s="399">
        <v>180.55</v>
      </c>
      <c r="H696" s="399">
        <f t="shared" si="30"/>
        <v>209.4</v>
      </c>
      <c r="M696" s="389"/>
      <c r="N696" s="401"/>
    </row>
    <row r="697" spans="1:14" x14ac:dyDescent="0.2">
      <c r="A697" s="158">
        <v>15357</v>
      </c>
      <c r="B697" s="421">
        <v>42.3</v>
      </c>
      <c r="G697" s="399">
        <v>51.050000000000004</v>
      </c>
      <c r="H697" s="399">
        <f t="shared" si="30"/>
        <v>59.25</v>
      </c>
      <c r="M697" s="389"/>
      <c r="N697" s="401"/>
    </row>
    <row r="698" spans="1:14" x14ac:dyDescent="0.2">
      <c r="A698" s="158">
        <v>15500</v>
      </c>
      <c r="B698" s="421">
        <v>256.55</v>
      </c>
      <c r="G698" s="399">
        <v>323.35000000000002</v>
      </c>
      <c r="H698" s="399">
        <f t="shared" si="30"/>
        <v>359.20000000000005</v>
      </c>
      <c r="M698" s="389"/>
      <c r="N698" s="401"/>
    </row>
    <row r="699" spans="1:14" x14ac:dyDescent="0.2">
      <c r="A699" s="158">
        <v>15503</v>
      </c>
      <c r="B699" s="421">
        <v>329.4</v>
      </c>
      <c r="G699" s="399">
        <v>411</v>
      </c>
      <c r="H699" s="399">
        <f t="shared" si="30"/>
        <v>461.20000000000005</v>
      </c>
      <c r="M699" s="389"/>
      <c r="N699" s="401"/>
    </row>
    <row r="700" spans="1:14" x14ac:dyDescent="0.2">
      <c r="A700" s="158">
        <v>15506</v>
      </c>
      <c r="B700" s="421">
        <v>491.9</v>
      </c>
      <c r="G700" s="399">
        <v>594.5</v>
      </c>
      <c r="H700" s="399">
        <f t="shared" si="30"/>
        <v>688.7</v>
      </c>
      <c r="M700" s="389"/>
      <c r="N700" s="401"/>
    </row>
    <row r="701" spans="1:14" x14ac:dyDescent="0.2">
      <c r="A701" s="158">
        <v>15509</v>
      </c>
      <c r="B701" s="421">
        <v>222.3</v>
      </c>
      <c r="G701" s="399">
        <v>277.40000000000003</v>
      </c>
      <c r="H701" s="399">
        <f t="shared" si="30"/>
        <v>311.25</v>
      </c>
      <c r="M701" s="389"/>
      <c r="N701" s="401"/>
    </row>
    <row r="702" spans="1:14" x14ac:dyDescent="0.2">
      <c r="A702" s="158">
        <v>15512</v>
      </c>
      <c r="B702" s="421">
        <v>286.60000000000002</v>
      </c>
      <c r="G702" s="399">
        <v>357.6</v>
      </c>
      <c r="H702" s="399">
        <f t="shared" si="30"/>
        <v>401.25</v>
      </c>
      <c r="M702" s="389"/>
      <c r="N702" s="401"/>
    </row>
    <row r="703" spans="1:14" x14ac:dyDescent="0.2">
      <c r="A703" s="158">
        <v>15513</v>
      </c>
      <c r="B703" s="421">
        <v>324.05</v>
      </c>
      <c r="G703" s="399">
        <v>558.6</v>
      </c>
      <c r="H703" s="399">
        <f t="shared" si="30"/>
        <v>453.70000000000005</v>
      </c>
      <c r="M703" s="389"/>
      <c r="N703" s="401"/>
    </row>
    <row r="704" spans="1:14" x14ac:dyDescent="0.2">
      <c r="A704" s="158">
        <v>15515</v>
      </c>
      <c r="B704" s="421">
        <v>415</v>
      </c>
      <c r="G704" s="399">
        <v>521.85</v>
      </c>
      <c r="H704" s="399">
        <f t="shared" si="30"/>
        <v>581</v>
      </c>
      <c r="M704" s="389"/>
      <c r="N704" s="401"/>
    </row>
    <row r="705" spans="1:14" x14ac:dyDescent="0.2">
      <c r="A705" s="158">
        <v>15518</v>
      </c>
      <c r="B705" s="421">
        <v>81.400000000000006</v>
      </c>
      <c r="G705" s="399">
        <v>105.30000000000001</v>
      </c>
      <c r="H705" s="399">
        <f t="shared" si="30"/>
        <v>114</v>
      </c>
      <c r="M705" s="389"/>
      <c r="N705" s="401"/>
    </row>
    <row r="706" spans="1:14" x14ac:dyDescent="0.2">
      <c r="A706" s="158">
        <v>15521</v>
      </c>
      <c r="B706" s="421">
        <v>359.35</v>
      </c>
      <c r="G706" s="399">
        <v>453.5</v>
      </c>
      <c r="H706" s="399">
        <f t="shared" si="30"/>
        <v>503.1</v>
      </c>
      <c r="M706" s="389"/>
      <c r="N706" s="401"/>
    </row>
    <row r="707" spans="1:14" x14ac:dyDescent="0.2">
      <c r="A707" s="158">
        <v>15524</v>
      </c>
      <c r="B707" s="421">
        <v>673.75</v>
      </c>
      <c r="G707" s="399">
        <v>812.2</v>
      </c>
      <c r="H707" s="399">
        <f t="shared" si="30"/>
        <v>943.25</v>
      </c>
      <c r="M707" s="389"/>
      <c r="N707" s="401"/>
    </row>
    <row r="708" spans="1:14" x14ac:dyDescent="0.2">
      <c r="A708" s="158">
        <v>15527</v>
      </c>
      <c r="B708" s="421">
        <v>83.45</v>
      </c>
      <c r="G708" s="399">
        <v>109</v>
      </c>
      <c r="H708" s="399">
        <f t="shared" si="30"/>
        <v>116.85000000000001</v>
      </c>
      <c r="M708" s="389"/>
      <c r="N708" s="401"/>
    </row>
    <row r="709" spans="1:14" x14ac:dyDescent="0.2">
      <c r="A709" s="158">
        <v>15530</v>
      </c>
      <c r="B709" s="421">
        <v>372.25</v>
      </c>
      <c r="G709" s="399">
        <v>510.35</v>
      </c>
      <c r="H709" s="399">
        <f t="shared" si="30"/>
        <v>521.15</v>
      </c>
      <c r="M709" s="389"/>
      <c r="N709" s="401"/>
    </row>
    <row r="710" spans="1:14" x14ac:dyDescent="0.2">
      <c r="A710" s="158">
        <v>15533</v>
      </c>
      <c r="B710" s="421">
        <v>705.9</v>
      </c>
      <c r="G710" s="399">
        <v>897.15000000000009</v>
      </c>
      <c r="H710" s="399">
        <f t="shared" si="30"/>
        <v>988.30000000000007</v>
      </c>
      <c r="M710" s="389"/>
      <c r="N710" s="401"/>
    </row>
    <row r="711" spans="1:14" x14ac:dyDescent="0.2">
      <c r="A711" s="158">
        <v>15536</v>
      </c>
      <c r="B711" s="421">
        <v>282.14999999999998</v>
      </c>
      <c r="G711" s="399">
        <v>383.70000000000005</v>
      </c>
      <c r="H711" s="399">
        <f t="shared" si="30"/>
        <v>395.05</v>
      </c>
      <c r="M711" s="389"/>
      <c r="N711" s="401"/>
    </row>
    <row r="712" spans="1:14" x14ac:dyDescent="0.2">
      <c r="A712" s="158">
        <v>15539</v>
      </c>
      <c r="B712" s="421">
        <v>663.15</v>
      </c>
      <c r="G712" s="399">
        <v>835.5</v>
      </c>
      <c r="H712" s="399">
        <f t="shared" si="30"/>
        <v>928.45</v>
      </c>
      <c r="M712" s="389"/>
      <c r="N712" s="401"/>
    </row>
    <row r="713" spans="1:14" x14ac:dyDescent="0.2">
      <c r="A713" s="158">
        <v>15550</v>
      </c>
      <c r="B713" s="421">
        <v>696.25</v>
      </c>
      <c r="G713" s="399">
        <v>839.85</v>
      </c>
      <c r="H713" s="399">
        <f t="shared" si="30"/>
        <v>974.75</v>
      </c>
      <c r="M713" s="389"/>
      <c r="N713" s="401"/>
    </row>
    <row r="714" spans="1:14" x14ac:dyDescent="0.2">
      <c r="A714" s="158">
        <v>15553</v>
      </c>
      <c r="B714" s="421">
        <v>751.2</v>
      </c>
      <c r="G714" s="399">
        <v>906.05000000000007</v>
      </c>
      <c r="H714" s="399">
        <f t="shared" si="30"/>
        <v>1051.7</v>
      </c>
      <c r="M714" s="389"/>
      <c r="N714" s="401"/>
    </row>
    <row r="715" spans="1:14" x14ac:dyDescent="0.2">
      <c r="A715" s="158">
        <v>15555</v>
      </c>
      <c r="B715" s="421">
        <v>751.2</v>
      </c>
      <c r="G715" s="399">
        <v>906.05000000000007</v>
      </c>
      <c r="H715" s="399">
        <f t="shared" si="30"/>
        <v>1051.7</v>
      </c>
      <c r="M715" s="389"/>
      <c r="N715" s="401"/>
    </row>
    <row r="716" spans="1:14" x14ac:dyDescent="0.2">
      <c r="A716" s="158">
        <v>15556</v>
      </c>
      <c r="B716" s="421">
        <v>702.4</v>
      </c>
      <c r="G716" s="399">
        <v>847.1</v>
      </c>
      <c r="H716" s="399">
        <f t="shared" si="30"/>
        <v>983.40000000000009</v>
      </c>
      <c r="M716" s="389"/>
      <c r="N716" s="401"/>
    </row>
    <row r="717" spans="1:14" x14ac:dyDescent="0.2">
      <c r="A717" s="158">
        <v>15559</v>
      </c>
      <c r="B717" s="421">
        <v>916.1</v>
      </c>
      <c r="G717" s="399">
        <v>1104.8</v>
      </c>
      <c r="H717" s="399">
        <f t="shared" si="30"/>
        <v>1282.5500000000002</v>
      </c>
      <c r="M717" s="389"/>
      <c r="N717" s="401"/>
    </row>
    <row r="718" spans="1:14" x14ac:dyDescent="0.2">
      <c r="A718" s="158">
        <v>15562</v>
      </c>
      <c r="B718" s="421">
        <v>1184.8499999999999</v>
      </c>
      <c r="G718" s="399">
        <v>1428.8500000000001</v>
      </c>
      <c r="H718" s="399">
        <f t="shared" si="30"/>
        <v>1658.8000000000002</v>
      </c>
      <c r="M718" s="389"/>
      <c r="N718" s="401"/>
    </row>
    <row r="719" spans="1:14" x14ac:dyDescent="0.2">
      <c r="A719" s="158">
        <v>15565</v>
      </c>
      <c r="B719" s="421">
        <v>3503.25</v>
      </c>
      <c r="G719" s="399">
        <v>4286.4000000000005</v>
      </c>
      <c r="H719" s="399">
        <f t="shared" si="30"/>
        <v>4904.55</v>
      </c>
      <c r="M719" s="389"/>
      <c r="N719" s="401"/>
    </row>
    <row r="720" spans="1:14" x14ac:dyDescent="0.2">
      <c r="A720" s="158">
        <v>15600</v>
      </c>
      <c r="B720" s="421">
        <v>1799.65</v>
      </c>
      <c r="G720" s="399">
        <v>2159.85</v>
      </c>
      <c r="H720" s="399">
        <f t="shared" si="30"/>
        <v>2519.5500000000002</v>
      </c>
      <c r="M720" s="389"/>
      <c r="N720" s="401"/>
    </row>
    <row r="721" spans="1:14" x14ac:dyDescent="0.2">
      <c r="A721" s="158">
        <v>15700</v>
      </c>
      <c r="B721" s="421">
        <v>48.6</v>
      </c>
      <c r="G721" s="399">
        <v>63.25</v>
      </c>
      <c r="H721" s="399">
        <f t="shared" si="30"/>
        <v>68.05</v>
      </c>
      <c r="M721" s="389"/>
      <c r="N721" s="401"/>
    </row>
    <row r="722" spans="1:14" x14ac:dyDescent="0.2">
      <c r="A722" s="158">
        <v>15705</v>
      </c>
      <c r="B722" s="421">
        <v>81</v>
      </c>
      <c r="G722" s="399">
        <v>105.2</v>
      </c>
      <c r="H722" s="399">
        <f t="shared" si="30"/>
        <v>113.4</v>
      </c>
      <c r="M722" s="389"/>
      <c r="N722" s="401"/>
    </row>
    <row r="723" spans="1:14" x14ac:dyDescent="0.2">
      <c r="A723" s="158">
        <v>15710</v>
      </c>
      <c r="B723" s="421">
        <v>81</v>
      </c>
      <c r="G723" s="399">
        <v>105.2</v>
      </c>
      <c r="H723" s="399">
        <f t="shared" ref="H723:H786" si="31">CEILING(B723*1.4,0.05)</f>
        <v>113.4</v>
      </c>
      <c r="M723" s="389"/>
      <c r="N723" s="401"/>
    </row>
    <row r="724" spans="1:14" x14ac:dyDescent="0.2">
      <c r="A724" s="158">
        <v>15715</v>
      </c>
      <c r="B724" s="421">
        <v>81</v>
      </c>
      <c r="G724" s="399">
        <v>105.2</v>
      </c>
      <c r="H724" s="399">
        <f t="shared" si="31"/>
        <v>113.4</v>
      </c>
      <c r="M724" s="389"/>
      <c r="N724" s="401"/>
    </row>
    <row r="725" spans="1:14" x14ac:dyDescent="0.2">
      <c r="A725" s="158">
        <v>15800</v>
      </c>
      <c r="B725" s="421">
        <v>101.8</v>
      </c>
      <c r="G725" s="399">
        <v>132.25</v>
      </c>
      <c r="H725" s="399">
        <f t="shared" si="31"/>
        <v>142.55000000000001</v>
      </c>
      <c r="M725" s="389"/>
      <c r="N725" s="401"/>
    </row>
    <row r="726" spans="1:14" x14ac:dyDescent="0.2">
      <c r="A726" s="158">
        <v>15850</v>
      </c>
      <c r="B726" s="421">
        <v>210.9</v>
      </c>
      <c r="G726" s="399">
        <v>376.45000000000005</v>
      </c>
      <c r="H726" s="399">
        <f t="shared" si="31"/>
        <v>295.3</v>
      </c>
      <c r="M726" s="389"/>
      <c r="N726" s="401"/>
    </row>
    <row r="727" spans="1:14" x14ac:dyDescent="0.2">
      <c r="A727" s="158">
        <v>15900</v>
      </c>
      <c r="B727" s="421">
        <v>264.25</v>
      </c>
      <c r="G727" s="399">
        <v>370.05</v>
      </c>
      <c r="M727" s="406"/>
      <c r="N727" s="399"/>
    </row>
    <row r="728" spans="1:14" x14ac:dyDescent="0.2">
      <c r="A728" s="158">
        <v>16003</v>
      </c>
      <c r="B728" s="421">
        <v>687.7</v>
      </c>
      <c r="G728" s="399">
        <v>858.90000000000009</v>
      </c>
      <c r="H728" s="399">
        <f t="shared" si="31"/>
        <v>962.80000000000007</v>
      </c>
      <c r="M728" s="389"/>
      <c r="N728" s="401"/>
    </row>
    <row r="729" spans="1:14" x14ac:dyDescent="0.2">
      <c r="A729" s="158">
        <v>16006</v>
      </c>
      <c r="B729" s="421">
        <v>528.4</v>
      </c>
      <c r="G729" s="399">
        <v>634.35</v>
      </c>
      <c r="H729" s="399">
        <f t="shared" si="31"/>
        <v>739.80000000000007</v>
      </c>
      <c r="M729" s="389"/>
      <c r="N729" s="401"/>
    </row>
    <row r="730" spans="1:14" x14ac:dyDescent="0.2">
      <c r="A730" s="158">
        <v>16009</v>
      </c>
      <c r="B730" s="421">
        <v>360.65</v>
      </c>
      <c r="G730" s="399">
        <v>433</v>
      </c>
      <c r="H730" s="399">
        <f t="shared" si="31"/>
        <v>504.95000000000005</v>
      </c>
      <c r="M730" s="389"/>
      <c r="N730" s="401"/>
    </row>
    <row r="731" spans="1:14" x14ac:dyDescent="0.2">
      <c r="A731" s="158">
        <v>16012</v>
      </c>
      <c r="B731" s="421">
        <v>312</v>
      </c>
      <c r="G731" s="399">
        <v>374.8</v>
      </c>
      <c r="H731" s="399">
        <f t="shared" si="31"/>
        <v>436.8</v>
      </c>
      <c r="M731" s="389"/>
      <c r="N731" s="401"/>
    </row>
    <row r="732" spans="1:14" x14ac:dyDescent="0.2">
      <c r="A732" s="158">
        <v>16015</v>
      </c>
      <c r="B732" s="421">
        <v>4319.2</v>
      </c>
      <c r="G732" s="399">
        <v>5183.3500000000004</v>
      </c>
      <c r="H732" s="399">
        <f t="shared" si="31"/>
        <v>6046.9000000000005</v>
      </c>
      <c r="M732" s="389"/>
      <c r="N732" s="401"/>
    </row>
    <row r="733" spans="1:14" x14ac:dyDescent="0.2">
      <c r="A733" s="158">
        <v>16018</v>
      </c>
      <c r="B733" s="421">
        <v>2582.0500000000002</v>
      </c>
      <c r="G733" s="399">
        <v>3098.6000000000004</v>
      </c>
      <c r="H733" s="399">
        <f t="shared" si="31"/>
        <v>3614.9</v>
      </c>
      <c r="M733" s="389"/>
      <c r="N733" s="401"/>
    </row>
    <row r="734" spans="1:14" x14ac:dyDescent="0.2">
      <c r="A734" s="158">
        <v>16400</v>
      </c>
      <c r="B734" s="421">
        <v>28.8</v>
      </c>
      <c r="H734" s="399">
        <f t="shared" si="31"/>
        <v>40.35</v>
      </c>
      <c r="M734" s="389"/>
      <c r="N734" s="401"/>
    </row>
    <row r="735" spans="1:14" x14ac:dyDescent="0.2">
      <c r="A735" s="158">
        <v>16401</v>
      </c>
      <c r="B735" s="421">
        <v>90.4</v>
      </c>
      <c r="G735" s="399">
        <v>124.9</v>
      </c>
      <c r="H735" s="399">
        <f t="shared" si="31"/>
        <v>126.60000000000001</v>
      </c>
      <c r="M735" s="389"/>
      <c r="N735" s="401"/>
    </row>
    <row r="736" spans="1:14" x14ac:dyDescent="0.2">
      <c r="A736" s="158">
        <v>16404</v>
      </c>
      <c r="B736" s="421">
        <v>45.45</v>
      </c>
      <c r="G736" s="399">
        <v>62.95</v>
      </c>
      <c r="H736" s="399">
        <f t="shared" si="31"/>
        <v>63.650000000000006</v>
      </c>
      <c r="M736" s="389"/>
      <c r="N736" s="401"/>
    </row>
    <row r="737" spans="1:14" x14ac:dyDescent="0.2">
      <c r="A737" s="158">
        <v>16406</v>
      </c>
      <c r="B737" s="421">
        <v>141.65</v>
      </c>
      <c r="G737" s="399">
        <v>204.55</v>
      </c>
      <c r="H737" s="399">
        <f t="shared" si="31"/>
        <v>198.35000000000002</v>
      </c>
      <c r="M737" s="389"/>
      <c r="N737" s="401"/>
    </row>
    <row r="738" spans="1:14" x14ac:dyDescent="0.2">
      <c r="A738" s="158">
        <v>16407</v>
      </c>
      <c r="B738" s="421">
        <v>75.8</v>
      </c>
      <c r="G738" s="399">
        <v>104.9</v>
      </c>
      <c r="H738" s="399">
        <f t="shared" si="31"/>
        <v>106.15</v>
      </c>
      <c r="M738" s="389"/>
      <c r="N738" s="401"/>
    </row>
    <row r="739" spans="1:14" x14ac:dyDescent="0.2">
      <c r="A739" s="158">
        <v>16408</v>
      </c>
      <c r="B739" s="421">
        <v>56.45</v>
      </c>
      <c r="H739" s="399">
        <f t="shared" si="31"/>
        <v>79.050000000000011</v>
      </c>
      <c r="M739" s="389"/>
      <c r="N739" s="401"/>
    </row>
    <row r="740" spans="1:14" x14ac:dyDescent="0.2">
      <c r="A740" s="158">
        <v>16500</v>
      </c>
      <c r="B740" s="421">
        <v>49.85</v>
      </c>
      <c r="G740" s="399">
        <v>72.100000000000009</v>
      </c>
      <c r="H740" s="399">
        <f t="shared" si="31"/>
        <v>69.8</v>
      </c>
      <c r="M740" s="389"/>
      <c r="N740" s="401"/>
    </row>
    <row r="741" spans="1:14" x14ac:dyDescent="0.2">
      <c r="A741" s="158">
        <v>16501</v>
      </c>
      <c r="B741" s="421">
        <v>148.6</v>
      </c>
      <c r="G741" s="399">
        <v>202.70000000000002</v>
      </c>
      <c r="H741" s="399">
        <f t="shared" si="31"/>
        <v>208.05</v>
      </c>
      <c r="M741" s="389"/>
      <c r="N741" s="401"/>
    </row>
    <row r="742" spans="1:14" x14ac:dyDescent="0.2">
      <c r="A742" s="158">
        <v>16502</v>
      </c>
      <c r="B742" s="421">
        <v>49.85</v>
      </c>
      <c r="G742" s="399">
        <v>64.5</v>
      </c>
      <c r="M742" s="389"/>
      <c r="N742" s="401"/>
    </row>
    <row r="743" spans="1:14" x14ac:dyDescent="0.2">
      <c r="A743" s="158">
        <v>16505</v>
      </c>
      <c r="B743" s="421">
        <v>49.85</v>
      </c>
      <c r="G743" s="399">
        <v>65.55</v>
      </c>
      <c r="M743" s="389"/>
      <c r="N743" s="401"/>
    </row>
    <row r="744" spans="1:14" x14ac:dyDescent="0.2">
      <c r="A744" s="158">
        <v>16508</v>
      </c>
      <c r="B744" s="421">
        <v>49.85</v>
      </c>
      <c r="G744" s="399">
        <v>61.45</v>
      </c>
      <c r="M744" s="389"/>
      <c r="N744" s="401"/>
    </row>
    <row r="745" spans="1:14" x14ac:dyDescent="0.2">
      <c r="A745" s="158">
        <v>16509</v>
      </c>
      <c r="B745" s="421">
        <v>49.85</v>
      </c>
      <c r="G745" s="399">
        <v>62</v>
      </c>
      <c r="H745" s="399">
        <f t="shared" si="31"/>
        <v>69.8</v>
      </c>
      <c r="M745" s="389"/>
      <c r="N745" s="401"/>
    </row>
    <row r="746" spans="1:14" x14ac:dyDescent="0.2">
      <c r="A746" s="158">
        <v>16511</v>
      </c>
      <c r="B746" s="421">
        <v>232.5</v>
      </c>
      <c r="G746" s="399">
        <v>382.6</v>
      </c>
      <c r="H746" s="399">
        <f t="shared" si="31"/>
        <v>325.5</v>
      </c>
      <c r="M746" s="389"/>
      <c r="N746" s="401"/>
    </row>
    <row r="747" spans="1:14" x14ac:dyDescent="0.2">
      <c r="A747" s="158">
        <v>16512</v>
      </c>
      <c r="B747" s="421">
        <v>67.099999999999994</v>
      </c>
      <c r="G747" s="399">
        <v>111.45</v>
      </c>
      <c r="H747" s="399">
        <f t="shared" si="31"/>
        <v>93.95</v>
      </c>
      <c r="M747" s="389"/>
      <c r="N747" s="401"/>
    </row>
    <row r="748" spans="1:14" x14ac:dyDescent="0.2">
      <c r="A748" s="158">
        <v>16514</v>
      </c>
      <c r="B748" s="421">
        <v>38.75</v>
      </c>
      <c r="G748" s="399">
        <v>52.050000000000004</v>
      </c>
      <c r="H748" s="399">
        <f t="shared" si="31"/>
        <v>54.25</v>
      </c>
      <c r="M748" s="389"/>
      <c r="N748" s="401"/>
    </row>
    <row r="749" spans="1:14" x14ac:dyDescent="0.2">
      <c r="A749" s="158">
        <v>16515</v>
      </c>
      <c r="B749" s="421">
        <v>666.9</v>
      </c>
      <c r="G749" s="399">
        <v>1622.8500000000001</v>
      </c>
      <c r="H749" s="399">
        <f t="shared" si="31"/>
        <v>933.7</v>
      </c>
      <c r="M749" s="389"/>
      <c r="N749" s="401"/>
    </row>
    <row r="750" spans="1:14" x14ac:dyDescent="0.2">
      <c r="A750" s="158">
        <v>16518</v>
      </c>
      <c r="B750" s="421">
        <v>476.4</v>
      </c>
      <c r="G750" s="399">
        <v>771.45</v>
      </c>
      <c r="H750" s="399">
        <f t="shared" si="31"/>
        <v>667</v>
      </c>
      <c r="M750" s="389"/>
      <c r="N750" s="401"/>
    </row>
    <row r="751" spans="1:14" x14ac:dyDescent="0.2">
      <c r="A751" s="158">
        <v>16519</v>
      </c>
      <c r="B751" s="421">
        <v>733.65</v>
      </c>
      <c r="G751" s="399">
        <v>1928.7</v>
      </c>
      <c r="H751" s="399">
        <f t="shared" si="31"/>
        <v>1027.1500000000001</v>
      </c>
      <c r="M751" s="389"/>
      <c r="N751" s="401"/>
    </row>
    <row r="752" spans="1:14" x14ac:dyDescent="0.2">
      <c r="A752" s="158">
        <v>16520</v>
      </c>
      <c r="B752" s="421">
        <v>666.9</v>
      </c>
      <c r="G752" s="399">
        <v>1622.8500000000001</v>
      </c>
      <c r="M752" s="389"/>
      <c r="N752" s="401"/>
    </row>
    <row r="753" spans="1:14" x14ac:dyDescent="0.2">
      <c r="A753" s="158">
        <v>16522</v>
      </c>
      <c r="B753" s="421">
        <v>1722.5</v>
      </c>
      <c r="G753" s="399">
        <v>2437.15</v>
      </c>
      <c r="M753" s="389"/>
      <c r="N753" s="401"/>
    </row>
    <row r="754" spans="1:14" x14ac:dyDescent="0.2">
      <c r="A754" s="158">
        <v>16527</v>
      </c>
      <c r="B754" s="421">
        <v>666.9</v>
      </c>
      <c r="G754" s="399">
        <v>1594.1000000000001</v>
      </c>
      <c r="H754" s="399">
        <f t="shared" si="31"/>
        <v>933.7</v>
      </c>
      <c r="M754" s="389"/>
      <c r="N754" s="401"/>
    </row>
    <row r="755" spans="1:14" x14ac:dyDescent="0.2">
      <c r="A755" s="158">
        <v>16528</v>
      </c>
      <c r="B755" s="421">
        <v>666.9</v>
      </c>
      <c r="G755" s="399">
        <v>1594.1000000000001</v>
      </c>
      <c r="H755" s="399">
        <f t="shared" si="31"/>
        <v>933.7</v>
      </c>
      <c r="M755" s="389"/>
      <c r="N755" s="401"/>
    </row>
    <row r="756" spans="1:14" x14ac:dyDescent="0.2">
      <c r="A756" s="158">
        <v>16530</v>
      </c>
      <c r="B756" s="421">
        <v>406.3</v>
      </c>
      <c r="G756" s="399">
        <v>1068.4000000000001</v>
      </c>
      <c r="H756" s="399">
        <f t="shared" si="31"/>
        <v>568.85</v>
      </c>
      <c r="M756" s="389"/>
      <c r="N756" s="401"/>
    </row>
    <row r="757" spans="1:14" x14ac:dyDescent="0.2">
      <c r="A757" s="158">
        <v>16531</v>
      </c>
      <c r="B757" s="421">
        <v>812.65</v>
      </c>
      <c r="G757" s="399">
        <v>2136.65</v>
      </c>
      <c r="M757" s="389"/>
      <c r="N757" s="401"/>
    </row>
    <row r="758" spans="1:14" x14ac:dyDescent="0.2">
      <c r="A758" s="158">
        <v>16533</v>
      </c>
      <c r="B758" s="421">
        <v>111.6</v>
      </c>
      <c r="G758" s="399">
        <v>138.45000000000002</v>
      </c>
      <c r="M758" s="389"/>
      <c r="N758" s="401"/>
    </row>
    <row r="759" spans="1:14" x14ac:dyDescent="0.2">
      <c r="A759" s="158">
        <v>16534</v>
      </c>
      <c r="B759" s="421">
        <v>111.6</v>
      </c>
      <c r="G759" s="399">
        <v>138.45000000000002</v>
      </c>
      <c r="M759" s="389"/>
      <c r="N759" s="401"/>
    </row>
    <row r="760" spans="1:14" x14ac:dyDescent="0.2">
      <c r="A760" s="158">
        <v>16564</v>
      </c>
      <c r="B760" s="421">
        <v>230.45</v>
      </c>
      <c r="G760" s="399">
        <v>316.5</v>
      </c>
      <c r="H760" s="399">
        <f t="shared" si="31"/>
        <v>322.65000000000003</v>
      </c>
      <c r="M760" s="389"/>
      <c r="N760" s="401"/>
    </row>
    <row r="761" spans="1:14" x14ac:dyDescent="0.2">
      <c r="A761" s="158">
        <v>16567</v>
      </c>
      <c r="B761" s="421">
        <v>337</v>
      </c>
      <c r="G761" s="399">
        <v>455.15000000000003</v>
      </c>
      <c r="H761" s="399">
        <f t="shared" si="31"/>
        <v>471.8</v>
      </c>
      <c r="M761" s="389"/>
      <c r="N761" s="401"/>
    </row>
    <row r="762" spans="1:14" x14ac:dyDescent="0.2">
      <c r="A762" s="158">
        <v>16570</v>
      </c>
      <c r="B762" s="421">
        <v>439.85</v>
      </c>
      <c r="G762" s="399">
        <v>578.4</v>
      </c>
      <c r="H762" s="399">
        <f t="shared" si="31"/>
        <v>615.80000000000007</v>
      </c>
      <c r="M762" s="389"/>
      <c r="N762" s="401"/>
    </row>
    <row r="763" spans="1:14" x14ac:dyDescent="0.2">
      <c r="A763" s="158">
        <v>16571</v>
      </c>
      <c r="B763" s="421">
        <v>337</v>
      </c>
      <c r="G763" s="399">
        <v>442.95000000000005</v>
      </c>
      <c r="H763" s="399">
        <f t="shared" si="31"/>
        <v>471.8</v>
      </c>
      <c r="M763" s="389"/>
      <c r="N763" s="401"/>
    </row>
    <row r="764" spans="1:14" x14ac:dyDescent="0.2">
      <c r="A764" s="158">
        <v>16573</v>
      </c>
      <c r="B764" s="421">
        <v>274.60000000000002</v>
      </c>
      <c r="G764" s="399">
        <v>383.5</v>
      </c>
      <c r="H764" s="399">
        <f t="shared" si="31"/>
        <v>384.45000000000005</v>
      </c>
      <c r="M764" s="389"/>
      <c r="N764" s="401"/>
    </row>
    <row r="765" spans="1:14" x14ac:dyDescent="0.2">
      <c r="A765" s="158">
        <v>16590</v>
      </c>
      <c r="B765" s="421">
        <v>394.05</v>
      </c>
      <c r="H765" s="399">
        <f>CEILING(B765*1.4,0.05)</f>
        <v>551.70000000000005</v>
      </c>
      <c r="M765" s="389"/>
      <c r="N765" s="401"/>
    </row>
    <row r="766" spans="1:14" x14ac:dyDescent="0.2">
      <c r="A766" s="158">
        <v>16591</v>
      </c>
      <c r="B766" s="421">
        <v>150.75</v>
      </c>
      <c r="H766" s="399">
        <f>CEILING(B766*1.4,0.05)</f>
        <v>211.05</v>
      </c>
      <c r="M766" s="389"/>
      <c r="N766" s="401"/>
    </row>
    <row r="767" spans="1:14" x14ac:dyDescent="0.2">
      <c r="A767" s="158">
        <v>16600</v>
      </c>
      <c r="B767" s="421">
        <v>67.099999999999994</v>
      </c>
      <c r="G767" s="399">
        <v>123.2</v>
      </c>
      <c r="H767" s="399">
        <f t="shared" si="31"/>
        <v>93.95</v>
      </c>
      <c r="M767" s="389"/>
      <c r="N767" s="401"/>
    </row>
    <row r="768" spans="1:14" x14ac:dyDescent="0.2">
      <c r="A768" s="158">
        <v>16603</v>
      </c>
      <c r="B768" s="421">
        <v>128.85</v>
      </c>
      <c r="G768" s="399">
        <v>169.5</v>
      </c>
      <c r="H768" s="399">
        <f t="shared" si="31"/>
        <v>180.4</v>
      </c>
      <c r="M768" s="389"/>
      <c r="N768" s="401"/>
    </row>
    <row r="769" spans="1:14" x14ac:dyDescent="0.2">
      <c r="A769" s="158">
        <v>16606</v>
      </c>
      <c r="B769" s="421">
        <v>257.14999999999998</v>
      </c>
      <c r="G769" s="399">
        <v>387.45000000000005</v>
      </c>
      <c r="H769" s="399">
        <f t="shared" si="31"/>
        <v>360.05</v>
      </c>
      <c r="M769" s="389"/>
      <c r="N769" s="401"/>
    </row>
    <row r="770" spans="1:14" x14ac:dyDescent="0.2">
      <c r="A770" s="158">
        <v>16609</v>
      </c>
      <c r="B770" s="421">
        <v>524.35</v>
      </c>
      <c r="G770" s="399">
        <v>689.40000000000009</v>
      </c>
      <c r="H770" s="399">
        <f t="shared" si="31"/>
        <v>734.1</v>
      </c>
      <c r="M770" s="389"/>
      <c r="N770" s="401"/>
    </row>
    <row r="771" spans="1:14" x14ac:dyDescent="0.2">
      <c r="A771" s="158">
        <v>16612</v>
      </c>
      <c r="B771" s="421">
        <v>412.55</v>
      </c>
      <c r="G771" s="399">
        <v>542.15</v>
      </c>
      <c r="H771" s="399">
        <f t="shared" si="31"/>
        <v>577.6</v>
      </c>
      <c r="M771" s="389"/>
      <c r="N771" s="401"/>
    </row>
    <row r="772" spans="1:14" x14ac:dyDescent="0.2">
      <c r="A772" s="158">
        <v>16615</v>
      </c>
      <c r="B772" s="421">
        <v>219.75</v>
      </c>
      <c r="G772" s="399">
        <v>288.90000000000003</v>
      </c>
      <c r="H772" s="399">
        <f t="shared" si="31"/>
        <v>307.65000000000003</v>
      </c>
      <c r="M772" s="389"/>
      <c r="N772" s="401"/>
    </row>
    <row r="773" spans="1:14" x14ac:dyDescent="0.2">
      <c r="A773" s="158">
        <v>16618</v>
      </c>
      <c r="B773" s="421">
        <v>219.75</v>
      </c>
      <c r="G773" s="399">
        <v>288.90000000000003</v>
      </c>
      <c r="H773" s="399">
        <f t="shared" si="31"/>
        <v>307.65000000000003</v>
      </c>
      <c r="M773" s="389"/>
      <c r="N773" s="401"/>
    </row>
    <row r="774" spans="1:14" x14ac:dyDescent="0.2">
      <c r="A774" s="158">
        <v>16621</v>
      </c>
      <c r="B774" s="421">
        <v>219.75</v>
      </c>
      <c r="G774" s="399">
        <v>288.90000000000003</v>
      </c>
      <c r="H774" s="399">
        <f t="shared" si="31"/>
        <v>307.65000000000003</v>
      </c>
      <c r="M774" s="389"/>
      <c r="N774" s="401"/>
    </row>
    <row r="775" spans="1:14" x14ac:dyDescent="0.2">
      <c r="A775" s="158">
        <v>16624</v>
      </c>
      <c r="B775" s="421">
        <v>316.25</v>
      </c>
      <c r="G775" s="399">
        <v>415.90000000000003</v>
      </c>
      <c r="H775" s="399">
        <f t="shared" si="31"/>
        <v>442.75</v>
      </c>
      <c r="M775" s="389"/>
      <c r="N775" s="401"/>
    </row>
    <row r="776" spans="1:14" x14ac:dyDescent="0.2">
      <c r="A776" s="158">
        <v>16627</v>
      </c>
      <c r="B776" s="421">
        <v>643.79999999999995</v>
      </c>
      <c r="G776" s="399">
        <v>846.40000000000009</v>
      </c>
      <c r="H776" s="399">
        <f t="shared" si="31"/>
        <v>901.35</v>
      </c>
      <c r="M776" s="389"/>
      <c r="N776" s="401"/>
    </row>
    <row r="777" spans="1:14" x14ac:dyDescent="0.2">
      <c r="A777" s="158">
        <v>17610</v>
      </c>
      <c r="B777" s="421">
        <v>46.15</v>
      </c>
      <c r="G777" s="399">
        <v>74.650000000000006</v>
      </c>
      <c r="H777" s="399">
        <f t="shared" si="31"/>
        <v>64.650000000000006</v>
      </c>
      <c r="M777" s="389"/>
      <c r="N777" s="401"/>
    </row>
    <row r="778" spans="1:14" x14ac:dyDescent="0.2">
      <c r="A778" s="158">
        <v>17615</v>
      </c>
      <c r="B778" s="421">
        <v>91.8</v>
      </c>
      <c r="G778" s="399">
        <v>148.6</v>
      </c>
      <c r="H778" s="399">
        <f t="shared" si="31"/>
        <v>128.55000000000001</v>
      </c>
      <c r="M778" s="389"/>
      <c r="N778" s="401"/>
    </row>
    <row r="779" spans="1:14" x14ac:dyDescent="0.2">
      <c r="A779" s="158">
        <v>17620</v>
      </c>
      <c r="B779" s="421">
        <v>127.15</v>
      </c>
      <c r="G779" s="399">
        <v>205.85000000000002</v>
      </c>
      <c r="H779" s="399">
        <f t="shared" si="31"/>
        <v>178.05</v>
      </c>
      <c r="M779" s="389"/>
      <c r="N779" s="401"/>
    </row>
    <row r="780" spans="1:14" x14ac:dyDescent="0.2">
      <c r="A780" s="158">
        <v>17625</v>
      </c>
      <c r="B780" s="421">
        <v>161.9</v>
      </c>
      <c r="G780" s="399">
        <v>262.05</v>
      </c>
      <c r="H780" s="399">
        <f t="shared" si="31"/>
        <v>226.70000000000002</v>
      </c>
      <c r="M780" s="389"/>
      <c r="N780" s="401"/>
    </row>
    <row r="781" spans="1:14" x14ac:dyDescent="0.2">
      <c r="A781" s="158">
        <v>17640</v>
      </c>
      <c r="B781" s="421">
        <v>46.15</v>
      </c>
      <c r="G781" s="399">
        <v>74.650000000000006</v>
      </c>
      <c r="H781" s="399">
        <f t="shared" si="31"/>
        <v>64.650000000000006</v>
      </c>
      <c r="M781" s="389"/>
      <c r="N781" s="401"/>
    </row>
    <row r="782" spans="1:14" x14ac:dyDescent="0.2">
      <c r="A782" s="158">
        <v>17645</v>
      </c>
      <c r="B782" s="421">
        <v>91.8</v>
      </c>
      <c r="G782" s="399">
        <v>148.6</v>
      </c>
      <c r="H782" s="399">
        <f t="shared" si="31"/>
        <v>128.55000000000001</v>
      </c>
      <c r="M782" s="389"/>
      <c r="N782" s="401"/>
    </row>
    <row r="783" spans="1:14" x14ac:dyDescent="0.2">
      <c r="A783" s="158">
        <v>17650</v>
      </c>
      <c r="B783" s="421">
        <v>127.15</v>
      </c>
      <c r="G783" s="399">
        <v>205.85000000000002</v>
      </c>
      <c r="H783" s="399">
        <f t="shared" si="31"/>
        <v>178.05</v>
      </c>
      <c r="M783" s="389"/>
      <c r="N783" s="401"/>
    </row>
    <row r="784" spans="1:14" x14ac:dyDescent="0.2">
      <c r="A784" s="158">
        <v>17655</v>
      </c>
      <c r="B784" s="421">
        <v>161.9</v>
      </c>
      <c r="G784" s="399">
        <v>262.05</v>
      </c>
      <c r="H784" s="399">
        <f t="shared" si="31"/>
        <v>226.70000000000002</v>
      </c>
      <c r="M784" s="389"/>
      <c r="N784" s="401"/>
    </row>
    <row r="785" spans="1:14" x14ac:dyDescent="0.2">
      <c r="A785" s="158">
        <v>17680</v>
      </c>
      <c r="B785" s="421">
        <v>91.8</v>
      </c>
      <c r="G785" s="399">
        <v>148.6</v>
      </c>
      <c r="H785" s="399">
        <f t="shared" si="31"/>
        <v>128.55000000000001</v>
      </c>
      <c r="M785" s="389"/>
      <c r="N785" s="401"/>
    </row>
    <row r="786" spans="1:14" ht="27.75" customHeight="1" x14ac:dyDescent="0.2">
      <c r="A786" s="158">
        <v>17690</v>
      </c>
      <c r="B786" s="421">
        <v>42.4</v>
      </c>
      <c r="H786" s="399">
        <f t="shared" si="31"/>
        <v>59.400000000000006</v>
      </c>
      <c r="M786" s="389"/>
      <c r="N786" s="401"/>
    </row>
    <row r="787" spans="1:14" x14ac:dyDescent="0.2">
      <c r="A787" s="158">
        <v>18213</v>
      </c>
      <c r="B787" s="421">
        <v>93.7</v>
      </c>
      <c r="G787" s="399">
        <v>139.30000000000001</v>
      </c>
      <c r="H787" s="399">
        <f t="shared" ref="H787:H845" si="32">CEILING(B787*1.4,0.05)</f>
        <v>131.20000000000002</v>
      </c>
      <c r="M787" s="389"/>
      <c r="N787" s="401"/>
    </row>
    <row r="788" spans="1:14" x14ac:dyDescent="0.2">
      <c r="A788" s="158">
        <v>18216</v>
      </c>
      <c r="B788" s="421">
        <v>200.75</v>
      </c>
      <c r="G788" s="399">
        <v>319.85000000000002</v>
      </c>
      <c r="H788" s="399">
        <f t="shared" si="32"/>
        <v>281.05</v>
      </c>
      <c r="M788" s="389"/>
      <c r="N788" s="401"/>
    </row>
    <row r="789" spans="1:14" x14ac:dyDescent="0.2">
      <c r="A789" s="158">
        <v>18219</v>
      </c>
      <c r="B789" s="421" t="s">
        <v>16</v>
      </c>
      <c r="G789" s="399" t="s">
        <v>16</v>
      </c>
      <c r="H789" s="399" t="s">
        <v>16</v>
      </c>
      <c r="L789" s="401" t="s">
        <v>16</v>
      </c>
      <c r="M789" s="391" t="s">
        <v>309</v>
      </c>
      <c r="N789" s="392" t="s">
        <v>310</v>
      </c>
    </row>
    <row r="790" spans="1:14" x14ac:dyDescent="0.2">
      <c r="A790" s="158">
        <v>18222</v>
      </c>
      <c r="B790" s="421">
        <v>39.799999999999997</v>
      </c>
      <c r="G790" s="399">
        <v>64.650000000000006</v>
      </c>
      <c r="H790" s="399">
        <f t="shared" si="32"/>
        <v>55.75</v>
      </c>
      <c r="M790" s="389"/>
      <c r="N790" s="401"/>
    </row>
    <row r="791" spans="1:14" x14ac:dyDescent="0.2">
      <c r="A791" s="158">
        <v>18225</v>
      </c>
      <c r="B791" s="421">
        <v>52.9</v>
      </c>
      <c r="G791" s="399">
        <v>88.45</v>
      </c>
      <c r="H791" s="399">
        <f t="shared" si="32"/>
        <v>74.100000000000009</v>
      </c>
      <c r="M791" s="389"/>
      <c r="N791" s="401"/>
    </row>
    <row r="792" spans="1:14" x14ac:dyDescent="0.2">
      <c r="A792" s="158">
        <v>18226</v>
      </c>
      <c r="B792" s="421">
        <v>301.10000000000002</v>
      </c>
      <c r="G792" s="399">
        <v>493.3</v>
      </c>
      <c r="H792" s="399">
        <f t="shared" si="32"/>
        <v>421.55</v>
      </c>
      <c r="M792" s="389"/>
      <c r="N792" s="401"/>
    </row>
    <row r="793" spans="1:14" x14ac:dyDescent="0.2">
      <c r="A793" s="158">
        <v>18227</v>
      </c>
      <c r="B793" s="421" t="s">
        <v>16</v>
      </c>
      <c r="G793" s="399" t="s">
        <v>16</v>
      </c>
      <c r="H793" s="399" t="s">
        <v>16</v>
      </c>
      <c r="L793" s="401" t="s">
        <v>16</v>
      </c>
      <c r="M793" s="391" t="s">
        <v>311</v>
      </c>
      <c r="N793" s="392" t="s">
        <v>312</v>
      </c>
    </row>
    <row r="794" spans="1:14" x14ac:dyDescent="0.2">
      <c r="A794" s="158">
        <v>18228</v>
      </c>
      <c r="B794" s="421">
        <v>66.099999999999994</v>
      </c>
      <c r="G794" s="399">
        <v>100.7</v>
      </c>
      <c r="H794" s="399">
        <f t="shared" si="32"/>
        <v>92.550000000000011</v>
      </c>
      <c r="M794" s="389"/>
      <c r="N794" s="401"/>
    </row>
    <row r="795" spans="1:14" x14ac:dyDescent="0.2">
      <c r="A795" s="158">
        <v>18230</v>
      </c>
      <c r="B795" s="421">
        <v>252.05</v>
      </c>
      <c r="G795" s="399">
        <v>339.3</v>
      </c>
      <c r="H795" s="399">
        <f t="shared" si="32"/>
        <v>352.90000000000003</v>
      </c>
      <c r="M795" s="389"/>
      <c r="N795" s="401"/>
    </row>
    <row r="796" spans="1:14" x14ac:dyDescent="0.2">
      <c r="A796" s="158">
        <v>18232</v>
      </c>
      <c r="B796" s="421">
        <v>200.75</v>
      </c>
      <c r="G796" s="399">
        <v>287</v>
      </c>
      <c r="H796" s="399">
        <f t="shared" si="32"/>
        <v>281.05</v>
      </c>
      <c r="M796" s="389"/>
      <c r="N796" s="401"/>
    </row>
    <row r="797" spans="1:14" x14ac:dyDescent="0.2">
      <c r="A797" s="158">
        <v>18233</v>
      </c>
      <c r="B797" s="421">
        <v>200.75</v>
      </c>
      <c r="G797" s="399">
        <v>282.85000000000002</v>
      </c>
      <c r="H797" s="399">
        <f t="shared" si="32"/>
        <v>281.05</v>
      </c>
      <c r="M797" s="389"/>
      <c r="N797" s="401"/>
    </row>
    <row r="798" spans="1:14" x14ac:dyDescent="0.2">
      <c r="A798" s="158">
        <v>18234</v>
      </c>
      <c r="B798" s="421">
        <v>132</v>
      </c>
      <c r="G798" s="399">
        <v>177.15</v>
      </c>
      <c r="H798" s="399">
        <f t="shared" si="32"/>
        <v>184.8</v>
      </c>
      <c r="M798" s="389"/>
      <c r="N798" s="401"/>
    </row>
    <row r="799" spans="1:14" x14ac:dyDescent="0.2">
      <c r="A799" s="158">
        <v>18236</v>
      </c>
      <c r="B799" s="421">
        <v>66.099999999999994</v>
      </c>
      <c r="G799" s="399">
        <v>92.850000000000009</v>
      </c>
      <c r="H799" s="399">
        <f t="shared" si="32"/>
        <v>92.550000000000011</v>
      </c>
      <c r="M799" s="389"/>
      <c r="N799" s="401"/>
    </row>
    <row r="800" spans="1:14" x14ac:dyDescent="0.2">
      <c r="A800" s="158">
        <v>18238</v>
      </c>
      <c r="B800" s="421">
        <v>39.799999999999997</v>
      </c>
      <c r="G800" s="399">
        <v>72.95</v>
      </c>
      <c r="H800" s="399">
        <f t="shared" si="32"/>
        <v>55.75</v>
      </c>
      <c r="M800" s="389"/>
      <c r="N800" s="401"/>
    </row>
    <row r="801" spans="1:14" x14ac:dyDescent="0.2">
      <c r="A801" s="158">
        <v>18240</v>
      </c>
      <c r="B801" s="421">
        <v>98.95</v>
      </c>
      <c r="G801" s="399">
        <v>137.85</v>
      </c>
      <c r="H801" s="399">
        <f t="shared" si="32"/>
        <v>138.55000000000001</v>
      </c>
      <c r="M801" s="389"/>
      <c r="N801" s="401"/>
    </row>
    <row r="802" spans="1:14" x14ac:dyDescent="0.2">
      <c r="A802" s="158">
        <v>18242</v>
      </c>
      <c r="B802" s="421">
        <v>39.799999999999997</v>
      </c>
      <c r="G802" s="399">
        <v>61.150000000000006</v>
      </c>
      <c r="H802" s="399">
        <f t="shared" si="32"/>
        <v>55.75</v>
      </c>
      <c r="M802" s="389"/>
      <c r="N802" s="401"/>
    </row>
    <row r="803" spans="1:14" x14ac:dyDescent="0.2">
      <c r="A803" s="158">
        <v>18244</v>
      </c>
      <c r="B803" s="421">
        <v>106.6</v>
      </c>
      <c r="G803" s="399">
        <v>169.9</v>
      </c>
      <c r="H803" s="399">
        <f t="shared" si="32"/>
        <v>149.25</v>
      </c>
      <c r="M803" s="389"/>
      <c r="N803" s="401"/>
    </row>
    <row r="804" spans="1:14" x14ac:dyDescent="0.2">
      <c r="A804" s="158">
        <v>18248</v>
      </c>
      <c r="B804" s="421">
        <v>93.7</v>
      </c>
      <c r="G804" s="399">
        <v>136.9</v>
      </c>
      <c r="H804" s="399">
        <f t="shared" si="32"/>
        <v>131.20000000000002</v>
      </c>
      <c r="M804" s="389"/>
      <c r="N804" s="401"/>
    </row>
    <row r="805" spans="1:14" x14ac:dyDescent="0.2">
      <c r="A805" s="158">
        <v>18250</v>
      </c>
      <c r="B805" s="421">
        <v>66.099999999999994</v>
      </c>
      <c r="G805" s="399">
        <v>101.5</v>
      </c>
      <c r="H805" s="399">
        <f t="shared" si="32"/>
        <v>92.550000000000011</v>
      </c>
      <c r="M805" s="389"/>
      <c r="N805" s="401"/>
    </row>
    <row r="806" spans="1:14" x14ac:dyDescent="0.2">
      <c r="A806" s="158">
        <v>18252</v>
      </c>
      <c r="B806" s="421">
        <v>106.6</v>
      </c>
      <c r="G806" s="399">
        <v>152.1</v>
      </c>
      <c r="H806" s="399">
        <f t="shared" si="32"/>
        <v>149.25</v>
      </c>
      <c r="M806" s="389"/>
      <c r="N806" s="401"/>
    </row>
    <row r="807" spans="1:14" x14ac:dyDescent="0.2">
      <c r="A807" s="158">
        <v>18254</v>
      </c>
      <c r="B807" s="421">
        <v>106.6</v>
      </c>
      <c r="G807" s="399">
        <v>155.95000000000002</v>
      </c>
      <c r="H807" s="399">
        <f t="shared" si="32"/>
        <v>149.25</v>
      </c>
      <c r="M807" s="389"/>
      <c r="N807" s="401"/>
    </row>
    <row r="808" spans="1:14" x14ac:dyDescent="0.2">
      <c r="A808" s="158">
        <v>18256</v>
      </c>
      <c r="B808" s="421">
        <v>66.099999999999994</v>
      </c>
      <c r="G808" s="399">
        <v>88.050000000000011</v>
      </c>
      <c r="H808" s="399">
        <f t="shared" si="32"/>
        <v>92.550000000000011</v>
      </c>
      <c r="M808" s="389"/>
      <c r="N808" s="401"/>
    </row>
    <row r="809" spans="1:14" x14ac:dyDescent="0.2">
      <c r="A809" s="158">
        <v>18258</v>
      </c>
      <c r="B809" s="421">
        <v>66.099999999999994</v>
      </c>
      <c r="G809" s="399">
        <v>110.55000000000001</v>
      </c>
      <c r="H809" s="399">
        <f t="shared" si="32"/>
        <v>92.550000000000011</v>
      </c>
      <c r="M809" s="389"/>
      <c r="N809" s="401"/>
    </row>
    <row r="810" spans="1:14" x14ac:dyDescent="0.2">
      <c r="A810" s="158">
        <v>18260</v>
      </c>
      <c r="B810" s="421">
        <v>93.7</v>
      </c>
      <c r="G810" s="399">
        <v>135.45000000000002</v>
      </c>
      <c r="H810" s="399">
        <f t="shared" si="32"/>
        <v>131.20000000000002</v>
      </c>
      <c r="M810" s="389"/>
      <c r="N810" s="401"/>
    </row>
    <row r="811" spans="1:14" x14ac:dyDescent="0.2">
      <c r="A811" s="158">
        <v>18262</v>
      </c>
      <c r="B811" s="421">
        <v>66.099999999999994</v>
      </c>
      <c r="G811" s="399">
        <v>95.95</v>
      </c>
      <c r="H811" s="399">
        <f t="shared" si="32"/>
        <v>92.550000000000011</v>
      </c>
      <c r="M811" s="389"/>
      <c r="N811" s="401"/>
    </row>
    <row r="812" spans="1:14" x14ac:dyDescent="0.2">
      <c r="A812" s="158">
        <v>18264</v>
      </c>
      <c r="B812" s="421">
        <v>106.6</v>
      </c>
      <c r="G812" s="399">
        <v>153.5</v>
      </c>
      <c r="H812" s="399">
        <f t="shared" si="32"/>
        <v>149.25</v>
      </c>
      <c r="M812" s="389"/>
      <c r="N812" s="401"/>
    </row>
    <row r="813" spans="1:14" x14ac:dyDescent="0.2">
      <c r="A813" s="158">
        <v>18266</v>
      </c>
      <c r="B813" s="421">
        <v>66.099999999999994</v>
      </c>
      <c r="G813" s="399">
        <v>104.4</v>
      </c>
      <c r="H813" s="399">
        <f t="shared" si="32"/>
        <v>92.550000000000011</v>
      </c>
      <c r="M813" s="389"/>
      <c r="N813" s="401"/>
    </row>
    <row r="814" spans="1:14" x14ac:dyDescent="0.2">
      <c r="A814" s="158">
        <v>18268</v>
      </c>
      <c r="B814" s="421">
        <v>93.7</v>
      </c>
      <c r="G814" s="399">
        <v>164.35000000000002</v>
      </c>
      <c r="H814" s="399">
        <f t="shared" si="32"/>
        <v>131.20000000000002</v>
      </c>
      <c r="M814" s="389"/>
      <c r="N814" s="401"/>
    </row>
    <row r="815" spans="1:14" x14ac:dyDescent="0.2">
      <c r="A815" s="158">
        <v>18270</v>
      </c>
      <c r="B815" s="421">
        <v>93.7</v>
      </c>
      <c r="G815" s="399">
        <v>160.35000000000002</v>
      </c>
      <c r="H815" s="399">
        <f t="shared" si="32"/>
        <v>131.20000000000002</v>
      </c>
      <c r="M815" s="389"/>
      <c r="N815" s="401"/>
    </row>
    <row r="816" spans="1:14" x14ac:dyDescent="0.2">
      <c r="A816" s="158">
        <v>18272</v>
      </c>
      <c r="B816" s="421">
        <v>66.099999999999994</v>
      </c>
      <c r="G816" s="399">
        <v>111.30000000000001</v>
      </c>
      <c r="H816" s="399">
        <f t="shared" si="32"/>
        <v>92.550000000000011</v>
      </c>
      <c r="M816" s="389"/>
      <c r="N816" s="401"/>
    </row>
    <row r="817" spans="1:14" x14ac:dyDescent="0.2">
      <c r="A817" s="158">
        <v>18276</v>
      </c>
      <c r="B817" s="421">
        <v>132</v>
      </c>
      <c r="G817" s="399">
        <v>179.20000000000002</v>
      </c>
      <c r="H817" s="399">
        <f t="shared" si="32"/>
        <v>184.8</v>
      </c>
      <c r="M817" s="389"/>
      <c r="N817" s="401"/>
    </row>
    <row r="818" spans="1:14" x14ac:dyDescent="0.2">
      <c r="A818" s="158">
        <v>18278</v>
      </c>
      <c r="B818" s="421">
        <v>93.7</v>
      </c>
      <c r="G818" s="399">
        <v>135.70000000000002</v>
      </c>
      <c r="H818" s="399">
        <f t="shared" si="32"/>
        <v>131.20000000000002</v>
      </c>
      <c r="M818" s="389"/>
      <c r="N818" s="401"/>
    </row>
    <row r="819" spans="1:14" x14ac:dyDescent="0.2">
      <c r="A819" s="158">
        <v>18280</v>
      </c>
      <c r="B819" s="421">
        <v>132</v>
      </c>
      <c r="G819" s="399">
        <v>210.5</v>
      </c>
      <c r="H819" s="399">
        <f t="shared" si="32"/>
        <v>184.8</v>
      </c>
      <c r="M819" s="389"/>
      <c r="N819" s="401"/>
    </row>
    <row r="820" spans="1:14" x14ac:dyDescent="0.2">
      <c r="A820" s="158">
        <v>18282</v>
      </c>
      <c r="B820" s="421">
        <v>106.6</v>
      </c>
      <c r="G820" s="399">
        <v>163.65</v>
      </c>
      <c r="H820" s="399">
        <f t="shared" si="32"/>
        <v>149.25</v>
      </c>
      <c r="M820" s="389"/>
      <c r="N820" s="401"/>
    </row>
    <row r="821" spans="1:14" x14ac:dyDescent="0.2">
      <c r="A821" s="158">
        <v>18284</v>
      </c>
      <c r="B821" s="421">
        <v>156.05000000000001</v>
      </c>
      <c r="G821" s="399">
        <v>228.15</v>
      </c>
      <c r="H821" s="399">
        <f t="shared" si="32"/>
        <v>218.5</v>
      </c>
      <c r="M821" s="389"/>
      <c r="N821" s="401"/>
    </row>
    <row r="822" spans="1:14" x14ac:dyDescent="0.2">
      <c r="A822" s="158">
        <v>18286</v>
      </c>
      <c r="B822" s="421">
        <v>156.05000000000001</v>
      </c>
      <c r="G822" s="399">
        <v>211.35000000000002</v>
      </c>
      <c r="H822" s="399">
        <f t="shared" si="32"/>
        <v>218.5</v>
      </c>
      <c r="M822" s="389"/>
      <c r="N822" s="401"/>
    </row>
    <row r="823" spans="1:14" x14ac:dyDescent="0.2">
      <c r="A823" s="158">
        <v>18288</v>
      </c>
      <c r="B823" s="421">
        <v>156.05000000000001</v>
      </c>
      <c r="G823" s="399">
        <v>217.25</v>
      </c>
      <c r="H823" s="399">
        <f t="shared" si="32"/>
        <v>218.5</v>
      </c>
      <c r="M823" s="389"/>
      <c r="N823" s="401"/>
    </row>
    <row r="824" spans="1:14" x14ac:dyDescent="0.2">
      <c r="A824" s="158">
        <v>18290</v>
      </c>
      <c r="B824" s="421">
        <v>264</v>
      </c>
      <c r="G824" s="399">
        <v>405.20000000000005</v>
      </c>
      <c r="H824" s="399">
        <f t="shared" si="32"/>
        <v>369.6</v>
      </c>
      <c r="M824" s="389"/>
      <c r="N824" s="401"/>
    </row>
    <row r="825" spans="1:14" x14ac:dyDescent="0.2">
      <c r="A825" s="158">
        <v>18292</v>
      </c>
      <c r="B825" s="421">
        <v>132</v>
      </c>
      <c r="G825" s="399">
        <v>251.60000000000002</v>
      </c>
      <c r="H825" s="399">
        <f t="shared" si="32"/>
        <v>184.8</v>
      </c>
      <c r="M825" s="389"/>
      <c r="N825" s="401"/>
    </row>
    <row r="826" spans="1:14" x14ac:dyDescent="0.2">
      <c r="A826" s="158">
        <v>18294</v>
      </c>
      <c r="B826" s="421">
        <v>186.1</v>
      </c>
      <c r="G826" s="399">
        <v>245.60000000000002</v>
      </c>
      <c r="H826" s="399">
        <f t="shared" si="32"/>
        <v>260.55</v>
      </c>
      <c r="M826" s="389"/>
      <c r="N826" s="401"/>
    </row>
    <row r="827" spans="1:14" x14ac:dyDescent="0.2">
      <c r="A827" s="158">
        <v>18296</v>
      </c>
      <c r="B827" s="421">
        <v>159.15</v>
      </c>
      <c r="G827" s="399">
        <v>261</v>
      </c>
      <c r="H827" s="399">
        <f t="shared" si="32"/>
        <v>222.85000000000002</v>
      </c>
      <c r="M827" s="389"/>
      <c r="N827" s="401"/>
    </row>
    <row r="828" spans="1:14" x14ac:dyDescent="0.2">
      <c r="A828" s="158">
        <v>18297</v>
      </c>
      <c r="B828" s="421">
        <v>62.75</v>
      </c>
      <c r="G828" s="399">
        <v>87.9</v>
      </c>
      <c r="H828" s="399">
        <f t="shared" si="32"/>
        <v>87.850000000000009</v>
      </c>
      <c r="M828" s="389"/>
      <c r="N828" s="401"/>
    </row>
    <row r="829" spans="1:14" x14ac:dyDescent="0.2">
      <c r="A829" s="158">
        <v>18298</v>
      </c>
      <c r="B829" s="421">
        <v>186.1</v>
      </c>
      <c r="G829" s="399">
        <v>352.05</v>
      </c>
      <c r="H829" s="399">
        <f t="shared" si="32"/>
        <v>260.55</v>
      </c>
      <c r="M829" s="389"/>
      <c r="N829" s="401"/>
    </row>
    <row r="830" spans="1:14" x14ac:dyDescent="0.2">
      <c r="A830" s="158">
        <v>18350</v>
      </c>
      <c r="B830" s="421">
        <v>132</v>
      </c>
      <c r="G830" s="399">
        <v>188.35000000000002</v>
      </c>
      <c r="H830" s="399">
        <f t="shared" si="32"/>
        <v>184.8</v>
      </c>
      <c r="M830" s="389"/>
      <c r="N830" s="401"/>
    </row>
    <row r="831" spans="1:14" x14ac:dyDescent="0.2">
      <c r="A831" s="158">
        <v>18351</v>
      </c>
      <c r="B831" s="421">
        <v>132</v>
      </c>
      <c r="G831" s="399">
        <v>188.35000000000002</v>
      </c>
      <c r="H831" s="399">
        <f t="shared" si="32"/>
        <v>184.8</v>
      </c>
      <c r="M831" s="389"/>
      <c r="N831" s="401"/>
    </row>
    <row r="832" spans="1:14" x14ac:dyDescent="0.2">
      <c r="A832" s="158">
        <v>18353</v>
      </c>
      <c r="B832" s="421">
        <v>264</v>
      </c>
      <c r="G832" s="399">
        <v>405.20000000000005</v>
      </c>
      <c r="H832" s="399">
        <f t="shared" si="32"/>
        <v>369.6</v>
      </c>
      <c r="M832" s="389"/>
      <c r="N832" s="401"/>
    </row>
    <row r="833" spans="1:14" x14ac:dyDescent="0.2">
      <c r="A833" s="158">
        <v>18354</v>
      </c>
      <c r="B833" s="421">
        <v>132</v>
      </c>
      <c r="G833" s="399">
        <v>223.35000000000002</v>
      </c>
      <c r="H833" s="399">
        <f t="shared" si="32"/>
        <v>184.8</v>
      </c>
      <c r="M833" s="389"/>
      <c r="N833" s="401"/>
    </row>
    <row r="834" spans="1:14" x14ac:dyDescent="0.2">
      <c r="A834" s="158">
        <v>18360</v>
      </c>
      <c r="B834" s="421">
        <v>132</v>
      </c>
      <c r="G834" s="399">
        <v>240.75</v>
      </c>
      <c r="H834" s="399">
        <f t="shared" si="32"/>
        <v>184.8</v>
      </c>
      <c r="M834" s="389"/>
      <c r="N834" s="401"/>
    </row>
    <row r="835" spans="1:14" x14ac:dyDescent="0.2">
      <c r="A835" s="158">
        <v>18361</v>
      </c>
      <c r="B835" s="421">
        <v>132</v>
      </c>
      <c r="G835" s="399">
        <v>240.75</v>
      </c>
      <c r="H835" s="399">
        <f t="shared" si="32"/>
        <v>184.8</v>
      </c>
      <c r="M835" s="389"/>
      <c r="N835" s="401"/>
    </row>
    <row r="836" spans="1:14" x14ac:dyDescent="0.2">
      <c r="A836" s="158">
        <v>18362</v>
      </c>
      <c r="B836" s="421">
        <v>260.8</v>
      </c>
      <c r="G836" s="399">
        <v>400.3</v>
      </c>
      <c r="H836" s="399">
        <f t="shared" si="32"/>
        <v>365.15000000000003</v>
      </c>
      <c r="M836" s="389"/>
      <c r="N836" s="401"/>
    </row>
    <row r="837" spans="1:14" x14ac:dyDescent="0.2">
      <c r="A837" s="158">
        <v>18365</v>
      </c>
      <c r="B837" s="421">
        <v>132</v>
      </c>
      <c r="G837" s="399">
        <v>202.70000000000002</v>
      </c>
      <c r="H837" s="399">
        <f t="shared" si="32"/>
        <v>184.8</v>
      </c>
      <c r="M837" s="389"/>
      <c r="N837" s="401"/>
    </row>
    <row r="838" spans="1:14" x14ac:dyDescent="0.2">
      <c r="A838" s="158">
        <v>18366</v>
      </c>
      <c r="B838" s="421">
        <v>165.35</v>
      </c>
      <c r="G838" s="399">
        <v>207.15</v>
      </c>
      <c r="H838" s="399">
        <f t="shared" si="32"/>
        <v>231.5</v>
      </c>
      <c r="M838" s="389"/>
      <c r="N838" s="401"/>
    </row>
    <row r="839" spans="1:14" x14ac:dyDescent="0.2">
      <c r="A839" s="158">
        <v>18368</v>
      </c>
      <c r="B839" s="421">
        <v>282.3</v>
      </c>
      <c r="G839" s="399">
        <v>433.20000000000005</v>
      </c>
      <c r="H839" s="399">
        <f t="shared" si="32"/>
        <v>395.25</v>
      </c>
      <c r="M839" s="389"/>
      <c r="N839" s="401"/>
    </row>
    <row r="840" spans="1:14" x14ac:dyDescent="0.2">
      <c r="A840" s="158">
        <v>18369</v>
      </c>
      <c r="B840" s="421">
        <v>47.6</v>
      </c>
      <c r="G840" s="399">
        <v>65</v>
      </c>
      <c r="H840" s="399">
        <f t="shared" si="32"/>
        <v>66.650000000000006</v>
      </c>
      <c r="M840" s="389"/>
      <c r="N840" s="401"/>
    </row>
    <row r="841" spans="1:14" x14ac:dyDescent="0.2">
      <c r="A841" s="158">
        <v>18370</v>
      </c>
      <c r="B841" s="421">
        <v>47.6</v>
      </c>
      <c r="G841" s="399">
        <v>73.3</v>
      </c>
      <c r="H841" s="399">
        <f t="shared" si="32"/>
        <v>66.650000000000006</v>
      </c>
      <c r="M841" s="389"/>
      <c r="N841" s="401"/>
    </row>
    <row r="842" spans="1:14" x14ac:dyDescent="0.2">
      <c r="A842" s="158">
        <v>18372</v>
      </c>
      <c r="B842" s="421">
        <v>132</v>
      </c>
      <c r="G842" s="399">
        <v>202.70000000000002</v>
      </c>
      <c r="H842" s="399">
        <f t="shared" si="32"/>
        <v>184.8</v>
      </c>
      <c r="M842" s="389"/>
      <c r="N842" s="401"/>
    </row>
    <row r="843" spans="1:14" x14ac:dyDescent="0.2">
      <c r="A843" s="158">
        <v>18374</v>
      </c>
      <c r="B843" s="421">
        <v>132</v>
      </c>
      <c r="G843" s="399">
        <v>202.70000000000002</v>
      </c>
      <c r="H843" s="399">
        <f t="shared" si="32"/>
        <v>184.8</v>
      </c>
      <c r="M843" s="389"/>
      <c r="N843" s="401"/>
    </row>
    <row r="844" spans="1:14" x14ac:dyDescent="0.2">
      <c r="A844" s="158">
        <v>18375</v>
      </c>
      <c r="B844" s="421">
        <v>243.05</v>
      </c>
      <c r="G844" s="399">
        <v>348.65000000000003</v>
      </c>
      <c r="M844" s="389"/>
      <c r="N844" s="401"/>
    </row>
    <row r="845" spans="1:14" x14ac:dyDescent="0.2">
      <c r="A845" s="158">
        <v>18377</v>
      </c>
      <c r="B845" s="421">
        <v>132</v>
      </c>
      <c r="G845" s="399">
        <v>188.35000000000002</v>
      </c>
      <c r="H845" s="399">
        <f t="shared" si="32"/>
        <v>184.8</v>
      </c>
      <c r="M845" s="389"/>
      <c r="N845" s="401"/>
    </row>
    <row r="846" spans="1:14" x14ac:dyDescent="0.2">
      <c r="A846" s="158">
        <v>18379</v>
      </c>
      <c r="B846" s="421">
        <v>243.05</v>
      </c>
      <c r="G846" s="399">
        <v>348.65000000000003</v>
      </c>
      <c r="M846" s="389"/>
      <c r="N846" s="401"/>
    </row>
    <row r="847" spans="1:14" x14ac:dyDescent="0.2">
      <c r="A847" s="158">
        <v>20100</v>
      </c>
      <c r="B847" s="421">
        <v>104.75</v>
      </c>
      <c r="I847" s="431">
        <v>173.25</v>
      </c>
      <c r="M847" s="389"/>
      <c r="N847" s="401"/>
    </row>
    <row r="848" spans="1:14" x14ac:dyDescent="0.2">
      <c r="A848" s="158">
        <v>20102</v>
      </c>
      <c r="B848" s="421">
        <v>125.7</v>
      </c>
      <c r="I848" s="431">
        <v>207.9</v>
      </c>
      <c r="M848" s="389"/>
      <c r="N848" s="401"/>
    </row>
    <row r="849" spans="1:14" x14ac:dyDescent="0.2">
      <c r="A849" s="158">
        <v>20104</v>
      </c>
      <c r="B849" s="421">
        <v>83.8</v>
      </c>
      <c r="I849" s="431">
        <v>138.6</v>
      </c>
      <c r="M849" s="389"/>
      <c r="N849" s="401"/>
    </row>
    <row r="850" spans="1:14" x14ac:dyDescent="0.2">
      <c r="A850" s="158">
        <v>20120</v>
      </c>
      <c r="B850" s="421">
        <v>104.75</v>
      </c>
      <c r="I850" s="431">
        <v>173.25</v>
      </c>
      <c r="M850" s="389"/>
      <c r="N850" s="401"/>
    </row>
    <row r="851" spans="1:14" x14ac:dyDescent="0.2">
      <c r="A851" s="158">
        <v>20124</v>
      </c>
      <c r="B851" s="421">
        <v>83.8</v>
      </c>
      <c r="I851" s="431">
        <v>138.6</v>
      </c>
      <c r="M851" s="389"/>
      <c r="N851" s="401"/>
    </row>
    <row r="852" spans="1:14" x14ac:dyDescent="0.2">
      <c r="A852" s="158">
        <v>20140</v>
      </c>
      <c r="B852" s="421">
        <v>104.75</v>
      </c>
      <c r="I852" s="431">
        <v>173.25</v>
      </c>
      <c r="M852" s="389"/>
      <c r="N852" s="401"/>
    </row>
    <row r="853" spans="1:14" x14ac:dyDescent="0.2">
      <c r="A853" s="158">
        <v>20142</v>
      </c>
      <c r="B853" s="421">
        <v>104.75</v>
      </c>
      <c r="I853" s="431">
        <v>173.25</v>
      </c>
      <c r="M853" s="389"/>
      <c r="N853" s="401"/>
    </row>
    <row r="854" spans="1:14" x14ac:dyDescent="0.2">
      <c r="A854" s="158">
        <v>20143</v>
      </c>
      <c r="B854" s="421">
        <v>125.7</v>
      </c>
      <c r="I854" s="431">
        <v>207.9</v>
      </c>
      <c r="M854" s="389"/>
      <c r="N854" s="401"/>
    </row>
    <row r="855" spans="1:14" x14ac:dyDescent="0.2">
      <c r="A855" s="158">
        <v>20144</v>
      </c>
      <c r="B855" s="421">
        <v>146.65</v>
      </c>
      <c r="I855" s="431">
        <v>242.55</v>
      </c>
      <c r="M855" s="389"/>
      <c r="N855" s="401"/>
    </row>
    <row r="856" spans="1:14" x14ac:dyDescent="0.2">
      <c r="A856" s="158">
        <v>20145</v>
      </c>
      <c r="B856" s="421">
        <v>146.65</v>
      </c>
      <c r="I856" s="431">
        <v>242.55</v>
      </c>
      <c r="M856" s="389"/>
      <c r="N856" s="401"/>
    </row>
    <row r="857" spans="1:14" x14ac:dyDescent="0.2">
      <c r="A857" s="158">
        <v>20146</v>
      </c>
      <c r="B857" s="421">
        <v>104.75</v>
      </c>
      <c r="I857" s="431">
        <v>173.25</v>
      </c>
      <c r="M857" s="389"/>
      <c r="N857" s="401"/>
    </row>
    <row r="858" spans="1:14" x14ac:dyDescent="0.2">
      <c r="A858" s="158">
        <v>20147</v>
      </c>
      <c r="B858" s="421">
        <v>125.7</v>
      </c>
      <c r="I858" s="431">
        <v>207.9</v>
      </c>
      <c r="M858" s="389"/>
      <c r="N858" s="401"/>
    </row>
    <row r="859" spans="1:14" x14ac:dyDescent="0.2">
      <c r="A859" s="158">
        <v>20148</v>
      </c>
      <c r="B859" s="421">
        <v>83.8</v>
      </c>
      <c r="I859" s="431">
        <v>138.6</v>
      </c>
      <c r="M859" s="389"/>
      <c r="N859" s="401"/>
    </row>
    <row r="860" spans="1:14" x14ac:dyDescent="0.2">
      <c r="A860" s="158">
        <v>20160</v>
      </c>
      <c r="B860" s="421">
        <v>125.7</v>
      </c>
      <c r="I860" s="431">
        <v>207.9</v>
      </c>
      <c r="M860" s="389"/>
      <c r="N860" s="401"/>
    </row>
    <row r="861" spans="1:14" x14ac:dyDescent="0.2">
      <c r="A861" s="158">
        <v>20162</v>
      </c>
      <c r="B861" s="421">
        <v>146.65</v>
      </c>
      <c r="I861" s="431">
        <v>242.55</v>
      </c>
      <c r="M861" s="389"/>
      <c r="N861" s="401"/>
    </row>
    <row r="862" spans="1:14" x14ac:dyDescent="0.2">
      <c r="A862" s="158">
        <v>20164</v>
      </c>
      <c r="B862" s="421">
        <v>83.8</v>
      </c>
      <c r="I862" s="431">
        <v>138.6</v>
      </c>
      <c r="M862" s="389"/>
      <c r="N862" s="401"/>
    </row>
    <row r="863" spans="1:14" x14ac:dyDescent="0.2">
      <c r="A863" s="158">
        <v>20170</v>
      </c>
      <c r="B863" s="421">
        <v>125.7</v>
      </c>
      <c r="I863" s="431">
        <v>207.9</v>
      </c>
      <c r="M863" s="389"/>
      <c r="N863" s="401"/>
    </row>
    <row r="864" spans="1:14" x14ac:dyDescent="0.2">
      <c r="A864" s="158">
        <v>20172</v>
      </c>
      <c r="B864" s="421">
        <v>146.65</v>
      </c>
      <c r="I864" s="431">
        <v>242.55</v>
      </c>
      <c r="M864" s="389"/>
      <c r="N864" s="401"/>
    </row>
    <row r="865" spans="1:14" x14ac:dyDescent="0.2">
      <c r="A865" s="158">
        <v>20174</v>
      </c>
      <c r="B865" s="421">
        <v>188.55</v>
      </c>
      <c r="I865" s="431">
        <v>311.85000000000002</v>
      </c>
      <c r="M865" s="389"/>
      <c r="N865" s="401"/>
    </row>
    <row r="866" spans="1:14" x14ac:dyDescent="0.2">
      <c r="A866" s="158">
        <v>20176</v>
      </c>
      <c r="B866" s="421">
        <v>209.5</v>
      </c>
      <c r="I866" s="431">
        <v>346.5</v>
      </c>
      <c r="M866" s="389"/>
      <c r="N866" s="401"/>
    </row>
    <row r="867" spans="1:14" x14ac:dyDescent="0.2">
      <c r="A867" s="158">
        <v>20190</v>
      </c>
      <c r="B867" s="421">
        <v>104.75</v>
      </c>
      <c r="I867" s="431">
        <v>173.25</v>
      </c>
      <c r="M867" s="389"/>
      <c r="N867" s="401"/>
    </row>
    <row r="868" spans="1:14" x14ac:dyDescent="0.2">
      <c r="A868" s="158">
        <v>20192</v>
      </c>
      <c r="B868" s="421">
        <v>209.5</v>
      </c>
      <c r="I868" s="431">
        <v>346.5</v>
      </c>
      <c r="M868" s="389"/>
      <c r="N868" s="401"/>
    </row>
    <row r="869" spans="1:14" x14ac:dyDescent="0.2">
      <c r="A869" s="158">
        <v>20210</v>
      </c>
      <c r="B869" s="421">
        <v>314.25</v>
      </c>
      <c r="I869" s="431">
        <v>519.75</v>
      </c>
      <c r="M869" s="389"/>
      <c r="N869" s="401"/>
    </row>
    <row r="870" spans="1:14" x14ac:dyDescent="0.2">
      <c r="A870" s="158">
        <v>20212</v>
      </c>
      <c r="B870" s="421">
        <v>104.75</v>
      </c>
      <c r="I870" s="431">
        <v>173.25</v>
      </c>
      <c r="M870" s="389"/>
      <c r="N870" s="401"/>
    </row>
    <row r="871" spans="1:14" x14ac:dyDescent="0.2">
      <c r="A871" s="158">
        <v>20214</v>
      </c>
      <c r="B871" s="421">
        <v>188.55</v>
      </c>
      <c r="I871" s="431">
        <v>311.85000000000002</v>
      </c>
      <c r="M871" s="389"/>
      <c r="N871" s="401"/>
    </row>
    <row r="872" spans="1:14" x14ac:dyDescent="0.2">
      <c r="A872" s="158">
        <v>20216</v>
      </c>
      <c r="B872" s="421">
        <v>419</v>
      </c>
      <c r="I872" s="431">
        <v>693</v>
      </c>
      <c r="M872" s="389"/>
      <c r="N872" s="401"/>
    </row>
    <row r="873" spans="1:14" x14ac:dyDescent="0.2">
      <c r="A873" s="158">
        <v>20220</v>
      </c>
      <c r="B873" s="421">
        <v>209.5</v>
      </c>
      <c r="I873" s="431">
        <v>346.5</v>
      </c>
      <c r="M873" s="389"/>
      <c r="N873" s="401"/>
    </row>
    <row r="874" spans="1:14" x14ac:dyDescent="0.2">
      <c r="A874" s="158">
        <v>20222</v>
      </c>
      <c r="B874" s="421">
        <v>125.7</v>
      </c>
      <c r="I874" s="431">
        <v>207.9</v>
      </c>
      <c r="M874" s="389"/>
      <c r="N874" s="401"/>
    </row>
    <row r="875" spans="1:14" x14ac:dyDescent="0.2">
      <c r="A875" s="158">
        <v>20225</v>
      </c>
      <c r="B875" s="421">
        <v>251.4</v>
      </c>
      <c r="I875" s="431">
        <v>415.8</v>
      </c>
      <c r="M875" s="389"/>
      <c r="N875" s="401"/>
    </row>
    <row r="876" spans="1:14" x14ac:dyDescent="0.2">
      <c r="A876" s="158">
        <v>20230</v>
      </c>
      <c r="B876" s="421">
        <v>251.4</v>
      </c>
      <c r="I876" s="431">
        <v>415.8</v>
      </c>
      <c r="M876" s="389"/>
      <c r="N876" s="401"/>
    </row>
    <row r="877" spans="1:14" x14ac:dyDescent="0.2">
      <c r="A877" s="158">
        <v>20300</v>
      </c>
      <c r="B877" s="421">
        <v>104.75</v>
      </c>
      <c r="I877" s="431">
        <v>173.25</v>
      </c>
      <c r="M877" s="389"/>
      <c r="N877" s="401"/>
    </row>
    <row r="878" spans="1:14" x14ac:dyDescent="0.2">
      <c r="A878" s="158">
        <v>20305</v>
      </c>
      <c r="B878" s="421">
        <v>314.25</v>
      </c>
      <c r="I878" s="431">
        <v>519.75</v>
      </c>
      <c r="M878" s="389"/>
      <c r="N878" s="401"/>
    </row>
    <row r="879" spans="1:14" x14ac:dyDescent="0.2">
      <c r="A879" s="158">
        <v>20320</v>
      </c>
      <c r="B879" s="421">
        <v>125.7</v>
      </c>
      <c r="I879" s="431">
        <v>207.9</v>
      </c>
      <c r="M879" s="389"/>
      <c r="N879" s="401"/>
    </row>
    <row r="880" spans="1:14" x14ac:dyDescent="0.2">
      <c r="A880" s="158">
        <v>20321</v>
      </c>
      <c r="B880" s="421">
        <v>209.5</v>
      </c>
      <c r="I880" s="431">
        <v>346.5</v>
      </c>
      <c r="M880" s="389"/>
      <c r="N880" s="401"/>
    </row>
    <row r="881" spans="1:14" x14ac:dyDescent="0.2">
      <c r="A881" s="158">
        <v>20330</v>
      </c>
      <c r="B881" s="421">
        <v>167.6</v>
      </c>
      <c r="I881" s="431">
        <v>277.2</v>
      </c>
      <c r="M881" s="389"/>
      <c r="N881" s="401"/>
    </row>
    <row r="882" spans="1:14" x14ac:dyDescent="0.2">
      <c r="A882" s="158">
        <v>20350</v>
      </c>
      <c r="B882" s="421">
        <v>209.5</v>
      </c>
      <c r="I882" s="431">
        <v>346.5</v>
      </c>
      <c r="M882" s="389"/>
      <c r="N882" s="401"/>
    </row>
    <row r="883" spans="1:14" x14ac:dyDescent="0.2">
      <c r="A883" s="158">
        <v>20352</v>
      </c>
      <c r="B883" s="421">
        <v>104.75</v>
      </c>
      <c r="I883" s="431">
        <v>173.25</v>
      </c>
      <c r="M883" s="389"/>
      <c r="N883" s="401"/>
    </row>
    <row r="884" spans="1:14" x14ac:dyDescent="0.2">
      <c r="A884" s="158">
        <v>20355</v>
      </c>
      <c r="B884" s="421">
        <v>251.4</v>
      </c>
      <c r="I884" s="431">
        <v>415.8</v>
      </c>
      <c r="M884" s="389"/>
      <c r="N884" s="401"/>
    </row>
    <row r="885" spans="1:14" x14ac:dyDescent="0.2">
      <c r="A885" s="158">
        <v>20400</v>
      </c>
      <c r="B885" s="421">
        <v>62.85</v>
      </c>
      <c r="I885" s="431">
        <v>103.95</v>
      </c>
      <c r="M885" s="389"/>
      <c r="N885" s="401"/>
    </row>
    <row r="886" spans="1:14" x14ac:dyDescent="0.2">
      <c r="A886" s="158">
        <v>20401</v>
      </c>
      <c r="B886" s="421">
        <v>83.8</v>
      </c>
      <c r="I886" s="431">
        <v>138.6</v>
      </c>
      <c r="M886" s="389"/>
      <c r="N886" s="401"/>
    </row>
    <row r="887" spans="1:14" x14ac:dyDescent="0.2">
      <c r="A887" s="158">
        <v>20402</v>
      </c>
      <c r="B887" s="421">
        <v>104.75</v>
      </c>
      <c r="I887" s="431">
        <v>173.25</v>
      </c>
      <c r="M887" s="389"/>
      <c r="N887" s="401"/>
    </row>
    <row r="888" spans="1:14" x14ac:dyDescent="0.2">
      <c r="A888" s="158">
        <v>20403</v>
      </c>
      <c r="B888" s="421">
        <v>104.75</v>
      </c>
      <c r="I888" s="431">
        <v>173.25</v>
      </c>
      <c r="M888" s="389"/>
      <c r="N888" s="401"/>
    </row>
    <row r="889" spans="1:14" x14ac:dyDescent="0.2">
      <c r="A889" s="158">
        <v>20404</v>
      </c>
      <c r="B889" s="421">
        <v>125.7</v>
      </c>
      <c r="I889" s="431">
        <v>207.9</v>
      </c>
      <c r="M889" s="389"/>
      <c r="N889" s="401"/>
    </row>
    <row r="890" spans="1:14" x14ac:dyDescent="0.2">
      <c r="A890" s="158">
        <v>20405</v>
      </c>
      <c r="B890" s="421">
        <v>167.6</v>
      </c>
      <c r="I890" s="431">
        <v>277.2</v>
      </c>
      <c r="M890" s="389"/>
      <c r="N890" s="401"/>
    </row>
    <row r="891" spans="1:14" x14ac:dyDescent="0.2">
      <c r="A891" s="158">
        <v>20406</v>
      </c>
      <c r="B891" s="421">
        <v>272.35000000000002</v>
      </c>
      <c r="I891" s="431">
        <v>450.45</v>
      </c>
      <c r="M891" s="389"/>
      <c r="N891" s="401"/>
    </row>
    <row r="892" spans="1:14" x14ac:dyDescent="0.2">
      <c r="A892" s="158">
        <v>20410</v>
      </c>
      <c r="B892" s="421">
        <v>83.8</v>
      </c>
      <c r="I892" s="431">
        <v>138.6</v>
      </c>
      <c r="M892" s="389"/>
      <c r="N892" s="401"/>
    </row>
    <row r="893" spans="1:14" x14ac:dyDescent="0.2">
      <c r="A893" s="158">
        <v>20420</v>
      </c>
      <c r="B893" s="421">
        <v>104.75</v>
      </c>
      <c r="I893" s="431">
        <v>173.25</v>
      </c>
      <c r="M893" s="389"/>
      <c r="N893" s="401"/>
    </row>
    <row r="894" spans="1:14" x14ac:dyDescent="0.2">
      <c r="A894" s="158">
        <v>20440</v>
      </c>
      <c r="B894" s="421">
        <v>83.8</v>
      </c>
      <c r="I894" s="431">
        <v>138.6</v>
      </c>
      <c r="M894" s="389"/>
      <c r="N894" s="401"/>
    </row>
    <row r="895" spans="1:14" x14ac:dyDescent="0.2">
      <c r="A895" s="158">
        <v>20450</v>
      </c>
      <c r="B895" s="421">
        <v>104.75</v>
      </c>
      <c r="I895" s="431">
        <v>173.25</v>
      </c>
      <c r="M895" s="389"/>
      <c r="N895" s="401"/>
    </row>
    <row r="896" spans="1:14" x14ac:dyDescent="0.2">
      <c r="A896" s="158">
        <v>20452</v>
      </c>
      <c r="B896" s="421">
        <v>125.7</v>
      </c>
      <c r="I896" s="431">
        <v>207.9</v>
      </c>
      <c r="M896" s="389"/>
      <c r="N896" s="401"/>
    </row>
    <row r="897" spans="1:14" x14ac:dyDescent="0.2">
      <c r="A897" s="158">
        <v>20470</v>
      </c>
      <c r="B897" s="421">
        <v>125.7</v>
      </c>
      <c r="I897" s="431">
        <v>207.9</v>
      </c>
      <c r="M897" s="389"/>
      <c r="N897" s="401"/>
    </row>
    <row r="898" spans="1:14" x14ac:dyDescent="0.2">
      <c r="A898" s="158">
        <v>20472</v>
      </c>
      <c r="B898" s="421">
        <v>209.5</v>
      </c>
      <c r="I898" s="431">
        <v>346.5</v>
      </c>
      <c r="M898" s="389"/>
      <c r="N898" s="401"/>
    </row>
    <row r="899" spans="1:14" x14ac:dyDescent="0.2">
      <c r="A899" s="158">
        <v>20474</v>
      </c>
      <c r="B899" s="421">
        <v>272.35000000000002</v>
      </c>
      <c r="I899" s="431">
        <v>450.45</v>
      </c>
      <c r="M899" s="389"/>
      <c r="N899" s="401"/>
    </row>
    <row r="900" spans="1:14" x14ac:dyDescent="0.2">
      <c r="A900" s="158">
        <v>20475</v>
      </c>
      <c r="B900" s="421">
        <v>209.5</v>
      </c>
      <c r="I900" s="431">
        <v>346.5</v>
      </c>
      <c r="M900" s="389"/>
      <c r="N900" s="401"/>
    </row>
    <row r="901" spans="1:14" x14ac:dyDescent="0.2">
      <c r="A901" s="158">
        <v>20500</v>
      </c>
      <c r="B901" s="421">
        <v>314.25</v>
      </c>
      <c r="I901" s="431">
        <v>519.75</v>
      </c>
      <c r="M901" s="389"/>
      <c r="N901" s="401"/>
    </row>
    <row r="902" spans="1:14" x14ac:dyDescent="0.2">
      <c r="A902" s="158">
        <v>20520</v>
      </c>
      <c r="B902" s="421">
        <v>125.7</v>
      </c>
      <c r="I902" s="431">
        <v>207.9</v>
      </c>
      <c r="M902" s="389"/>
      <c r="N902" s="401"/>
    </row>
    <row r="903" spans="1:14" x14ac:dyDescent="0.2">
      <c r="A903" s="158">
        <v>20522</v>
      </c>
      <c r="B903" s="421">
        <v>83.8</v>
      </c>
      <c r="I903" s="431">
        <v>138.6</v>
      </c>
      <c r="M903" s="389"/>
      <c r="N903" s="401"/>
    </row>
    <row r="904" spans="1:14" x14ac:dyDescent="0.2">
      <c r="A904" s="158">
        <v>20524</v>
      </c>
      <c r="B904" s="421">
        <v>83.8</v>
      </c>
      <c r="I904" s="431">
        <v>138.6</v>
      </c>
      <c r="M904" s="389"/>
      <c r="N904" s="401"/>
    </row>
    <row r="905" spans="1:14" x14ac:dyDescent="0.2">
      <c r="A905" s="158">
        <v>20526</v>
      </c>
      <c r="B905" s="421">
        <v>209.5</v>
      </c>
      <c r="I905" s="431">
        <v>346.5</v>
      </c>
      <c r="M905" s="389"/>
      <c r="N905" s="401"/>
    </row>
    <row r="906" spans="1:14" x14ac:dyDescent="0.2">
      <c r="A906" s="158">
        <v>20528</v>
      </c>
      <c r="B906" s="421">
        <v>167.6</v>
      </c>
      <c r="I906" s="431">
        <v>277.2</v>
      </c>
      <c r="M906" s="389"/>
      <c r="N906" s="401"/>
    </row>
    <row r="907" spans="1:14" x14ac:dyDescent="0.2">
      <c r="A907" s="158">
        <v>20540</v>
      </c>
      <c r="B907" s="421">
        <v>272.35000000000002</v>
      </c>
      <c r="I907" s="431">
        <v>450.45</v>
      </c>
      <c r="M907" s="389"/>
      <c r="N907" s="401"/>
    </row>
    <row r="908" spans="1:14" x14ac:dyDescent="0.2">
      <c r="A908" s="158">
        <v>20542</v>
      </c>
      <c r="B908" s="421">
        <v>314.25</v>
      </c>
      <c r="I908" s="431">
        <v>519.75</v>
      </c>
      <c r="M908" s="389"/>
      <c r="N908" s="401"/>
    </row>
    <row r="909" spans="1:14" x14ac:dyDescent="0.2">
      <c r="A909" s="158">
        <v>20546</v>
      </c>
      <c r="B909" s="421">
        <v>314.25</v>
      </c>
      <c r="I909" s="431">
        <v>519.75</v>
      </c>
      <c r="M909" s="389"/>
      <c r="N909" s="401"/>
    </row>
    <row r="910" spans="1:14" x14ac:dyDescent="0.2">
      <c r="A910" s="158">
        <v>20548</v>
      </c>
      <c r="B910" s="421">
        <v>314.25</v>
      </c>
      <c r="I910" s="431">
        <v>519.75</v>
      </c>
      <c r="M910" s="389"/>
      <c r="N910" s="401"/>
    </row>
    <row r="911" spans="1:14" x14ac:dyDescent="0.2">
      <c r="A911" s="158">
        <v>20560</v>
      </c>
      <c r="B911" s="421">
        <v>419</v>
      </c>
      <c r="I911" s="431">
        <v>693</v>
      </c>
      <c r="M911" s="389"/>
      <c r="N911" s="401"/>
    </row>
    <row r="912" spans="1:14" x14ac:dyDescent="0.2">
      <c r="A912" s="158">
        <v>20600</v>
      </c>
      <c r="B912" s="421">
        <v>209.5</v>
      </c>
      <c r="I912" s="431">
        <v>346.5</v>
      </c>
      <c r="M912" s="389"/>
      <c r="N912" s="401"/>
    </row>
    <row r="913" spans="1:14" x14ac:dyDescent="0.2">
      <c r="A913" s="158">
        <v>20604</v>
      </c>
      <c r="B913" s="421">
        <v>272.35000000000002</v>
      </c>
      <c r="I913" s="431">
        <v>450.45</v>
      </c>
      <c r="M913" s="389"/>
      <c r="N913" s="401"/>
    </row>
    <row r="914" spans="1:14" x14ac:dyDescent="0.2">
      <c r="A914" s="158">
        <v>20620</v>
      </c>
      <c r="B914" s="421">
        <v>209.5</v>
      </c>
      <c r="I914" s="431">
        <v>346.5</v>
      </c>
      <c r="M914" s="389"/>
      <c r="N914" s="401"/>
    </row>
    <row r="915" spans="1:14" x14ac:dyDescent="0.2">
      <c r="A915" s="158">
        <v>20622</v>
      </c>
      <c r="B915" s="421">
        <v>272.35000000000002</v>
      </c>
      <c r="I915" s="431">
        <v>450.45</v>
      </c>
      <c r="M915" s="389"/>
      <c r="N915" s="401"/>
    </row>
    <row r="916" spans="1:14" x14ac:dyDescent="0.2">
      <c r="A916" s="158">
        <v>20630</v>
      </c>
      <c r="B916" s="421">
        <v>167.6</v>
      </c>
      <c r="I916" s="431">
        <v>277.2</v>
      </c>
      <c r="M916" s="389"/>
      <c r="N916" s="401"/>
    </row>
    <row r="917" spans="1:14" x14ac:dyDescent="0.2">
      <c r="A917" s="158">
        <v>20632</v>
      </c>
      <c r="B917" s="421">
        <v>146.65</v>
      </c>
      <c r="I917" s="431">
        <v>242.55</v>
      </c>
      <c r="M917" s="389"/>
      <c r="N917" s="401"/>
    </row>
    <row r="918" spans="1:14" x14ac:dyDescent="0.2">
      <c r="A918" s="158">
        <v>20634</v>
      </c>
      <c r="B918" s="421">
        <v>209.5</v>
      </c>
      <c r="I918" s="431">
        <v>346.5</v>
      </c>
      <c r="M918" s="389"/>
      <c r="N918" s="401"/>
    </row>
    <row r="919" spans="1:14" x14ac:dyDescent="0.2">
      <c r="A919" s="158">
        <v>20670</v>
      </c>
      <c r="B919" s="421">
        <v>272.35000000000002</v>
      </c>
      <c r="I919" s="431">
        <v>450.45</v>
      </c>
      <c r="M919" s="389"/>
      <c r="N919" s="401"/>
    </row>
    <row r="920" spans="1:14" x14ac:dyDescent="0.2">
      <c r="A920" s="158">
        <v>20680</v>
      </c>
      <c r="B920" s="421">
        <v>62.85</v>
      </c>
      <c r="I920" s="431">
        <v>103.95</v>
      </c>
      <c r="M920" s="389"/>
      <c r="N920" s="401"/>
    </row>
    <row r="921" spans="1:14" x14ac:dyDescent="0.2">
      <c r="A921" s="158">
        <v>20690</v>
      </c>
      <c r="B921" s="421">
        <v>104.75</v>
      </c>
      <c r="I921" s="431">
        <v>173.25</v>
      </c>
      <c r="M921" s="389"/>
      <c r="N921" s="401"/>
    </row>
    <row r="922" spans="1:14" x14ac:dyDescent="0.2">
      <c r="A922" s="158">
        <v>20700</v>
      </c>
      <c r="B922" s="421">
        <v>62.85</v>
      </c>
      <c r="I922" s="431">
        <v>103.95</v>
      </c>
      <c r="M922" s="389"/>
      <c r="N922" s="401"/>
    </row>
    <row r="923" spans="1:14" x14ac:dyDescent="0.2">
      <c r="A923" s="158">
        <v>20702</v>
      </c>
      <c r="B923" s="421">
        <v>83.8</v>
      </c>
      <c r="I923" s="431">
        <v>138.6</v>
      </c>
      <c r="M923" s="389"/>
      <c r="N923" s="401"/>
    </row>
    <row r="924" spans="1:14" x14ac:dyDescent="0.2">
      <c r="A924" s="158">
        <v>20703</v>
      </c>
      <c r="B924" s="421">
        <v>83.8</v>
      </c>
      <c r="I924" s="431">
        <v>138.6</v>
      </c>
      <c r="M924" s="389"/>
      <c r="N924" s="401"/>
    </row>
    <row r="925" spans="1:14" x14ac:dyDescent="0.2">
      <c r="A925" s="158">
        <v>20704</v>
      </c>
      <c r="B925" s="421">
        <v>209.5</v>
      </c>
      <c r="I925" s="431">
        <v>346.5</v>
      </c>
      <c r="M925" s="389"/>
      <c r="N925" s="401"/>
    </row>
    <row r="926" spans="1:14" x14ac:dyDescent="0.2">
      <c r="A926" s="158">
        <v>20706</v>
      </c>
      <c r="B926" s="421">
        <v>146.65</v>
      </c>
      <c r="I926" s="431">
        <v>242.55</v>
      </c>
      <c r="M926" s="389"/>
      <c r="N926" s="401"/>
    </row>
    <row r="927" spans="1:14" x14ac:dyDescent="0.2">
      <c r="A927" s="158">
        <v>20730</v>
      </c>
      <c r="B927" s="421">
        <v>104.75</v>
      </c>
      <c r="I927" s="431">
        <v>173.25</v>
      </c>
      <c r="M927" s="389"/>
      <c r="N927" s="401"/>
    </row>
    <row r="928" spans="1:14" x14ac:dyDescent="0.2">
      <c r="A928" s="158">
        <v>20740</v>
      </c>
      <c r="B928" s="421">
        <v>104.75</v>
      </c>
      <c r="I928" s="431">
        <v>173.25</v>
      </c>
      <c r="M928" s="389"/>
      <c r="N928" s="401"/>
    </row>
    <row r="929" spans="1:14" x14ac:dyDescent="0.2">
      <c r="A929" s="158">
        <v>20745</v>
      </c>
      <c r="B929" s="421">
        <v>146.65</v>
      </c>
      <c r="I929" s="431">
        <v>242.55</v>
      </c>
      <c r="M929" s="389"/>
      <c r="N929" s="401"/>
    </row>
    <row r="930" spans="1:14" x14ac:dyDescent="0.2">
      <c r="A930" s="158">
        <v>20750</v>
      </c>
      <c r="B930" s="421">
        <v>104.75</v>
      </c>
      <c r="I930" s="431">
        <v>173.25</v>
      </c>
      <c r="M930" s="389"/>
      <c r="N930" s="401"/>
    </row>
    <row r="931" spans="1:14" x14ac:dyDescent="0.2">
      <c r="A931" s="158">
        <v>20752</v>
      </c>
      <c r="B931" s="421">
        <v>125.7</v>
      </c>
      <c r="I931" s="431">
        <v>207.9</v>
      </c>
      <c r="M931" s="389"/>
      <c r="N931" s="401"/>
    </row>
    <row r="932" spans="1:14" x14ac:dyDescent="0.2">
      <c r="A932" s="158">
        <v>20754</v>
      </c>
      <c r="B932" s="421">
        <v>146.65</v>
      </c>
      <c r="I932" s="431">
        <v>242.55</v>
      </c>
      <c r="M932" s="389"/>
      <c r="N932" s="401"/>
    </row>
    <row r="933" spans="1:14" x14ac:dyDescent="0.2">
      <c r="A933" s="158">
        <v>20756</v>
      </c>
      <c r="B933" s="421">
        <v>188.55</v>
      </c>
      <c r="I933" s="431">
        <v>311.85000000000002</v>
      </c>
      <c r="M933" s="389"/>
      <c r="N933" s="401"/>
    </row>
    <row r="934" spans="1:14" x14ac:dyDescent="0.2">
      <c r="A934" s="158">
        <v>20770</v>
      </c>
      <c r="B934" s="421">
        <v>314.25</v>
      </c>
      <c r="I934" s="431">
        <v>519.75</v>
      </c>
      <c r="M934" s="389"/>
      <c r="N934" s="401"/>
    </row>
    <row r="935" spans="1:14" x14ac:dyDescent="0.2">
      <c r="A935" s="158">
        <v>20790</v>
      </c>
      <c r="B935" s="421">
        <v>167.6</v>
      </c>
      <c r="I935" s="431">
        <v>277.2</v>
      </c>
      <c r="M935" s="389"/>
      <c r="N935" s="401"/>
    </row>
    <row r="936" spans="1:14" x14ac:dyDescent="0.2">
      <c r="A936" s="158">
        <v>20791</v>
      </c>
      <c r="B936" s="421">
        <v>209.5</v>
      </c>
      <c r="I936" s="431">
        <v>346.5</v>
      </c>
      <c r="M936" s="389"/>
      <c r="N936" s="401"/>
    </row>
    <row r="937" spans="1:14" x14ac:dyDescent="0.2">
      <c r="A937" s="158">
        <v>20792</v>
      </c>
      <c r="B937" s="421">
        <v>272.35000000000002</v>
      </c>
      <c r="I937" s="431">
        <v>450.45</v>
      </c>
      <c r="M937" s="389"/>
      <c r="N937" s="401"/>
    </row>
    <row r="938" spans="1:14" x14ac:dyDescent="0.2">
      <c r="A938" s="158">
        <v>20793</v>
      </c>
      <c r="B938" s="421">
        <v>314.25</v>
      </c>
      <c r="I938" s="431">
        <v>519.75</v>
      </c>
      <c r="M938" s="389"/>
      <c r="N938" s="401"/>
    </row>
    <row r="939" spans="1:14" x14ac:dyDescent="0.2">
      <c r="A939" s="158">
        <v>20794</v>
      </c>
      <c r="B939" s="421">
        <v>251.4</v>
      </c>
      <c r="I939" s="431">
        <v>415.8</v>
      </c>
      <c r="M939" s="389"/>
      <c r="N939" s="401"/>
    </row>
    <row r="940" spans="1:14" x14ac:dyDescent="0.2">
      <c r="A940" s="158">
        <v>20798</v>
      </c>
      <c r="B940" s="421">
        <v>209.5</v>
      </c>
      <c r="I940" s="431">
        <v>346.5</v>
      </c>
      <c r="M940" s="389"/>
      <c r="N940" s="401"/>
    </row>
    <row r="941" spans="1:14" x14ac:dyDescent="0.2">
      <c r="A941" s="158">
        <v>20799</v>
      </c>
      <c r="B941" s="421">
        <v>125.7</v>
      </c>
      <c r="I941" s="431">
        <v>207.9</v>
      </c>
      <c r="M941" s="389"/>
      <c r="N941" s="401"/>
    </row>
    <row r="942" spans="1:14" x14ac:dyDescent="0.2">
      <c r="A942" s="158">
        <v>20800</v>
      </c>
      <c r="B942" s="421">
        <v>62.85</v>
      </c>
      <c r="I942" s="431">
        <v>103.95</v>
      </c>
      <c r="M942" s="389"/>
      <c r="N942" s="401"/>
    </row>
    <row r="943" spans="1:14" x14ac:dyDescent="0.2">
      <c r="A943" s="158">
        <v>20802</v>
      </c>
      <c r="B943" s="421">
        <v>104.75</v>
      </c>
      <c r="I943" s="431">
        <v>173.25</v>
      </c>
      <c r="M943" s="389"/>
      <c r="N943" s="401"/>
    </row>
    <row r="944" spans="1:14" x14ac:dyDescent="0.2">
      <c r="A944" s="158">
        <v>20803</v>
      </c>
      <c r="B944" s="421">
        <v>83.8</v>
      </c>
      <c r="I944" s="431">
        <v>138.6</v>
      </c>
      <c r="M944" s="389"/>
      <c r="N944" s="401"/>
    </row>
    <row r="945" spans="1:14" x14ac:dyDescent="0.2">
      <c r="A945" s="158">
        <v>20804</v>
      </c>
      <c r="B945" s="421">
        <v>209.5</v>
      </c>
      <c r="I945" s="431">
        <v>346.5</v>
      </c>
      <c r="M945" s="389"/>
      <c r="N945" s="401"/>
    </row>
    <row r="946" spans="1:14" x14ac:dyDescent="0.2">
      <c r="A946" s="158">
        <v>20806</v>
      </c>
      <c r="B946" s="421">
        <v>146.65</v>
      </c>
      <c r="I946" s="431">
        <v>242.55</v>
      </c>
      <c r="M946" s="389"/>
      <c r="N946" s="401"/>
    </row>
    <row r="947" spans="1:14" x14ac:dyDescent="0.2">
      <c r="A947" s="158">
        <v>20810</v>
      </c>
      <c r="B947" s="421">
        <v>83.8</v>
      </c>
      <c r="I947" s="431">
        <v>138.6</v>
      </c>
      <c r="M947" s="389"/>
      <c r="N947" s="401"/>
    </row>
    <row r="948" spans="1:14" x14ac:dyDescent="0.2">
      <c r="A948" s="158">
        <v>20815</v>
      </c>
      <c r="B948" s="421">
        <v>125.7</v>
      </c>
      <c r="I948" s="431">
        <v>207.9</v>
      </c>
      <c r="M948" s="389"/>
      <c r="N948" s="401"/>
    </row>
    <row r="949" spans="1:14" x14ac:dyDescent="0.2">
      <c r="A949" s="158">
        <v>20820</v>
      </c>
      <c r="B949" s="421">
        <v>104.75</v>
      </c>
      <c r="I949" s="431">
        <v>173.25</v>
      </c>
      <c r="M949" s="389"/>
      <c r="N949" s="401"/>
    </row>
    <row r="950" spans="1:14" x14ac:dyDescent="0.2">
      <c r="A950" s="158">
        <v>20830</v>
      </c>
      <c r="B950" s="421">
        <v>83.8</v>
      </c>
      <c r="I950" s="431">
        <v>138.6</v>
      </c>
      <c r="M950" s="389"/>
      <c r="N950" s="401"/>
    </row>
    <row r="951" spans="1:14" x14ac:dyDescent="0.2">
      <c r="A951" s="158">
        <v>20832</v>
      </c>
      <c r="B951" s="421">
        <v>125.7</v>
      </c>
      <c r="I951" s="431">
        <v>207.9</v>
      </c>
      <c r="M951" s="389"/>
      <c r="N951" s="401"/>
    </row>
    <row r="952" spans="1:14" x14ac:dyDescent="0.2">
      <c r="A952" s="158">
        <v>20840</v>
      </c>
      <c r="B952" s="421">
        <v>125.7</v>
      </c>
      <c r="I952" s="431">
        <v>207.9</v>
      </c>
      <c r="M952" s="389"/>
      <c r="N952" s="401"/>
    </row>
    <row r="953" spans="1:14" x14ac:dyDescent="0.2">
      <c r="A953" s="158">
        <v>20841</v>
      </c>
      <c r="B953" s="421">
        <v>167.6</v>
      </c>
      <c r="I953" s="431">
        <v>277.2</v>
      </c>
      <c r="M953" s="389"/>
      <c r="N953" s="401"/>
    </row>
    <row r="954" spans="1:14" x14ac:dyDescent="0.2">
      <c r="A954" s="158">
        <v>20842</v>
      </c>
      <c r="B954" s="421">
        <v>83.8</v>
      </c>
      <c r="I954" s="431">
        <v>138.6</v>
      </c>
      <c r="M954" s="389"/>
      <c r="N954" s="401"/>
    </row>
    <row r="955" spans="1:14" x14ac:dyDescent="0.2">
      <c r="A955" s="158">
        <v>20844</v>
      </c>
      <c r="B955" s="421">
        <v>209.5</v>
      </c>
      <c r="I955" s="431">
        <v>346.5</v>
      </c>
      <c r="M955" s="389"/>
      <c r="N955" s="401"/>
    </row>
    <row r="956" spans="1:14" x14ac:dyDescent="0.2">
      <c r="A956" s="158">
        <v>20845</v>
      </c>
      <c r="B956" s="421">
        <v>209.5</v>
      </c>
      <c r="I956" s="431">
        <v>346.5</v>
      </c>
      <c r="M956" s="389"/>
      <c r="N956" s="401"/>
    </row>
    <row r="957" spans="1:14" x14ac:dyDescent="0.2">
      <c r="A957" s="158">
        <v>20846</v>
      </c>
      <c r="B957" s="421">
        <v>209.5</v>
      </c>
      <c r="I957" s="431">
        <v>346.5</v>
      </c>
      <c r="M957" s="389"/>
      <c r="N957" s="401"/>
    </row>
    <row r="958" spans="1:14" x14ac:dyDescent="0.2">
      <c r="A958" s="158">
        <v>20847</v>
      </c>
      <c r="B958" s="421">
        <v>209.5</v>
      </c>
      <c r="I958" s="431">
        <v>346.5</v>
      </c>
      <c r="M958" s="389"/>
      <c r="N958" s="401"/>
    </row>
    <row r="959" spans="1:14" x14ac:dyDescent="0.2">
      <c r="A959" s="158">
        <v>20848</v>
      </c>
      <c r="B959" s="421">
        <v>209.5</v>
      </c>
      <c r="I959" s="431">
        <v>346.5</v>
      </c>
      <c r="M959" s="389"/>
      <c r="N959" s="401"/>
    </row>
    <row r="960" spans="1:14" x14ac:dyDescent="0.2">
      <c r="A960" s="158">
        <v>20850</v>
      </c>
      <c r="B960" s="421">
        <v>251.4</v>
      </c>
      <c r="I960" s="431">
        <v>415.8</v>
      </c>
      <c r="M960" s="389"/>
      <c r="N960" s="401"/>
    </row>
    <row r="961" spans="1:14" x14ac:dyDescent="0.2">
      <c r="A961" s="158">
        <v>20855</v>
      </c>
      <c r="B961" s="421">
        <v>314.25</v>
      </c>
      <c r="I961" s="431">
        <v>519.75</v>
      </c>
      <c r="M961" s="389"/>
      <c r="N961" s="401"/>
    </row>
    <row r="962" spans="1:14" x14ac:dyDescent="0.2">
      <c r="A962" s="158">
        <v>20860</v>
      </c>
      <c r="B962" s="421">
        <v>125.7</v>
      </c>
      <c r="I962" s="431">
        <v>207.9</v>
      </c>
      <c r="M962" s="389"/>
      <c r="N962" s="401"/>
    </row>
    <row r="963" spans="1:14" x14ac:dyDescent="0.2">
      <c r="A963" s="158">
        <v>20862</v>
      </c>
      <c r="B963" s="421">
        <v>146.65</v>
      </c>
      <c r="I963" s="431">
        <v>242.55</v>
      </c>
      <c r="M963" s="389"/>
      <c r="N963" s="401"/>
    </row>
    <row r="964" spans="1:14" x14ac:dyDescent="0.2">
      <c r="A964" s="158">
        <v>20863</v>
      </c>
      <c r="B964" s="421">
        <v>209.5</v>
      </c>
      <c r="I964" s="431">
        <v>346.5</v>
      </c>
      <c r="M964" s="389"/>
      <c r="N964" s="401"/>
    </row>
    <row r="965" spans="1:14" x14ac:dyDescent="0.2">
      <c r="A965" s="158">
        <v>20864</v>
      </c>
      <c r="B965" s="421">
        <v>209.5</v>
      </c>
      <c r="I965" s="431">
        <v>346.5</v>
      </c>
      <c r="M965" s="389"/>
      <c r="N965" s="401"/>
    </row>
    <row r="966" spans="1:14" x14ac:dyDescent="0.2">
      <c r="A966" s="158">
        <v>20866</v>
      </c>
      <c r="B966" s="421">
        <v>209.5</v>
      </c>
      <c r="I966" s="431">
        <v>346.5</v>
      </c>
      <c r="M966" s="389"/>
      <c r="N966" s="401"/>
    </row>
    <row r="967" spans="1:14" x14ac:dyDescent="0.2">
      <c r="A967" s="158">
        <v>20867</v>
      </c>
      <c r="B967" s="421">
        <v>209.5</v>
      </c>
      <c r="I967" s="431">
        <v>346.5</v>
      </c>
      <c r="M967" s="389"/>
      <c r="N967" s="401"/>
    </row>
    <row r="968" spans="1:14" x14ac:dyDescent="0.2">
      <c r="A968" s="158">
        <v>20868</v>
      </c>
      <c r="B968" s="421">
        <v>209.5</v>
      </c>
      <c r="I968" s="431">
        <v>346.5</v>
      </c>
      <c r="M968" s="389"/>
      <c r="N968" s="401"/>
    </row>
    <row r="969" spans="1:14" x14ac:dyDescent="0.2">
      <c r="A969" s="158">
        <v>20880</v>
      </c>
      <c r="B969" s="421">
        <v>314.25</v>
      </c>
      <c r="I969" s="431">
        <v>519.75</v>
      </c>
      <c r="M969" s="389"/>
      <c r="N969" s="401"/>
    </row>
    <row r="970" spans="1:14" x14ac:dyDescent="0.2">
      <c r="A970" s="158">
        <v>20882</v>
      </c>
      <c r="B970" s="421">
        <v>209.5</v>
      </c>
      <c r="I970" s="431">
        <v>346.5</v>
      </c>
      <c r="M970" s="389"/>
      <c r="N970" s="401"/>
    </row>
    <row r="971" spans="1:14" x14ac:dyDescent="0.2">
      <c r="A971" s="158">
        <v>20884</v>
      </c>
      <c r="B971" s="421">
        <v>104.75</v>
      </c>
      <c r="I971" s="431">
        <v>173.25</v>
      </c>
      <c r="M971" s="389"/>
      <c r="N971" s="401"/>
    </row>
    <row r="972" spans="1:14" x14ac:dyDescent="0.2">
      <c r="A972" s="158">
        <v>20886</v>
      </c>
      <c r="B972" s="421">
        <v>125.7</v>
      </c>
      <c r="I972" s="431">
        <v>207.9</v>
      </c>
      <c r="M972" s="389"/>
      <c r="N972" s="401"/>
    </row>
    <row r="973" spans="1:14" x14ac:dyDescent="0.2">
      <c r="A973" s="158">
        <v>20900</v>
      </c>
      <c r="B973" s="421">
        <v>62.85</v>
      </c>
      <c r="I973" s="431">
        <v>103.95</v>
      </c>
      <c r="M973" s="389"/>
      <c r="N973" s="401"/>
    </row>
    <row r="974" spans="1:14" x14ac:dyDescent="0.2">
      <c r="A974" s="158">
        <v>20902</v>
      </c>
      <c r="B974" s="421">
        <v>83.8</v>
      </c>
      <c r="I974" s="431">
        <v>138.6</v>
      </c>
      <c r="M974" s="389"/>
      <c r="N974" s="401"/>
    </row>
    <row r="975" spans="1:14" x14ac:dyDescent="0.2">
      <c r="A975" s="158">
        <v>20904</v>
      </c>
      <c r="B975" s="421">
        <v>146.65</v>
      </c>
      <c r="I975" s="431">
        <v>242.55</v>
      </c>
      <c r="M975" s="389"/>
      <c r="N975" s="401"/>
    </row>
    <row r="976" spans="1:14" x14ac:dyDescent="0.2">
      <c r="A976" s="158">
        <v>20905</v>
      </c>
      <c r="B976" s="421">
        <v>209.5</v>
      </c>
      <c r="I976" s="431">
        <v>346.5</v>
      </c>
      <c r="M976" s="389"/>
      <c r="N976" s="401"/>
    </row>
    <row r="977" spans="1:14" x14ac:dyDescent="0.2">
      <c r="A977" s="158">
        <v>20906</v>
      </c>
      <c r="B977" s="421">
        <v>83.8</v>
      </c>
      <c r="I977" s="431">
        <v>138.6</v>
      </c>
      <c r="M977" s="389"/>
      <c r="N977" s="401"/>
    </row>
    <row r="978" spans="1:14" x14ac:dyDescent="0.2">
      <c r="A978" s="158">
        <v>20910</v>
      </c>
      <c r="B978" s="421">
        <v>83.8</v>
      </c>
      <c r="I978" s="431">
        <v>138.6</v>
      </c>
      <c r="M978" s="389"/>
      <c r="N978" s="401"/>
    </row>
    <row r="979" spans="1:14" x14ac:dyDescent="0.2">
      <c r="A979" s="158">
        <v>20911</v>
      </c>
      <c r="B979" s="421">
        <v>104.75</v>
      </c>
      <c r="I979" s="431">
        <v>173.25</v>
      </c>
      <c r="M979" s="389"/>
      <c r="N979" s="401"/>
    </row>
    <row r="980" spans="1:14" x14ac:dyDescent="0.2">
      <c r="A980" s="158">
        <v>20912</v>
      </c>
      <c r="B980" s="421">
        <v>104.75</v>
      </c>
      <c r="I980" s="431">
        <v>173.25</v>
      </c>
      <c r="M980" s="389"/>
      <c r="N980" s="401"/>
    </row>
    <row r="981" spans="1:14" x14ac:dyDescent="0.2">
      <c r="A981" s="158">
        <v>20914</v>
      </c>
      <c r="B981" s="421">
        <v>146.65</v>
      </c>
      <c r="I981" s="431">
        <v>242.55</v>
      </c>
      <c r="M981" s="389"/>
      <c r="N981" s="401"/>
    </row>
    <row r="982" spans="1:14" x14ac:dyDescent="0.2">
      <c r="A982" s="158">
        <v>20916</v>
      </c>
      <c r="B982" s="421">
        <v>146.65</v>
      </c>
      <c r="I982" s="431">
        <v>242.55</v>
      </c>
      <c r="M982" s="389"/>
      <c r="N982" s="401"/>
    </row>
    <row r="983" spans="1:14" x14ac:dyDescent="0.2">
      <c r="A983" s="158">
        <v>20920</v>
      </c>
      <c r="B983" s="421">
        <v>83.8</v>
      </c>
      <c r="I983" s="431">
        <v>138.6</v>
      </c>
      <c r="M983" s="389"/>
      <c r="N983" s="401"/>
    </row>
    <row r="984" spans="1:14" x14ac:dyDescent="0.2">
      <c r="A984" s="158">
        <v>20924</v>
      </c>
      <c r="B984" s="421">
        <v>83.8</v>
      </c>
      <c r="I984" s="431">
        <v>138.6</v>
      </c>
      <c r="M984" s="389"/>
      <c r="N984" s="401"/>
    </row>
    <row r="985" spans="1:14" x14ac:dyDescent="0.2">
      <c r="A985" s="158">
        <v>20926</v>
      </c>
      <c r="B985" s="421">
        <v>83.8</v>
      </c>
      <c r="I985" s="431">
        <v>138.6</v>
      </c>
      <c r="M985" s="389"/>
      <c r="N985" s="401"/>
    </row>
    <row r="986" spans="1:14" x14ac:dyDescent="0.2">
      <c r="A986" s="158">
        <v>20928</v>
      </c>
      <c r="B986" s="421">
        <v>125.7</v>
      </c>
      <c r="I986" s="431">
        <v>207.9</v>
      </c>
      <c r="M986" s="389"/>
      <c r="N986" s="401"/>
    </row>
    <row r="987" spans="1:14" x14ac:dyDescent="0.2">
      <c r="A987" s="158">
        <v>20930</v>
      </c>
      <c r="B987" s="421">
        <v>83.8</v>
      </c>
      <c r="I987" s="431">
        <v>138.6</v>
      </c>
      <c r="M987" s="389"/>
      <c r="N987" s="401"/>
    </row>
    <row r="988" spans="1:14" x14ac:dyDescent="0.2">
      <c r="A988" s="158">
        <v>20932</v>
      </c>
      <c r="B988" s="421">
        <v>83.8</v>
      </c>
      <c r="I988" s="431">
        <v>138.6</v>
      </c>
      <c r="M988" s="389"/>
      <c r="N988" s="401"/>
    </row>
    <row r="989" spans="1:14" x14ac:dyDescent="0.2">
      <c r="A989" s="158">
        <v>20934</v>
      </c>
      <c r="B989" s="421">
        <v>125.7</v>
      </c>
      <c r="I989" s="431">
        <v>207.9</v>
      </c>
      <c r="M989" s="389"/>
      <c r="N989" s="401"/>
    </row>
    <row r="990" spans="1:14" x14ac:dyDescent="0.2">
      <c r="A990" s="158">
        <v>20936</v>
      </c>
      <c r="B990" s="421">
        <v>167.6</v>
      </c>
      <c r="I990" s="431">
        <v>277.2</v>
      </c>
      <c r="M990" s="389"/>
      <c r="N990" s="401"/>
    </row>
    <row r="991" spans="1:14" x14ac:dyDescent="0.2">
      <c r="A991" s="158">
        <v>20938</v>
      </c>
      <c r="B991" s="421">
        <v>83.8</v>
      </c>
      <c r="I991" s="431">
        <v>138.6</v>
      </c>
      <c r="M991" s="389"/>
      <c r="N991" s="401"/>
    </row>
    <row r="992" spans="1:14" x14ac:dyDescent="0.2">
      <c r="A992" s="158">
        <v>20940</v>
      </c>
      <c r="B992" s="421">
        <v>83.8</v>
      </c>
      <c r="I992" s="431">
        <v>138.6</v>
      </c>
      <c r="M992" s="389"/>
      <c r="N992" s="401"/>
    </row>
    <row r="993" spans="1:14" x14ac:dyDescent="0.2">
      <c r="A993" s="158">
        <v>20942</v>
      </c>
      <c r="B993" s="421">
        <v>104.75</v>
      </c>
      <c r="I993" s="431">
        <v>173.25</v>
      </c>
      <c r="M993" s="389"/>
      <c r="N993" s="401"/>
    </row>
    <row r="994" spans="1:14" x14ac:dyDescent="0.2">
      <c r="A994" s="158">
        <v>20943</v>
      </c>
      <c r="B994" s="421">
        <v>83.8</v>
      </c>
      <c r="I994" s="431">
        <v>138.6</v>
      </c>
      <c r="M994" s="389"/>
      <c r="N994" s="401"/>
    </row>
    <row r="995" spans="1:14" x14ac:dyDescent="0.2">
      <c r="A995" s="158">
        <v>20944</v>
      </c>
      <c r="B995" s="421">
        <v>125.7</v>
      </c>
      <c r="I995" s="431">
        <v>207.9</v>
      </c>
      <c r="M995" s="389"/>
      <c r="N995" s="401"/>
    </row>
    <row r="996" spans="1:14" x14ac:dyDescent="0.2">
      <c r="A996" s="158">
        <v>20946</v>
      </c>
      <c r="B996" s="421">
        <v>167.6</v>
      </c>
      <c r="I996" s="431">
        <v>277.2</v>
      </c>
      <c r="M996" s="389"/>
      <c r="N996" s="401"/>
    </row>
    <row r="997" spans="1:14" x14ac:dyDescent="0.2">
      <c r="A997" s="158">
        <v>20948</v>
      </c>
      <c r="B997" s="421">
        <v>83.8</v>
      </c>
      <c r="I997" s="431">
        <v>138.6</v>
      </c>
      <c r="M997" s="389"/>
      <c r="N997" s="401"/>
    </row>
    <row r="998" spans="1:14" x14ac:dyDescent="0.2">
      <c r="A998" s="158">
        <v>20950</v>
      </c>
      <c r="B998" s="421">
        <v>104.75</v>
      </c>
      <c r="I998" s="431">
        <v>173.25</v>
      </c>
      <c r="M998" s="389"/>
      <c r="N998" s="401"/>
    </row>
    <row r="999" spans="1:14" x14ac:dyDescent="0.2">
      <c r="A999" s="158">
        <v>20952</v>
      </c>
      <c r="B999" s="421">
        <v>83.8</v>
      </c>
      <c r="I999" s="431">
        <v>138.6</v>
      </c>
      <c r="M999" s="389"/>
      <c r="N999" s="401"/>
    </row>
    <row r="1000" spans="1:14" x14ac:dyDescent="0.2">
      <c r="A1000" s="158">
        <v>20954</v>
      </c>
      <c r="B1000" s="421">
        <v>209.5</v>
      </c>
      <c r="I1000" s="431">
        <v>346.5</v>
      </c>
      <c r="M1000" s="389"/>
      <c r="N1000" s="401"/>
    </row>
    <row r="1001" spans="1:14" x14ac:dyDescent="0.2">
      <c r="A1001" s="158">
        <v>20956</v>
      </c>
      <c r="B1001" s="421">
        <v>83.8</v>
      </c>
      <c r="I1001" s="431">
        <v>138.6</v>
      </c>
      <c r="M1001" s="389"/>
      <c r="N1001" s="401"/>
    </row>
    <row r="1002" spans="1:14" x14ac:dyDescent="0.2">
      <c r="A1002" s="158">
        <v>20958</v>
      </c>
      <c r="B1002" s="421">
        <v>104.75</v>
      </c>
      <c r="I1002" s="431">
        <v>173.25</v>
      </c>
      <c r="M1002" s="389"/>
      <c r="N1002" s="401"/>
    </row>
    <row r="1003" spans="1:14" x14ac:dyDescent="0.2">
      <c r="A1003" s="158">
        <v>20960</v>
      </c>
      <c r="B1003" s="421">
        <v>146.65</v>
      </c>
      <c r="I1003" s="431">
        <v>242.55</v>
      </c>
      <c r="M1003" s="389"/>
      <c r="N1003" s="401"/>
    </row>
    <row r="1004" spans="1:14" x14ac:dyDescent="0.2">
      <c r="A1004" s="158">
        <v>21100</v>
      </c>
      <c r="B1004" s="421">
        <v>62.85</v>
      </c>
      <c r="I1004" s="431">
        <v>103.95</v>
      </c>
      <c r="M1004" s="389"/>
      <c r="N1004" s="401"/>
    </row>
    <row r="1005" spans="1:14" x14ac:dyDescent="0.2">
      <c r="A1005" s="158">
        <v>21110</v>
      </c>
      <c r="B1005" s="421">
        <v>104.75</v>
      </c>
      <c r="I1005" s="431">
        <v>173.25</v>
      </c>
      <c r="M1005" s="389"/>
      <c r="N1005" s="401"/>
    </row>
    <row r="1006" spans="1:14" x14ac:dyDescent="0.2">
      <c r="A1006" s="158">
        <v>21112</v>
      </c>
      <c r="B1006" s="421">
        <v>83.8</v>
      </c>
      <c r="I1006" s="431">
        <v>138.6</v>
      </c>
      <c r="M1006" s="389"/>
      <c r="N1006" s="401"/>
    </row>
    <row r="1007" spans="1:14" x14ac:dyDescent="0.2">
      <c r="A1007" s="158">
        <v>21114</v>
      </c>
      <c r="B1007" s="421">
        <v>104.75</v>
      </c>
      <c r="I1007" s="431">
        <v>173.25</v>
      </c>
      <c r="M1007" s="389"/>
      <c r="N1007" s="401"/>
    </row>
    <row r="1008" spans="1:14" x14ac:dyDescent="0.2">
      <c r="A1008" s="158">
        <v>21116</v>
      </c>
      <c r="B1008" s="421">
        <v>125.7</v>
      </c>
      <c r="I1008" s="431">
        <v>207.9</v>
      </c>
      <c r="M1008" s="389"/>
      <c r="N1008" s="401"/>
    </row>
    <row r="1009" spans="1:14" x14ac:dyDescent="0.2">
      <c r="A1009" s="158">
        <v>21120</v>
      </c>
      <c r="B1009" s="421">
        <v>125.7</v>
      </c>
      <c r="I1009" s="431">
        <v>207.9</v>
      </c>
      <c r="M1009" s="389"/>
      <c r="N1009" s="401"/>
    </row>
    <row r="1010" spans="1:14" x14ac:dyDescent="0.2">
      <c r="A1010" s="158">
        <v>21130</v>
      </c>
      <c r="B1010" s="421">
        <v>62.85</v>
      </c>
      <c r="I1010" s="431">
        <v>103.95</v>
      </c>
      <c r="M1010" s="389"/>
      <c r="N1010" s="401"/>
    </row>
    <row r="1011" spans="1:14" x14ac:dyDescent="0.2">
      <c r="A1011" s="158">
        <v>21140</v>
      </c>
      <c r="B1011" s="421">
        <v>314.25</v>
      </c>
      <c r="I1011" s="431">
        <v>519.75</v>
      </c>
      <c r="M1011" s="389"/>
      <c r="N1011" s="401"/>
    </row>
    <row r="1012" spans="1:14" x14ac:dyDescent="0.2">
      <c r="A1012" s="158">
        <v>21150</v>
      </c>
      <c r="B1012" s="421">
        <v>209.5</v>
      </c>
      <c r="I1012" s="431">
        <v>346.5</v>
      </c>
      <c r="M1012" s="389"/>
      <c r="N1012" s="401"/>
    </row>
    <row r="1013" spans="1:14" x14ac:dyDescent="0.2">
      <c r="A1013" s="158">
        <v>21155</v>
      </c>
      <c r="B1013" s="421">
        <v>209.5</v>
      </c>
      <c r="I1013" s="431">
        <v>346.5</v>
      </c>
      <c r="M1013" s="389"/>
      <c r="N1013" s="401"/>
    </row>
    <row r="1014" spans="1:14" x14ac:dyDescent="0.2">
      <c r="A1014" s="158">
        <v>21160</v>
      </c>
      <c r="B1014" s="421">
        <v>83.8</v>
      </c>
      <c r="I1014" s="431">
        <v>138.6</v>
      </c>
      <c r="M1014" s="389"/>
      <c r="N1014" s="401"/>
    </row>
    <row r="1015" spans="1:14" x14ac:dyDescent="0.2">
      <c r="A1015" s="158">
        <v>21170</v>
      </c>
      <c r="B1015" s="421">
        <v>167.6</v>
      </c>
      <c r="I1015" s="431">
        <v>277.2</v>
      </c>
      <c r="M1015" s="389"/>
      <c r="N1015" s="401"/>
    </row>
    <row r="1016" spans="1:14" x14ac:dyDescent="0.2">
      <c r="A1016" s="158">
        <v>21195</v>
      </c>
      <c r="B1016" s="421">
        <v>62.85</v>
      </c>
      <c r="I1016" s="431">
        <v>103.95</v>
      </c>
      <c r="M1016" s="389"/>
      <c r="N1016" s="401"/>
    </row>
    <row r="1017" spans="1:14" x14ac:dyDescent="0.2">
      <c r="A1017" s="158">
        <v>21199</v>
      </c>
      <c r="B1017" s="421">
        <v>83.8</v>
      </c>
      <c r="I1017" s="431">
        <v>138.6</v>
      </c>
      <c r="M1017" s="389"/>
      <c r="N1017" s="401"/>
    </row>
    <row r="1018" spans="1:14" x14ac:dyDescent="0.2">
      <c r="A1018" s="158">
        <v>21200</v>
      </c>
      <c r="B1018" s="421">
        <v>83.8</v>
      </c>
      <c r="I1018" s="431">
        <v>138.6</v>
      </c>
      <c r="M1018" s="389"/>
      <c r="N1018" s="401"/>
    </row>
    <row r="1019" spans="1:14" x14ac:dyDescent="0.2">
      <c r="A1019" s="158">
        <v>21202</v>
      </c>
      <c r="B1019" s="421">
        <v>83.8</v>
      </c>
      <c r="I1019" s="431">
        <v>138.6</v>
      </c>
      <c r="M1019" s="389"/>
      <c r="N1019" s="401"/>
    </row>
    <row r="1020" spans="1:14" x14ac:dyDescent="0.2">
      <c r="A1020" s="158">
        <v>21210</v>
      </c>
      <c r="B1020" s="421">
        <v>125.7</v>
      </c>
      <c r="I1020" s="431">
        <v>207.9</v>
      </c>
      <c r="M1020" s="389"/>
      <c r="N1020" s="401"/>
    </row>
    <row r="1021" spans="1:14" x14ac:dyDescent="0.2">
      <c r="A1021" s="158">
        <v>21212</v>
      </c>
      <c r="B1021" s="421">
        <v>209.5</v>
      </c>
      <c r="I1021" s="431">
        <v>346.5</v>
      </c>
      <c r="M1021" s="389"/>
      <c r="N1021" s="401"/>
    </row>
    <row r="1022" spans="1:14" x14ac:dyDescent="0.2">
      <c r="A1022" s="158">
        <v>21214</v>
      </c>
      <c r="B1022" s="421">
        <v>209.5</v>
      </c>
      <c r="I1022" s="431">
        <v>346.5</v>
      </c>
      <c r="M1022" s="389"/>
      <c r="N1022" s="401"/>
    </row>
    <row r="1023" spans="1:14" x14ac:dyDescent="0.2">
      <c r="A1023" s="158">
        <v>21215</v>
      </c>
      <c r="B1023" s="421">
        <v>314.25</v>
      </c>
      <c r="I1023" s="431">
        <v>519.70000000000005</v>
      </c>
      <c r="M1023" s="389"/>
      <c r="N1023" s="401"/>
    </row>
    <row r="1024" spans="1:14" x14ac:dyDescent="0.2">
      <c r="A1024" s="158">
        <v>21216</v>
      </c>
      <c r="B1024" s="421">
        <v>293.3</v>
      </c>
      <c r="I1024" s="431">
        <v>485.1</v>
      </c>
      <c r="M1024" s="389"/>
      <c r="N1024" s="401"/>
    </row>
    <row r="1025" spans="1:14" x14ac:dyDescent="0.2">
      <c r="A1025" s="158">
        <v>21220</v>
      </c>
      <c r="B1025" s="421">
        <v>83.8</v>
      </c>
      <c r="I1025" s="431">
        <v>138.6</v>
      </c>
      <c r="M1025" s="389"/>
      <c r="N1025" s="401"/>
    </row>
    <row r="1026" spans="1:14" x14ac:dyDescent="0.2">
      <c r="A1026" s="158">
        <v>21230</v>
      </c>
      <c r="B1026" s="421">
        <v>125.7</v>
      </c>
      <c r="I1026" s="431">
        <v>207.9</v>
      </c>
      <c r="M1026" s="389"/>
      <c r="N1026" s="401"/>
    </row>
    <row r="1027" spans="1:14" x14ac:dyDescent="0.2">
      <c r="A1027" s="158">
        <v>21232</v>
      </c>
      <c r="B1027" s="421">
        <v>104.75</v>
      </c>
      <c r="I1027" s="431">
        <v>173.25</v>
      </c>
      <c r="M1027" s="389"/>
      <c r="N1027" s="401"/>
    </row>
    <row r="1028" spans="1:14" x14ac:dyDescent="0.2">
      <c r="A1028" s="158">
        <v>21234</v>
      </c>
      <c r="B1028" s="421">
        <v>167.6</v>
      </c>
      <c r="I1028" s="431">
        <v>277.2</v>
      </c>
      <c r="M1028" s="389"/>
      <c r="N1028" s="401"/>
    </row>
    <row r="1029" spans="1:14" x14ac:dyDescent="0.2">
      <c r="A1029" s="158">
        <v>21260</v>
      </c>
      <c r="B1029" s="421">
        <v>83.8</v>
      </c>
      <c r="I1029" s="431">
        <v>138.6</v>
      </c>
      <c r="M1029" s="389"/>
      <c r="N1029" s="401"/>
    </row>
    <row r="1030" spans="1:14" x14ac:dyDescent="0.2">
      <c r="A1030" s="158">
        <v>21270</v>
      </c>
      <c r="B1030" s="421">
        <v>167.6</v>
      </c>
      <c r="I1030" s="431">
        <v>277.2</v>
      </c>
      <c r="M1030" s="389"/>
      <c r="N1030" s="401"/>
    </row>
    <row r="1031" spans="1:14" x14ac:dyDescent="0.2">
      <c r="A1031" s="158">
        <v>21272</v>
      </c>
      <c r="B1031" s="421">
        <v>83.8</v>
      </c>
      <c r="I1031" s="431">
        <v>138.6</v>
      </c>
      <c r="M1031" s="389"/>
      <c r="N1031" s="401"/>
    </row>
    <row r="1032" spans="1:14" x14ac:dyDescent="0.2">
      <c r="A1032" s="158">
        <v>21274</v>
      </c>
      <c r="B1032" s="421">
        <v>125.7</v>
      </c>
      <c r="I1032" s="431">
        <v>207.9</v>
      </c>
      <c r="M1032" s="389"/>
      <c r="N1032" s="401"/>
    </row>
    <row r="1033" spans="1:14" x14ac:dyDescent="0.2">
      <c r="A1033" s="158">
        <v>21275</v>
      </c>
      <c r="B1033" s="421">
        <v>209.5</v>
      </c>
      <c r="I1033" s="431">
        <v>346.5</v>
      </c>
      <c r="M1033" s="389"/>
      <c r="N1033" s="401"/>
    </row>
    <row r="1034" spans="1:14" x14ac:dyDescent="0.2">
      <c r="A1034" s="158">
        <v>21280</v>
      </c>
      <c r="B1034" s="421">
        <v>314.25</v>
      </c>
      <c r="I1034" s="431">
        <v>519.75</v>
      </c>
      <c r="M1034" s="389"/>
      <c r="N1034" s="401"/>
    </row>
    <row r="1035" spans="1:14" x14ac:dyDescent="0.2">
      <c r="A1035" s="158">
        <v>21300</v>
      </c>
      <c r="B1035" s="421">
        <v>62.85</v>
      </c>
      <c r="I1035" s="431">
        <v>103.95</v>
      </c>
      <c r="M1035" s="389"/>
      <c r="N1035" s="401"/>
    </row>
    <row r="1036" spans="1:14" x14ac:dyDescent="0.2">
      <c r="A1036" s="158">
        <v>21321</v>
      </c>
      <c r="B1036" s="421">
        <v>83.8</v>
      </c>
      <c r="I1036" s="431">
        <v>138.6</v>
      </c>
      <c r="M1036" s="389"/>
      <c r="N1036" s="401"/>
    </row>
    <row r="1037" spans="1:14" x14ac:dyDescent="0.2">
      <c r="A1037" s="158">
        <v>21340</v>
      </c>
      <c r="B1037" s="421">
        <v>83.8</v>
      </c>
      <c r="I1037" s="431">
        <v>138.6</v>
      </c>
      <c r="M1037" s="389"/>
      <c r="N1037" s="401"/>
    </row>
    <row r="1038" spans="1:14" x14ac:dyDescent="0.2">
      <c r="A1038" s="158">
        <v>21360</v>
      </c>
      <c r="B1038" s="421">
        <v>104.75</v>
      </c>
      <c r="I1038" s="431">
        <v>173.25</v>
      </c>
      <c r="M1038" s="389"/>
      <c r="N1038" s="401"/>
    </row>
    <row r="1039" spans="1:14" x14ac:dyDescent="0.2">
      <c r="A1039" s="158">
        <v>21380</v>
      </c>
      <c r="B1039" s="421">
        <v>62.85</v>
      </c>
      <c r="I1039" s="431">
        <v>103.95</v>
      </c>
      <c r="M1039" s="389"/>
      <c r="N1039" s="401"/>
    </row>
    <row r="1040" spans="1:14" x14ac:dyDescent="0.2">
      <c r="A1040" s="158">
        <v>21382</v>
      </c>
      <c r="B1040" s="421">
        <v>83.8</v>
      </c>
      <c r="I1040" s="431">
        <v>138.6</v>
      </c>
      <c r="M1040" s="389"/>
      <c r="N1040" s="401"/>
    </row>
    <row r="1041" spans="1:14" x14ac:dyDescent="0.2">
      <c r="A1041" s="158">
        <v>21390</v>
      </c>
      <c r="B1041" s="421">
        <v>62.85</v>
      </c>
      <c r="I1041" s="431">
        <v>103.95</v>
      </c>
      <c r="M1041" s="389"/>
      <c r="N1041" s="401"/>
    </row>
    <row r="1042" spans="1:14" x14ac:dyDescent="0.2">
      <c r="A1042" s="158">
        <v>21392</v>
      </c>
      <c r="B1042" s="421">
        <v>83.8</v>
      </c>
      <c r="I1042" s="431">
        <v>138.6</v>
      </c>
      <c r="M1042" s="389"/>
      <c r="N1042" s="401"/>
    </row>
    <row r="1043" spans="1:14" x14ac:dyDescent="0.2">
      <c r="A1043" s="158">
        <v>21400</v>
      </c>
      <c r="B1043" s="421">
        <v>83.8</v>
      </c>
      <c r="I1043" s="431">
        <v>138.6</v>
      </c>
      <c r="M1043" s="389"/>
      <c r="N1043" s="401"/>
    </row>
    <row r="1044" spans="1:14" x14ac:dyDescent="0.2">
      <c r="A1044" s="158">
        <v>21402</v>
      </c>
      <c r="B1044" s="421">
        <v>146.65</v>
      </c>
      <c r="I1044" s="431">
        <v>242.55</v>
      </c>
      <c r="M1044" s="389"/>
      <c r="N1044" s="401"/>
    </row>
    <row r="1045" spans="1:14" x14ac:dyDescent="0.2">
      <c r="A1045" s="158">
        <v>21403</v>
      </c>
      <c r="B1045" s="421">
        <v>209.5</v>
      </c>
      <c r="I1045" s="431">
        <v>346.5</v>
      </c>
      <c r="M1045" s="389"/>
      <c r="N1045" s="401"/>
    </row>
    <row r="1046" spans="1:14" x14ac:dyDescent="0.2">
      <c r="A1046" s="158">
        <v>21404</v>
      </c>
      <c r="B1046" s="421">
        <v>104.75</v>
      </c>
      <c r="I1046" s="431">
        <v>173.25</v>
      </c>
      <c r="M1046" s="389"/>
      <c r="N1046" s="401"/>
    </row>
    <row r="1047" spans="1:14" x14ac:dyDescent="0.2">
      <c r="A1047" s="158">
        <v>21420</v>
      </c>
      <c r="B1047" s="421">
        <v>62.85</v>
      </c>
      <c r="I1047" s="431">
        <v>103.95</v>
      </c>
      <c r="M1047" s="389"/>
      <c r="N1047" s="401"/>
    </row>
    <row r="1048" spans="1:14" x14ac:dyDescent="0.2">
      <c r="A1048" s="158">
        <v>21430</v>
      </c>
      <c r="B1048" s="421">
        <v>83.8</v>
      </c>
      <c r="I1048" s="431">
        <v>138.6</v>
      </c>
      <c r="M1048" s="389"/>
      <c r="N1048" s="401"/>
    </row>
    <row r="1049" spans="1:14" x14ac:dyDescent="0.2">
      <c r="A1049" s="158">
        <v>21432</v>
      </c>
      <c r="B1049" s="421">
        <v>104.75</v>
      </c>
      <c r="I1049" s="431">
        <v>173.25</v>
      </c>
      <c r="M1049" s="389"/>
      <c r="N1049" s="401"/>
    </row>
    <row r="1050" spans="1:14" x14ac:dyDescent="0.2">
      <c r="A1050" s="158">
        <v>21440</v>
      </c>
      <c r="B1050" s="421">
        <v>167.6</v>
      </c>
      <c r="I1050" s="431">
        <v>277.2</v>
      </c>
      <c r="M1050" s="389"/>
      <c r="N1050" s="401"/>
    </row>
    <row r="1051" spans="1:14" x14ac:dyDescent="0.2">
      <c r="A1051" s="158">
        <v>21445</v>
      </c>
      <c r="B1051" s="421">
        <v>209.5</v>
      </c>
      <c r="I1051" s="431">
        <v>346.5</v>
      </c>
      <c r="M1051" s="389"/>
      <c r="N1051" s="401"/>
    </row>
    <row r="1052" spans="1:14" x14ac:dyDescent="0.2">
      <c r="A1052" s="158">
        <v>21460</v>
      </c>
      <c r="B1052" s="421">
        <v>62.85</v>
      </c>
      <c r="I1052" s="431">
        <v>103.95</v>
      </c>
      <c r="M1052" s="389"/>
      <c r="N1052" s="401"/>
    </row>
    <row r="1053" spans="1:14" x14ac:dyDescent="0.2">
      <c r="A1053" s="158">
        <v>21461</v>
      </c>
      <c r="B1053" s="421">
        <v>83.8</v>
      </c>
      <c r="I1053" s="431">
        <v>138.6</v>
      </c>
      <c r="M1053" s="389"/>
      <c r="N1053" s="401"/>
    </row>
    <row r="1054" spans="1:14" x14ac:dyDescent="0.2">
      <c r="A1054" s="158">
        <v>21462</v>
      </c>
      <c r="B1054" s="421">
        <v>62.85</v>
      </c>
      <c r="I1054" s="431">
        <v>103.95</v>
      </c>
      <c r="M1054" s="389"/>
      <c r="N1054" s="401"/>
    </row>
    <row r="1055" spans="1:14" x14ac:dyDescent="0.2">
      <c r="A1055" s="158">
        <v>21464</v>
      </c>
      <c r="B1055" s="421">
        <v>83.8</v>
      </c>
      <c r="I1055" s="431">
        <v>138.6</v>
      </c>
      <c r="M1055" s="389"/>
      <c r="N1055" s="401"/>
    </row>
    <row r="1056" spans="1:14" x14ac:dyDescent="0.2">
      <c r="A1056" s="158">
        <v>21472</v>
      </c>
      <c r="B1056" s="421">
        <v>104.75</v>
      </c>
      <c r="I1056" s="431">
        <v>173.25</v>
      </c>
      <c r="M1056" s="389"/>
      <c r="N1056" s="401"/>
    </row>
    <row r="1057" spans="1:14" x14ac:dyDescent="0.2">
      <c r="A1057" s="158">
        <v>21474</v>
      </c>
      <c r="B1057" s="421">
        <v>104.75</v>
      </c>
      <c r="I1057" s="431">
        <v>173.25</v>
      </c>
      <c r="M1057" s="389"/>
      <c r="N1057" s="401"/>
    </row>
    <row r="1058" spans="1:14" x14ac:dyDescent="0.2">
      <c r="A1058" s="158">
        <v>21480</v>
      </c>
      <c r="B1058" s="421">
        <v>83.8</v>
      </c>
      <c r="I1058" s="431">
        <v>138.6</v>
      </c>
      <c r="M1058" s="389"/>
      <c r="N1058" s="401"/>
    </row>
    <row r="1059" spans="1:14" x14ac:dyDescent="0.2">
      <c r="A1059" s="158">
        <v>21482</v>
      </c>
      <c r="B1059" s="421">
        <v>104.75</v>
      </c>
      <c r="I1059" s="431">
        <v>173.25</v>
      </c>
      <c r="M1059" s="389"/>
      <c r="N1059" s="401"/>
    </row>
    <row r="1060" spans="1:14" x14ac:dyDescent="0.2">
      <c r="A1060" s="158">
        <v>21484</v>
      </c>
      <c r="B1060" s="421">
        <v>104.75</v>
      </c>
      <c r="I1060" s="431">
        <v>173.25</v>
      </c>
      <c r="M1060" s="389"/>
      <c r="N1060" s="401"/>
    </row>
    <row r="1061" spans="1:14" x14ac:dyDescent="0.2">
      <c r="A1061" s="158">
        <v>21486</v>
      </c>
      <c r="B1061" s="421">
        <v>146.65</v>
      </c>
      <c r="I1061" s="431">
        <v>242.55</v>
      </c>
      <c r="M1061" s="389"/>
      <c r="N1061" s="401"/>
    </row>
    <row r="1062" spans="1:14" x14ac:dyDescent="0.2">
      <c r="A1062" s="158">
        <v>21490</v>
      </c>
      <c r="B1062" s="421">
        <v>62.85</v>
      </c>
      <c r="I1062" s="431">
        <v>103.95</v>
      </c>
      <c r="M1062" s="389"/>
      <c r="N1062" s="401"/>
    </row>
    <row r="1063" spans="1:14" x14ac:dyDescent="0.2">
      <c r="A1063" s="158">
        <v>21500</v>
      </c>
      <c r="B1063" s="421">
        <v>167.6</v>
      </c>
      <c r="I1063" s="431">
        <v>277.2</v>
      </c>
      <c r="M1063" s="389"/>
      <c r="N1063" s="401"/>
    </row>
    <row r="1064" spans="1:14" x14ac:dyDescent="0.2">
      <c r="A1064" s="158">
        <v>21502</v>
      </c>
      <c r="B1064" s="421">
        <v>125.7</v>
      </c>
      <c r="I1064" s="431">
        <v>207.9</v>
      </c>
      <c r="M1064" s="389"/>
      <c r="N1064" s="401"/>
    </row>
    <row r="1065" spans="1:14" x14ac:dyDescent="0.2">
      <c r="A1065" s="158">
        <v>21520</v>
      </c>
      <c r="B1065" s="421">
        <v>83.8</v>
      </c>
      <c r="I1065" s="431">
        <v>138.6</v>
      </c>
      <c r="M1065" s="389"/>
      <c r="N1065" s="401"/>
    </row>
    <row r="1066" spans="1:14" x14ac:dyDescent="0.2">
      <c r="A1066" s="158">
        <v>21522</v>
      </c>
      <c r="B1066" s="421">
        <v>104.75</v>
      </c>
      <c r="I1066" s="431">
        <v>173.25</v>
      </c>
      <c r="M1066" s="389"/>
      <c r="N1066" s="401"/>
    </row>
    <row r="1067" spans="1:14" x14ac:dyDescent="0.2">
      <c r="A1067" s="158">
        <v>21530</v>
      </c>
      <c r="B1067" s="421">
        <v>314.25</v>
      </c>
      <c r="I1067" s="431">
        <v>519.75</v>
      </c>
      <c r="M1067" s="389"/>
      <c r="N1067" s="401"/>
    </row>
    <row r="1068" spans="1:14" x14ac:dyDescent="0.2">
      <c r="A1068" s="158">
        <v>21532</v>
      </c>
      <c r="B1068" s="421">
        <v>167.6</v>
      </c>
      <c r="I1068" s="431">
        <v>277.2</v>
      </c>
      <c r="M1068" s="389"/>
      <c r="N1068" s="401"/>
    </row>
    <row r="1069" spans="1:14" x14ac:dyDescent="0.2">
      <c r="A1069" s="158">
        <v>21535</v>
      </c>
      <c r="B1069" s="421">
        <v>209.5</v>
      </c>
      <c r="I1069" s="431">
        <v>346.5</v>
      </c>
      <c r="M1069" s="389"/>
      <c r="N1069" s="401"/>
    </row>
    <row r="1070" spans="1:14" x14ac:dyDescent="0.2">
      <c r="A1070" s="158">
        <v>21600</v>
      </c>
      <c r="B1070" s="421">
        <v>62.85</v>
      </c>
      <c r="I1070" s="431">
        <v>103.95</v>
      </c>
      <c r="M1070" s="389"/>
      <c r="N1070" s="401"/>
    </row>
    <row r="1071" spans="1:14" x14ac:dyDescent="0.2">
      <c r="A1071" s="158">
        <v>21610</v>
      </c>
      <c r="B1071" s="421">
        <v>104.75</v>
      </c>
      <c r="I1071" s="431">
        <v>173.25</v>
      </c>
      <c r="M1071" s="389"/>
      <c r="N1071" s="401"/>
    </row>
    <row r="1072" spans="1:14" x14ac:dyDescent="0.2">
      <c r="A1072" s="158">
        <v>21620</v>
      </c>
      <c r="B1072" s="421">
        <v>83.8</v>
      </c>
      <c r="I1072" s="431">
        <v>138.6</v>
      </c>
      <c r="M1072" s="389"/>
      <c r="N1072" s="401"/>
    </row>
    <row r="1073" spans="1:14" x14ac:dyDescent="0.2">
      <c r="A1073" s="158">
        <v>21622</v>
      </c>
      <c r="B1073" s="421">
        <v>104.75</v>
      </c>
      <c r="I1073" s="431">
        <v>173.25</v>
      </c>
      <c r="M1073" s="389"/>
      <c r="N1073" s="401"/>
    </row>
    <row r="1074" spans="1:14" x14ac:dyDescent="0.2">
      <c r="A1074" s="158">
        <v>21630</v>
      </c>
      <c r="B1074" s="421">
        <v>104.75</v>
      </c>
      <c r="I1074" s="431">
        <v>173.25</v>
      </c>
      <c r="M1074" s="389"/>
      <c r="N1074" s="401"/>
    </row>
    <row r="1075" spans="1:14" x14ac:dyDescent="0.2">
      <c r="A1075" s="158">
        <v>21632</v>
      </c>
      <c r="B1075" s="421">
        <v>125.7</v>
      </c>
      <c r="I1075" s="431">
        <v>207.9</v>
      </c>
      <c r="M1075" s="389"/>
      <c r="N1075" s="401"/>
    </row>
    <row r="1076" spans="1:14" x14ac:dyDescent="0.2">
      <c r="A1076" s="158">
        <v>21634</v>
      </c>
      <c r="B1076" s="421">
        <v>188.55</v>
      </c>
      <c r="I1076" s="431">
        <v>311.85000000000002</v>
      </c>
      <c r="M1076" s="389"/>
      <c r="N1076" s="401"/>
    </row>
    <row r="1077" spans="1:14" x14ac:dyDescent="0.2">
      <c r="A1077" s="158">
        <v>21636</v>
      </c>
      <c r="B1077" s="421">
        <v>314.25</v>
      </c>
      <c r="I1077" s="431">
        <v>519.75</v>
      </c>
      <c r="M1077" s="389"/>
      <c r="N1077" s="401"/>
    </row>
    <row r="1078" spans="1:14" x14ac:dyDescent="0.2">
      <c r="A1078" s="158">
        <v>21638</v>
      </c>
      <c r="B1078" s="421">
        <v>209.5</v>
      </c>
      <c r="I1078" s="431">
        <v>346.5</v>
      </c>
      <c r="M1078" s="389"/>
      <c r="N1078" s="401"/>
    </row>
    <row r="1079" spans="1:14" x14ac:dyDescent="0.2">
      <c r="A1079" s="158">
        <v>21650</v>
      </c>
      <c r="B1079" s="421">
        <v>167.6</v>
      </c>
      <c r="I1079" s="431">
        <v>277.2</v>
      </c>
      <c r="M1079" s="389"/>
      <c r="N1079" s="401"/>
    </row>
    <row r="1080" spans="1:14" x14ac:dyDescent="0.2">
      <c r="A1080" s="158">
        <v>21652</v>
      </c>
      <c r="B1080" s="421">
        <v>209.5</v>
      </c>
      <c r="I1080" s="431">
        <v>346.5</v>
      </c>
      <c r="M1080" s="389"/>
      <c r="N1080" s="401"/>
    </row>
    <row r="1081" spans="1:14" x14ac:dyDescent="0.2">
      <c r="A1081" s="158">
        <v>21654</v>
      </c>
      <c r="B1081" s="421">
        <v>167.6</v>
      </c>
      <c r="I1081" s="431">
        <v>277.2</v>
      </c>
      <c r="M1081" s="389"/>
      <c r="N1081" s="401"/>
    </row>
    <row r="1082" spans="1:14" x14ac:dyDescent="0.2">
      <c r="A1082" s="158">
        <v>21656</v>
      </c>
      <c r="B1082" s="421">
        <v>209.5</v>
      </c>
      <c r="I1082" s="431">
        <v>346.5</v>
      </c>
      <c r="M1082" s="389"/>
      <c r="N1082" s="401"/>
    </row>
    <row r="1083" spans="1:14" x14ac:dyDescent="0.2">
      <c r="A1083" s="158">
        <v>21670</v>
      </c>
      <c r="B1083" s="421">
        <v>83.8</v>
      </c>
      <c r="I1083" s="431">
        <v>138.6</v>
      </c>
      <c r="M1083" s="389"/>
      <c r="N1083" s="401"/>
    </row>
    <row r="1084" spans="1:14" x14ac:dyDescent="0.2">
      <c r="A1084" s="158">
        <v>21680</v>
      </c>
      <c r="B1084" s="421">
        <v>62.85</v>
      </c>
      <c r="I1084" s="431">
        <v>103.95</v>
      </c>
      <c r="M1084" s="389"/>
      <c r="N1084" s="401"/>
    </row>
    <row r="1085" spans="1:14" x14ac:dyDescent="0.2">
      <c r="A1085" s="158">
        <v>21682</v>
      </c>
      <c r="B1085" s="421">
        <v>83.8</v>
      </c>
      <c r="I1085" s="431">
        <v>138.6</v>
      </c>
      <c r="M1085" s="389"/>
      <c r="N1085" s="401"/>
    </row>
    <row r="1086" spans="1:14" x14ac:dyDescent="0.2">
      <c r="A1086" s="158">
        <v>21685</v>
      </c>
      <c r="B1086" s="421">
        <v>209.5</v>
      </c>
      <c r="I1086" s="431">
        <v>346.5</v>
      </c>
      <c r="M1086" s="389"/>
      <c r="N1086" s="401"/>
    </row>
    <row r="1087" spans="1:14" x14ac:dyDescent="0.2">
      <c r="A1087" s="158">
        <v>21700</v>
      </c>
      <c r="B1087" s="421">
        <v>62.85</v>
      </c>
      <c r="I1087" s="431">
        <v>103.95</v>
      </c>
      <c r="M1087" s="389"/>
      <c r="N1087" s="401"/>
    </row>
    <row r="1088" spans="1:14" x14ac:dyDescent="0.2">
      <c r="A1088" s="158">
        <v>21710</v>
      </c>
      <c r="B1088" s="421">
        <v>83.8</v>
      </c>
      <c r="I1088" s="431">
        <v>138.6</v>
      </c>
      <c r="M1088" s="389"/>
      <c r="N1088" s="401"/>
    </row>
    <row r="1089" spans="1:14" x14ac:dyDescent="0.2">
      <c r="A1089" s="158">
        <v>21712</v>
      </c>
      <c r="B1089" s="421">
        <v>104.75</v>
      </c>
      <c r="I1089" s="431">
        <v>173.25</v>
      </c>
      <c r="M1089" s="389"/>
      <c r="N1089" s="401"/>
    </row>
    <row r="1090" spans="1:14" x14ac:dyDescent="0.2">
      <c r="A1090" s="158">
        <v>21714</v>
      </c>
      <c r="B1090" s="421">
        <v>104.75</v>
      </c>
      <c r="I1090" s="431">
        <v>173.25</v>
      </c>
      <c r="M1090" s="389"/>
      <c r="N1090" s="401"/>
    </row>
    <row r="1091" spans="1:14" x14ac:dyDescent="0.2">
      <c r="A1091" s="158">
        <v>21716</v>
      </c>
      <c r="B1091" s="421">
        <v>104.75</v>
      </c>
      <c r="I1091" s="431">
        <v>173.25</v>
      </c>
      <c r="M1091" s="389"/>
      <c r="N1091" s="401"/>
    </row>
    <row r="1092" spans="1:14" x14ac:dyDescent="0.2">
      <c r="A1092" s="158">
        <v>21730</v>
      </c>
      <c r="B1092" s="421">
        <v>62.85</v>
      </c>
      <c r="I1092" s="431">
        <v>103.95</v>
      </c>
      <c r="M1092" s="389"/>
      <c r="N1092" s="401"/>
    </row>
    <row r="1093" spans="1:14" x14ac:dyDescent="0.2">
      <c r="A1093" s="158">
        <v>21732</v>
      </c>
      <c r="B1093" s="421">
        <v>83.8</v>
      </c>
      <c r="I1093" s="431">
        <v>138.6</v>
      </c>
      <c r="M1093" s="389"/>
      <c r="N1093" s="401"/>
    </row>
    <row r="1094" spans="1:14" x14ac:dyDescent="0.2">
      <c r="A1094" s="158">
        <v>21740</v>
      </c>
      <c r="B1094" s="421">
        <v>104.75</v>
      </c>
      <c r="I1094" s="431">
        <v>173.25</v>
      </c>
      <c r="M1094" s="389"/>
      <c r="N1094" s="401"/>
    </row>
    <row r="1095" spans="1:14" x14ac:dyDescent="0.2">
      <c r="A1095" s="158">
        <v>21756</v>
      </c>
      <c r="B1095" s="421">
        <v>125.7</v>
      </c>
      <c r="I1095" s="431">
        <v>207.9</v>
      </c>
      <c r="M1095" s="389"/>
      <c r="N1095" s="401"/>
    </row>
    <row r="1096" spans="1:14" x14ac:dyDescent="0.2">
      <c r="A1096" s="158">
        <v>21760</v>
      </c>
      <c r="B1096" s="421">
        <v>146.65</v>
      </c>
      <c r="I1096" s="431">
        <v>242.55</v>
      </c>
      <c r="M1096" s="389"/>
      <c r="N1096" s="401"/>
    </row>
    <row r="1097" spans="1:14" x14ac:dyDescent="0.2">
      <c r="A1097" s="158">
        <v>21770</v>
      </c>
      <c r="B1097" s="421">
        <v>167.6</v>
      </c>
      <c r="I1097" s="431">
        <v>277.2</v>
      </c>
      <c r="M1097" s="389"/>
      <c r="N1097" s="401"/>
    </row>
    <row r="1098" spans="1:14" x14ac:dyDescent="0.2">
      <c r="A1098" s="158">
        <v>21772</v>
      </c>
      <c r="B1098" s="421">
        <v>125.7</v>
      </c>
      <c r="I1098" s="431">
        <v>207.9</v>
      </c>
      <c r="M1098" s="389"/>
      <c r="N1098" s="401"/>
    </row>
    <row r="1099" spans="1:14" x14ac:dyDescent="0.2">
      <c r="A1099" s="158">
        <v>21780</v>
      </c>
      <c r="B1099" s="421">
        <v>83.8</v>
      </c>
      <c r="I1099" s="431">
        <v>138.6</v>
      </c>
      <c r="M1099" s="389"/>
      <c r="N1099" s="401"/>
    </row>
    <row r="1100" spans="1:14" x14ac:dyDescent="0.2">
      <c r="A1100" s="158">
        <v>21785</v>
      </c>
      <c r="B1100" s="421">
        <v>209.5</v>
      </c>
      <c r="I1100" s="431">
        <v>346.5</v>
      </c>
      <c r="M1100" s="389"/>
      <c r="N1100" s="401"/>
    </row>
    <row r="1101" spans="1:14" x14ac:dyDescent="0.2">
      <c r="A1101" s="158">
        <v>21790</v>
      </c>
      <c r="B1101" s="421">
        <v>314.25</v>
      </c>
      <c r="I1101" s="431">
        <v>519.75</v>
      </c>
      <c r="M1101" s="389"/>
      <c r="N1101" s="401"/>
    </row>
    <row r="1102" spans="1:14" x14ac:dyDescent="0.2">
      <c r="A1102" s="158">
        <v>21800</v>
      </c>
      <c r="B1102" s="421">
        <v>62.85</v>
      </c>
      <c r="I1102" s="431">
        <v>103.95</v>
      </c>
      <c r="M1102" s="389"/>
      <c r="N1102" s="401"/>
    </row>
    <row r="1103" spans="1:14" x14ac:dyDescent="0.2">
      <c r="A1103" s="158">
        <v>21810</v>
      </c>
      <c r="B1103" s="421">
        <v>83.8</v>
      </c>
      <c r="I1103" s="431">
        <v>138.6</v>
      </c>
      <c r="M1103" s="389"/>
      <c r="N1103" s="401"/>
    </row>
    <row r="1104" spans="1:14" x14ac:dyDescent="0.2">
      <c r="A1104" s="158">
        <v>21820</v>
      </c>
      <c r="B1104" s="421">
        <v>62.85</v>
      </c>
      <c r="I1104" s="431">
        <v>103.95</v>
      </c>
      <c r="M1104" s="389"/>
      <c r="N1104" s="401"/>
    </row>
    <row r="1105" spans="1:14" x14ac:dyDescent="0.2">
      <c r="A1105" s="158">
        <v>21830</v>
      </c>
      <c r="B1105" s="421">
        <v>83.8</v>
      </c>
      <c r="I1105" s="431">
        <v>138.6</v>
      </c>
      <c r="M1105" s="389"/>
      <c r="N1105" s="401"/>
    </row>
    <row r="1106" spans="1:14" x14ac:dyDescent="0.2">
      <c r="A1106" s="158">
        <v>21832</v>
      </c>
      <c r="B1106" s="421">
        <v>146.65</v>
      </c>
      <c r="I1106" s="431">
        <v>242.55</v>
      </c>
      <c r="M1106" s="389"/>
      <c r="N1106" s="401"/>
    </row>
    <row r="1107" spans="1:14" x14ac:dyDescent="0.2">
      <c r="A1107" s="158">
        <v>21834</v>
      </c>
      <c r="B1107" s="421">
        <v>83.8</v>
      </c>
      <c r="I1107" s="431">
        <v>138.6</v>
      </c>
      <c r="M1107" s="389"/>
      <c r="N1107" s="401"/>
    </row>
    <row r="1108" spans="1:14" x14ac:dyDescent="0.2">
      <c r="A1108" s="158">
        <v>21840</v>
      </c>
      <c r="B1108" s="421">
        <v>167.6</v>
      </c>
      <c r="I1108" s="431">
        <v>277.2</v>
      </c>
      <c r="M1108" s="389"/>
      <c r="N1108" s="401"/>
    </row>
    <row r="1109" spans="1:14" x14ac:dyDescent="0.2">
      <c r="A1109" s="158">
        <v>21842</v>
      </c>
      <c r="B1109" s="421">
        <v>125.7</v>
      </c>
      <c r="I1109" s="431">
        <v>207.9</v>
      </c>
      <c r="M1109" s="389"/>
      <c r="N1109" s="401"/>
    </row>
    <row r="1110" spans="1:14" x14ac:dyDescent="0.2">
      <c r="A1110" s="158">
        <v>21850</v>
      </c>
      <c r="B1110" s="421">
        <v>83.8</v>
      </c>
      <c r="I1110" s="431">
        <v>138.6</v>
      </c>
      <c r="M1110" s="389"/>
      <c r="N1110" s="401"/>
    </row>
    <row r="1111" spans="1:14" x14ac:dyDescent="0.2">
      <c r="A1111" s="158">
        <v>21860</v>
      </c>
      <c r="B1111" s="421">
        <v>62.85</v>
      </c>
      <c r="I1111" s="431">
        <v>103.95</v>
      </c>
      <c r="M1111" s="389"/>
      <c r="N1111" s="401"/>
    </row>
    <row r="1112" spans="1:14" x14ac:dyDescent="0.2">
      <c r="A1112" s="158">
        <v>21865</v>
      </c>
      <c r="B1112" s="421">
        <v>209.5</v>
      </c>
      <c r="I1112" s="431">
        <v>346.5</v>
      </c>
      <c r="M1112" s="389"/>
      <c r="N1112" s="401"/>
    </row>
    <row r="1113" spans="1:14" x14ac:dyDescent="0.2">
      <c r="A1113" s="158">
        <v>21870</v>
      </c>
      <c r="B1113" s="421">
        <v>314.25</v>
      </c>
      <c r="I1113" s="431">
        <v>519.75</v>
      </c>
      <c r="M1113" s="389"/>
      <c r="N1113" s="401"/>
    </row>
    <row r="1114" spans="1:14" x14ac:dyDescent="0.2">
      <c r="A1114" s="158">
        <v>21872</v>
      </c>
      <c r="B1114" s="421">
        <v>167.6</v>
      </c>
      <c r="I1114" s="431">
        <v>277.2</v>
      </c>
      <c r="M1114" s="389"/>
      <c r="N1114" s="401"/>
    </row>
    <row r="1115" spans="1:14" x14ac:dyDescent="0.2">
      <c r="A1115" s="158">
        <v>21878</v>
      </c>
      <c r="B1115" s="421">
        <v>62.85</v>
      </c>
      <c r="I1115" s="431">
        <v>103.95</v>
      </c>
      <c r="M1115" s="389"/>
      <c r="N1115" s="401"/>
    </row>
    <row r="1116" spans="1:14" x14ac:dyDescent="0.2">
      <c r="A1116" s="158">
        <v>21879</v>
      </c>
      <c r="B1116" s="421">
        <v>104.75</v>
      </c>
      <c r="I1116" s="431">
        <v>173.25</v>
      </c>
      <c r="M1116" s="389"/>
      <c r="N1116" s="401"/>
    </row>
    <row r="1117" spans="1:14" x14ac:dyDescent="0.2">
      <c r="A1117" s="158">
        <v>21880</v>
      </c>
      <c r="B1117" s="421">
        <v>146.65</v>
      </c>
      <c r="I1117" s="431">
        <v>242.55</v>
      </c>
      <c r="M1117" s="389"/>
      <c r="N1117" s="401"/>
    </row>
    <row r="1118" spans="1:14" x14ac:dyDescent="0.2">
      <c r="A1118" s="158">
        <v>21881</v>
      </c>
      <c r="B1118" s="421">
        <v>188.55</v>
      </c>
      <c r="I1118" s="431">
        <v>311.85000000000002</v>
      </c>
      <c r="M1118" s="389"/>
      <c r="N1118" s="401"/>
    </row>
    <row r="1119" spans="1:14" x14ac:dyDescent="0.2">
      <c r="A1119" s="158">
        <v>21882</v>
      </c>
      <c r="B1119" s="421">
        <v>230.45</v>
      </c>
      <c r="I1119" s="431">
        <v>381.15</v>
      </c>
      <c r="M1119" s="389"/>
      <c r="N1119" s="401"/>
    </row>
    <row r="1120" spans="1:14" x14ac:dyDescent="0.2">
      <c r="A1120" s="158">
        <v>21883</v>
      </c>
      <c r="B1120" s="421">
        <v>272.35000000000002</v>
      </c>
      <c r="I1120" s="431">
        <v>450.45</v>
      </c>
      <c r="M1120" s="389"/>
      <c r="N1120" s="401"/>
    </row>
    <row r="1121" spans="1:14" x14ac:dyDescent="0.2">
      <c r="A1121" s="158">
        <v>21884</v>
      </c>
      <c r="B1121" s="421">
        <v>314.25</v>
      </c>
      <c r="I1121" s="431">
        <v>519.75</v>
      </c>
      <c r="M1121" s="389"/>
      <c r="N1121" s="401"/>
    </row>
    <row r="1122" spans="1:14" x14ac:dyDescent="0.2">
      <c r="A1122" s="158">
        <v>21885</v>
      </c>
      <c r="B1122" s="421">
        <v>356.15</v>
      </c>
      <c r="I1122" s="431">
        <v>589.04999999999995</v>
      </c>
      <c r="M1122" s="389"/>
      <c r="N1122" s="401"/>
    </row>
    <row r="1123" spans="1:14" x14ac:dyDescent="0.2">
      <c r="A1123" s="158">
        <v>21886</v>
      </c>
      <c r="B1123" s="421">
        <v>398.05</v>
      </c>
      <c r="I1123" s="431">
        <v>658.35</v>
      </c>
      <c r="M1123" s="389"/>
      <c r="N1123" s="401"/>
    </row>
    <row r="1124" spans="1:14" x14ac:dyDescent="0.2">
      <c r="A1124" s="158">
        <v>21887</v>
      </c>
      <c r="B1124" s="421">
        <v>439.95</v>
      </c>
      <c r="I1124" s="431">
        <v>727.65</v>
      </c>
      <c r="M1124" s="389"/>
      <c r="N1124" s="401"/>
    </row>
    <row r="1125" spans="1:14" x14ac:dyDescent="0.2">
      <c r="A1125" s="158">
        <v>21900</v>
      </c>
      <c r="B1125" s="421">
        <v>62.85</v>
      </c>
      <c r="I1125" s="431">
        <v>103.95</v>
      </c>
      <c r="M1125" s="389"/>
      <c r="N1125" s="401"/>
    </row>
    <row r="1126" spans="1:14" x14ac:dyDescent="0.2">
      <c r="A1126" s="158">
        <v>21906</v>
      </c>
      <c r="B1126" s="421">
        <v>104.75</v>
      </c>
      <c r="I1126" s="431">
        <v>173.25</v>
      </c>
      <c r="M1126" s="389"/>
      <c r="N1126" s="401"/>
    </row>
    <row r="1127" spans="1:14" x14ac:dyDescent="0.2">
      <c r="A1127" s="158">
        <v>21908</v>
      </c>
      <c r="B1127" s="421">
        <v>125.7</v>
      </c>
      <c r="I1127" s="431">
        <v>207.9</v>
      </c>
      <c r="M1127" s="389"/>
      <c r="N1127" s="401"/>
    </row>
    <row r="1128" spans="1:14" x14ac:dyDescent="0.2">
      <c r="A1128" s="158">
        <v>21910</v>
      </c>
      <c r="B1128" s="421">
        <v>188.55</v>
      </c>
      <c r="I1128" s="431">
        <v>311.85000000000002</v>
      </c>
      <c r="M1128" s="389"/>
      <c r="N1128" s="401"/>
    </row>
    <row r="1129" spans="1:14" x14ac:dyDescent="0.2">
      <c r="A1129" s="158">
        <v>21912</v>
      </c>
      <c r="B1129" s="421">
        <v>104.75</v>
      </c>
      <c r="I1129" s="431">
        <v>173.25</v>
      </c>
      <c r="M1129" s="389"/>
      <c r="N1129" s="401"/>
    </row>
    <row r="1130" spans="1:14" x14ac:dyDescent="0.2">
      <c r="A1130" s="158">
        <v>21914</v>
      </c>
      <c r="B1130" s="421">
        <v>125.7</v>
      </c>
      <c r="I1130" s="431">
        <v>207.9</v>
      </c>
      <c r="M1130" s="389"/>
      <c r="N1130" s="401"/>
    </row>
    <row r="1131" spans="1:14" x14ac:dyDescent="0.2">
      <c r="A1131" s="158">
        <v>21915</v>
      </c>
      <c r="B1131" s="421">
        <v>104.75</v>
      </c>
      <c r="I1131" s="431">
        <v>173.25</v>
      </c>
      <c r="M1131" s="389"/>
      <c r="N1131" s="401"/>
    </row>
    <row r="1132" spans="1:14" x14ac:dyDescent="0.2">
      <c r="A1132" s="158">
        <v>21916</v>
      </c>
      <c r="B1132" s="421">
        <v>104.75</v>
      </c>
      <c r="I1132" s="431">
        <v>173.25</v>
      </c>
      <c r="M1132" s="389"/>
      <c r="N1132" s="401"/>
    </row>
    <row r="1133" spans="1:14" x14ac:dyDescent="0.2">
      <c r="A1133" s="158">
        <v>21918</v>
      </c>
      <c r="B1133" s="421">
        <v>104.75</v>
      </c>
      <c r="I1133" s="431">
        <v>173.25</v>
      </c>
      <c r="M1133" s="389"/>
      <c r="N1133" s="401"/>
    </row>
    <row r="1134" spans="1:14" x14ac:dyDescent="0.2">
      <c r="A1134" s="158">
        <v>21922</v>
      </c>
      <c r="B1134" s="421">
        <v>125.7</v>
      </c>
      <c r="I1134" s="431">
        <v>207.9</v>
      </c>
      <c r="M1134" s="389"/>
      <c r="N1134" s="401"/>
    </row>
    <row r="1135" spans="1:14" x14ac:dyDescent="0.2">
      <c r="A1135" s="158">
        <v>21925</v>
      </c>
      <c r="B1135" s="421">
        <v>83.8</v>
      </c>
      <c r="I1135" s="431">
        <v>138.6</v>
      </c>
      <c r="M1135" s="389"/>
      <c r="N1135" s="401"/>
    </row>
    <row r="1136" spans="1:14" x14ac:dyDescent="0.2">
      <c r="A1136" s="158">
        <v>21926</v>
      </c>
      <c r="B1136" s="421">
        <v>83.8</v>
      </c>
      <c r="I1136" s="431">
        <v>138.6</v>
      </c>
      <c r="M1136" s="389"/>
      <c r="N1136" s="401"/>
    </row>
    <row r="1137" spans="1:14" x14ac:dyDescent="0.2">
      <c r="A1137" s="158">
        <v>21930</v>
      </c>
      <c r="B1137" s="421">
        <v>125.7</v>
      </c>
      <c r="I1137" s="431">
        <v>207.9</v>
      </c>
      <c r="M1137" s="389"/>
      <c r="N1137" s="401"/>
    </row>
    <row r="1138" spans="1:14" x14ac:dyDescent="0.2">
      <c r="A1138" s="158">
        <v>21935</v>
      </c>
      <c r="B1138" s="421">
        <v>104.75</v>
      </c>
      <c r="I1138" s="431">
        <v>173.25</v>
      </c>
      <c r="M1138" s="389"/>
      <c r="N1138" s="401"/>
    </row>
    <row r="1139" spans="1:14" x14ac:dyDescent="0.2">
      <c r="A1139" s="158">
        <v>21936</v>
      </c>
      <c r="B1139" s="421">
        <v>104.75</v>
      </c>
      <c r="I1139" s="431">
        <v>173.25</v>
      </c>
      <c r="M1139" s="389"/>
      <c r="N1139" s="401"/>
    </row>
    <row r="1140" spans="1:14" x14ac:dyDescent="0.2">
      <c r="A1140" s="158">
        <v>21939</v>
      </c>
      <c r="B1140" s="421">
        <v>62.85</v>
      </c>
      <c r="I1140" s="431">
        <v>103.95</v>
      </c>
      <c r="M1140" s="389"/>
      <c r="N1140" s="401"/>
    </row>
    <row r="1141" spans="1:14" x14ac:dyDescent="0.2">
      <c r="A1141" s="158">
        <v>21941</v>
      </c>
      <c r="B1141" s="421">
        <v>146.65</v>
      </c>
      <c r="I1141" s="431">
        <v>242.55</v>
      </c>
      <c r="M1141" s="389"/>
      <c r="N1141" s="401"/>
    </row>
    <row r="1142" spans="1:14" x14ac:dyDescent="0.2">
      <c r="A1142" s="158">
        <v>21942</v>
      </c>
      <c r="B1142" s="421">
        <v>209.5</v>
      </c>
      <c r="I1142" s="431">
        <v>346.5</v>
      </c>
      <c r="M1142" s="389"/>
      <c r="N1142" s="401"/>
    </row>
    <row r="1143" spans="1:14" x14ac:dyDescent="0.2">
      <c r="A1143" s="158">
        <v>21943</v>
      </c>
      <c r="B1143" s="421">
        <v>104.75</v>
      </c>
      <c r="I1143" s="431">
        <v>173.25</v>
      </c>
      <c r="M1143" s="389"/>
      <c r="N1143" s="401"/>
    </row>
    <row r="1144" spans="1:14" x14ac:dyDescent="0.2">
      <c r="A1144" s="158">
        <v>21945</v>
      </c>
      <c r="B1144" s="421">
        <v>104.75</v>
      </c>
      <c r="I1144" s="431">
        <v>173.25</v>
      </c>
      <c r="M1144" s="389"/>
      <c r="N1144" s="401"/>
    </row>
    <row r="1145" spans="1:14" x14ac:dyDescent="0.2">
      <c r="A1145" s="158">
        <v>21949</v>
      </c>
      <c r="B1145" s="421">
        <v>104.75</v>
      </c>
      <c r="I1145" s="431">
        <v>173.25</v>
      </c>
      <c r="M1145" s="389"/>
      <c r="N1145" s="401"/>
    </row>
    <row r="1146" spans="1:14" x14ac:dyDescent="0.2">
      <c r="A1146" s="158">
        <v>21952</v>
      </c>
      <c r="B1146" s="421">
        <v>83.8</v>
      </c>
      <c r="I1146" s="431">
        <v>138.6</v>
      </c>
      <c r="M1146" s="389"/>
      <c r="N1146" s="401"/>
    </row>
    <row r="1147" spans="1:14" x14ac:dyDescent="0.2">
      <c r="A1147" s="158">
        <v>21955</v>
      </c>
      <c r="B1147" s="421">
        <v>104.75</v>
      </c>
      <c r="I1147" s="431">
        <v>173.25</v>
      </c>
      <c r="M1147" s="389"/>
      <c r="N1147" s="401"/>
    </row>
    <row r="1148" spans="1:14" x14ac:dyDescent="0.2">
      <c r="A1148" s="158">
        <v>21959</v>
      </c>
      <c r="B1148" s="421">
        <v>104.75</v>
      </c>
      <c r="I1148" s="431">
        <v>173.25</v>
      </c>
      <c r="M1148" s="389"/>
      <c r="N1148" s="401"/>
    </row>
    <row r="1149" spans="1:14" x14ac:dyDescent="0.2">
      <c r="A1149" s="158">
        <v>21962</v>
      </c>
      <c r="B1149" s="421">
        <v>104.75</v>
      </c>
      <c r="I1149" s="431">
        <v>173.25</v>
      </c>
      <c r="M1149" s="389"/>
      <c r="N1149" s="401"/>
    </row>
    <row r="1150" spans="1:14" x14ac:dyDescent="0.2">
      <c r="A1150" s="158">
        <v>21965</v>
      </c>
      <c r="B1150" s="421">
        <v>104.75</v>
      </c>
      <c r="I1150" s="431">
        <v>173.25</v>
      </c>
      <c r="M1150" s="389"/>
      <c r="N1150" s="401"/>
    </row>
    <row r="1151" spans="1:14" x14ac:dyDescent="0.2">
      <c r="A1151" s="158">
        <v>21969</v>
      </c>
      <c r="B1151" s="421">
        <v>167.6</v>
      </c>
      <c r="I1151" s="431">
        <v>277.2</v>
      </c>
      <c r="M1151" s="389"/>
      <c r="N1151" s="401"/>
    </row>
    <row r="1152" spans="1:14" x14ac:dyDescent="0.2">
      <c r="A1152" s="158">
        <v>21970</v>
      </c>
      <c r="B1152" s="421">
        <v>314.25</v>
      </c>
      <c r="I1152" s="431">
        <v>519.75</v>
      </c>
      <c r="M1152" s="389"/>
      <c r="N1152" s="401"/>
    </row>
    <row r="1153" spans="1:14" x14ac:dyDescent="0.2">
      <c r="A1153" s="158">
        <v>21973</v>
      </c>
      <c r="B1153" s="421">
        <v>104.75</v>
      </c>
      <c r="I1153" s="431">
        <v>173.25</v>
      </c>
      <c r="M1153" s="389"/>
      <c r="N1153" s="401"/>
    </row>
    <row r="1154" spans="1:14" x14ac:dyDescent="0.2">
      <c r="A1154" s="158">
        <v>21976</v>
      </c>
      <c r="B1154" s="421">
        <v>104.75</v>
      </c>
      <c r="I1154" s="431">
        <v>173.25</v>
      </c>
      <c r="M1154" s="389"/>
      <c r="N1154" s="401"/>
    </row>
    <row r="1155" spans="1:14" x14ac:dyDescent="0.2">
      <c r="A1155" s="158">
        <v>21980</v>
      </c>
      <c r="B1155" s="421">
        <v>104.75</v>
      </c>
      <c r="I1155" s="431">
        <v>173.25</v>
      </c>
      <c r="M1155" s="389"/>
      <c r="N1155" s="401"/>
    </row>
    <row r="1156" spans="1:14" x14ac:dyDescent="0.2">
      <c r="A1156" s="158">
        <v>21990</v>
      </c>
      <c r="B1156" s="421">
        <v>62.85</v>
      </c>
      <c r="I1156" s="431">
        <v>103.95</v>
      </c>
      <c r="M1156" s="389"/>
      <c r="N1156" s="401"/>
    </row>
    <row r="1157" spans="1:14" x14ac:dyDescent="0.2">
      <c r="A1157" s="158">
        <v>21992</v>
      </c>
      <c r="B1157" s="421">
        <v>83.8</v>
      </c>
      <c r="I1157" s="431">
        <v>138.6</v>
      </c>
      <c r="M1157" s="389"/>
      <c r="N1157" s="401"/>
    </row>
    <row r="1158" spans="1:14" x14ac:dyDescent="0.2">
      <c r="A1158" s="158">
        <v>21997</v>
      </c>
      <c r="B1158" s="421">
        <v>83.8</v>
      </c>
      <c r="I1158" s="431">
        <v>138.6</v>
      </c>
      <c r="M1158" s="389"/>
      <c r="N1158" s="401"/>
    </row>
    <row r="1159" spans="1:14" x14ac:dyDescent="0.2">
      <c r="A1159" s="158">
        <v>22002</v>
      </c>
      <c r="B1159" s="421">
        <v>83.8</v>
      </c>
      <c r="I1159" s="431">
        <v>138.6</v>
      </c>
      <c r="M1159" s="389"/>
      <c r="N1159" s="401"/>
    </row>
    <row r="1160" spans="1:14" x14ac:dyDescent="0.2">
      <c r="A1160" s="158">
        <v>22007</v>
      </c>
      <c r="B1160" s="421">
        <v>83.8</v>
      </c>
      <c r="I1160" s="431">
        <v>138.6</v>
      </c>
      <c r="M1160" s="389"/>
      <c r="N1160" s="401"/>
    </row>
    <row r="1161" spans="1:14" x14ac:dyDescent="0.2">
      <c r="A1161" s="158">
        <v>22008</v>
      </c>
      <c r="B1161" s="421">
        <v>83.8</v>
      </c>
      <c r="I1161" s="431">
        <v>138.6</v>
      </c>
      <c r="M1161" s="389"/>
      <c r="N1161" s="401"/>
    </row>
    <row r="1162" spans="1:14" x14ac:dyDescent="0.2">
      <c r="A1162" s="158">
        <v>22012</v>
      </c>
      <c r="B1162" s="421">
        <v>62.85</v>
      </c>
      <c r="I1162" s="431">
        <v>103.95</v>
      </c>
      <c r="M1162" s="389"/>
      <c r="N1162" s="401"/>
    </row>
    <row r="1163" spans="1:14" x14ac:dyDescent="0.2">
      <c r="A1163" s="158">
        <v>22014</v>
      </c>
      <c r="B1163" s="421">
        <v>62.85</v>
      </c>
      <c r="I1163" s="431">
        <v>103.95</v>
      </c>
      <c r="M1163" s="389"/>
      <c r="N1163" s="401"/>
    </row>
    <row r="1164" spans="1:14" x14ac:dyDescent="0.2">
      <c r="A1164" s="158">
        <v>22015</v>
      </c>
      <c r="B1164" s="421">
        <v>125.7</v>
      </c>
      <c r="I1164" s="431">
        <v>207.9</v>
      </c>
      <c r="M1164" s="389"/>
      <c r="N1164" s="401"/>
    </row>
    <row r="1165" spans="1:14" x14ac:dyDescent="0.2">
      <c r="A1165" s="158">
        <v>22020</v>
      </c>
      <c r="B1165" s="421">
        <v>83.8</v>
      </c>
      <c r="I1165" s="431">
        <v>138.6</v>
      </c>
      <c r="M1165" s="389"/>
      <c r="N1165" s="401"/>
    </row>
    <row r="1166" spans="1:14" x14ac:dyDescent="0.2">
      <c r="A1166" s="158">
        <v>22025</v>
      </c>
      <c r="B1166" s="421">
        <v>83.8</v>
      </c>
      <c r="I1166" s="431">
        <v>138.6</v>
      </c>
      <c r="M1166" s="389"/>
      <c r="N1166" s="401"/>
    </row>
    <row r="1167" spans="1:14" x14ac:dyDescent="0.2">
      <c r="A1167" s="158">
        <v>22031</v>
      </c>
      <c r="B1167" s="421">
        <v>104.75</v>
      </c>
      <c r="I1167" s="431">
        <v>173.25</v>
      </c>
      <c r="M1167" s="389"/>
      <c r="N1167" s="401"/>
    </row>
    <row r="1168" spans="1:14" x14ac:dyDescent="0.2">
      <c r="A1168" s="158">
        <v>22036</v>
      </c>
      <c r="B1168" s="421">
        <v>62.85</v>
      </c>
      <c r="I1168" s="431">
        <v>103.95</v>
      </c>
      <c r="M1168" s="389"/>
      <c r="N1168" s="401"/>
    </row>
    <row r="1169" spans="1:14" x14ac:dyDescent="0.2">
      <c r="A1169" s="158">
        <v>22041</v>
      </c>
      <c r="B1169" s="421">
        <v>41.9</v>
      </c>
      <c r="I1169" s="431">
        <v>69.3</v>
      </c>
      <c r="M1169" s="389"/>
      <c r="N1169" s="401"/>
    </row>
    <row r="1170" spans="1:14" x14ac:dyDescent="0.2">
      <c r="A1170" s="158">
        <v>22042</v>
      </c>
      <c r="B1170" s="421">
        <v>20.95</v>
      </c>
      <c r="I1170" s="431">
        <v>34.65</v>
      </c>
      <c r="M1170" s="389"/>
      <c r="N1170" s="401"/>
    </row>
    <row r="1171" spans="1:14" x14ac:dyDescent="0.2">
      <c r="A1171" s="158">
        <v>22051</v>
      </c>
      <c r="B1171" s="421">
        <v>188.55</v>
      </c>
      <c r="I1171" s="431">
        <v>311.85000000000002</v>
      </c>
      <c r="M1171" s="389"/>
      <c r="N1171" s="401"/>
    </row>
    <row r="1172" spans="1:14" x14ac:dyDescent="0.2">
      <c r="A1172" s="158">
        <v>22055</v>
      </c>
      <c r="B1172" s="421">
        <v>251.4</v>
      </c>
      <c r="I1172" s="431">
        <v>415.8</v>
      </c>
      <c r="M1172" s="389"/>
      <c r="N1172" s="401"/>
    </row>
    <row r="1173" spans="1:14" x14ac:dyDescent="0.2">
      <c r="A1173" s="158">
        <v>22060</v>
      </c>
      <c r="B1173" s="421">
        <v>628.5</v>
      </c>
      <c r="I1173" s="431">
        <v>1039.5</v>
      </c>
      <c r="M1173" s="389"/>
      <c r="N1173" s="401"/>
    </row>
    <row r="1174" spans="1:14" x14ac:dyDescent="0.2">
      <c r="A1174" s="158">
        <v>22065</v>
      </c>
      <c r="B1174" s="421">
        <v>104.75</v>
      </c>
      <c r="I1174" s="431">
        <v>173.25</v>
      </c>
      <c r="M1174" s="389"/>
      <c r="N1174" s="401"/>
    </row>
    <row r="1175" spans="1:14" x14ac:dyDescent="0.2">
      <c r="A1175" s="158">
        <v>22075</v>
      </c>
      <c r="B1175" s="421">
        <v>314.25</v>
      </c>
      <c r="I1175" s="431">
        <v>519.75</v>
      </c>
      <c r="M1175" s="389"/>
      <c r="N1175" s="401"/>
    </row>
    <row r="1176" spans="1:14" x14ac:dyDescent="0.2">
      <c r="A1176" s="158">
        <v>22900</v>
      </c>
      <c r="B1176" s="421">
        <v>125.7</v>
      </c>
      <c r="I1176" s="431">
        <v>207.9</v>
      </c>
      <c r="M1176" s="389"/>
      <c r="N1176" s="401"/>
    </row>
    <row r="1177" spans="1:14" x14ac:dyDescent="0.2">
      <c r="A1177" s="158">
        <v>22905</v>
      </c>
      <c r="B1177" s="421">
        <v>125.7</v>
      </c>
      <c r="I1177" s="431">
        <v>207.9</v>
      </c>
      <c r="M1177" s="389"/>
      <c r="N1177" s="401"/>
    </row>
    <row r="1178" spans="1:14" x14ac:dyDescent="0.2">
      <c r="A1178" s="158">
        <v>23010</v>
      </c>
      <c r="B1178" s="421">
        <v>20.95</v>
      </c>
      <c r="I1178" s="431">
        <v>34.65</v>
      </c>
      <c r="M1178" s="389"/>
      <c r="N1178" s="401"/>
    </row>
    <row r="1179" spans="1:14" x14ac:dyDescent="0.2">
      <c r="A1179" s="158">
        <v>23025</v>
      </c>
      <c r="B1179" s="421">
        <v>41.9</v>
      </c>
      <c r="I1179" s="431">
        <v>69.3</v>
      </c>
      <c r="M1179" s="389"/>
      <c r="N1179" s="401"/>
    </row>
    <row r="1180" spans="1:14" x14ac:dyDescent="0.2">
      <c r="A1180" s="158">
        <v>23035</v>
      </c>
      <c r="B1180" s="421">
        <v>62.85</v>
      </c>
      <c r="I1180" s="431">
        <v>103.95</v>
      </c>
      <c r="M1180" s="389"/>
      <c r="N1180" s="401"/>
    </row>
    <row r="1181" spans="1:14" x14ac:dyDescent="0.2">
      <c r="A1181" s="158">
        <v>23045</v>
      </c>
      <c r="B1181" s="421">
        <v>83.8</v>
      </c>
      <c r="I1181" s="431">
        <v>138.6</v>
      </c>
      <c r="M1181" s="389"/>
      <c r="N1181" s="401"/>
    </row>
    <row r="1182" spans="1:14" x14ac:dyDescent="0.2">
      <c r="A1182" s="158">
        <v>23055</v>
      </c>
      <c r="B1182" s="421">
        <v>104.75</v>
      </c>
      <c r="I1182" s="431">
        <v>173.25</v>
      </c>
      <c r="M1182" s="389"/>
      <c r="N1182" s="401"/>
    </row>
    <row r="1183" spans="1:14" x14ac:dyDescent="0.2">
      <c r="A1183" s="158">
        <v>23065</v>
      </c>
      <c r="B1183" s="421">
        <v>125.7</v>
      </c>
      <c r="I1183" s="431">
        <v>207.9</v>
      </c>
      <c r="M1183" s="389"/>
      <c r="N1183" s="401"/>
    </row>
    <row r="1184" spans="1:14" x14ac:dyDescent="0.2">
      <c r="A1184" s="158">
        <v>23075</v>
      </c>
      <c r="B1184" s="421">
        <v>146.65</v>
      </c>
      <c r="I1184" s="431">
        <v>242.55</v>
      </c>
      <c r="M1184" s="389"/>
      <c r="N1184" s="401"/>
    </row>
    <row r="1185" spans="1:14" x14ac:dyDescent="0.2">
      <c r="A1185" s="158">
        <v>23085</v>
      </c>
      <c r="B1185" s="421">
        <v>167.6</v>
      </c>
      <c r="I1185" s="431">
        <v>277.2</v>
      </c>
      <c r="M1185" s="389"/>
      <c r="N1185" s="401"/>
    </row>
    <row r="1186" spans="1:14" x14ac:dyDescent="0.2">
      <c r="A1186" s="158">
        <v>23091</v>
      </c>
      <c r="B1186" s="421">
        <v>188.55</v>
      </c>
      <c r="I1186" s="431">
        <v>311.85000000000002</v>
      </c>
      <c r="M1186" s="389"/>
      <c r="N1186" s="401"/>
    </row>
    <row r="1187" spans="1:14" x14ac:dyDescent="0.2">
      <c r="A1187" s="158">
        <v>23101</v>
      </c>
      <c r="B1187" s="421">
        <v>209.5</v>
      </c>
      <c r="I1187" s="431">
        <v>346.5</v>
      </c>
      <c r="M1187" s="389"/>
      <c r="N1187" s="401"/>
    </row>
    <row r="1188" spans="1:14" x14ac:dyDescent="0.2">
      <c r="A1188" s="158">
        <v>23111</v>
      </c>
      <c r="B1188" s="421">
        <v>230.45</v>
      </c>
      <c r="I1188" s="431">
        <v>381.15</v>
      </c>
      <c r="M1188" s="389"/>
      <c r="N1188" s="401"/>
    </row>
    <row r="1189" spans="1:14" x14ac:dyDescent="0.2">
      <c r="A1189" s="158">
        <v>23112</v>
      </c>
      <c r="B1189" s="421">
        <v>251.4</v>
      </c>
      <c r="I1189" s="431">
        <v>415.8</v>
      </c>
      <c r="M1189" s="389"/>
      <c r="N1189" s="401"/>
    </row>
    <row r="1190" spans="1:14" x14ac:dyDescent="0.2">
      <c r="A1190" s="158">
        <v>23113</v>
      </c>
      <c r="B1190" s="421">
        <v>272.35000000000002</v>
      </c>
      <c r="I1190" s="431">
        <v>450.45</v>
      </c>
      <c r="M1190" s="389"/>
      <c r="N1190" s="401"/>
    </row>
    <row r="1191" spans="1:14" x14ac:dyDescent="0.2">
      <c r="A1191" s="158">
        <v>23114</v>
      </c>
      <c r="B1191" s="421">
        <v>293.3</v>
      </c>
      <c r="I1191" s="431">
        <v>485.1</v>
      </c>
      <c r="M1191" s="389"/>
      <c r="N1191" s="401"/>
    </row>
    <row r="1192" spans="1:14" x14ac:dyDescent="0.2">
      <c r="A1192" s="158">
        <v>23115</v>
      </c>
      <c r="B1192" s="421">
        <v>314.25</v>
      </c>
      <c r="I1192" s="431">
        <v>519.75</v>
      </c>
      <c r="M1192" s="389"/>
      <c r="N1192" s="401"/>
    </row>
    <row r="1193" spans="1:14" x14ac:dyDescent="0.2">
      <c r="A1193" s="158">
        <v>23116</v>
      </c>
      <c r="B1193" s="421">
        <v>335.2</v>
      </c>
      <c r="I1193" s="431">
        <v>554.4</v>
      </c>
      <c r="M1193" s="389"/>
      <c r="N1193" s="401"/>
    </row>
    <row r="1194" spans="1:14" x14ac:dyDescent="0.2">
      <c r="A1194" s="158">
        <v>23117</v>
      </c>
      <c r="B1194" s="421">
        <v>356.15</v>
      </c>
      <c r="I1194" s="431">
        <v>589.04999999999995</v>
      </c>
      <c r="M1194" s="389"/>
      <c r="N1194" s="401"/>
    </row>
    <row r="1195" spans="1:14" x14ac:dyDescent="0.2">
      <c r="A1195" s="158">
        <v>23118</v>
      </c>
      <c r="B1195" s="421">
        <v>377.1</v>
      </c>
      <c r="I1195" s="431">
        <v>623.70000000000005</v>
      </c>
      <c r="M1195" s="389"/>
      <c r="N1195" s="401"/>
    </row>
    <row r="1196" spans="1:14" x14ac:dyDescent="0.2">
      <c r="A1196" s="158">
        <v>23119</v>
      </c>
      <c r="B1196" s="421">
        <v>398.05</v>
      </c>
      <c r="I1196" s="431">
        <v>658.35</v>
      </c>
      <c r="M1196" s="389"/>
      <c r="N1196" s="401"/>
    </row>
    <row r="1197" spans="1:14" x14ac:dyDescent="0.2">
      <c r="A1197" s="158">
        <v>23121</v>
      </c>
      <c r="B1197" s="421">
        <v>419</v>
      </c>
      <c r="I1197" s="431">
        <v>693</v>
      </c>
      <c r="M1197" s="389"/>
      <c r="N1197" s="401"/>
    </row>
    <row r="1198" spans="1:14" x14ac:dyDescent="0.2">
      <c r="A1198" s="158">
        <v>23170</v>
      </c>
      <c r="B1198" s="421">
        <v>439.95</v>
      </c>
      <c r="I1198" s="431">
        <v>727.65</v>
      </c>
      <c r="M1198" s="389"/>
      <c r="N1198" s="401"/>
    </row>
    <row r="1199" spans="1:14" x14ac:dyDescent="0.2">
      <c r="A1199" s="158">
        <v>23180</v>
      </c>
      <c r="B1199" s="421">
        <v>460.9</v>
      </c>
      <c r="I1199" s="431">
        <v>762.3</v>
      </c>
      <c r="M1199" s="389"/>
      <c r="N1199" s="401"/>
    </row>
    <row r="1200" spans="1:14" x14ac:dyDescent="0.2">
      <c r="A1200" s="158">
        <v>23190</v>
      </c>
      <c r="B1200" s="421">
        <v>481.85</v>
      </c>
      <c r="I1200" s="431">
        <v>796.95</v>
      </c>
      <c r="M1200" s="389"/>
      <c r="N1200" s="401"/>
    </row>
    <row r="1201" spans="1:14" x14ac:dyDescent="0.2">
      <c r="A1201" s="158">
        <v>23200</v>
      </c>
      <c r="B1201" s="421">
        <v>502.8</v>
      </c>
      <c r="I1201" s="431">
        <v>831.6</v>
      </c>
      <c r="M1201" s="389"/>
      <c r="N1201" s="401"/>
    </row>
    <row r="1202" spans="1:14" x14ac:dyDescent="0.2">
      <c r="A1202" s="158">
        <v>23210</v>
      </c>
      <c r="B1202" s="421">
        <v>523.75</v>
      </c>
      <c r="I1202" s="431">
        <v>866.25</v>
      </c>
      <c r="M1202" s="389"/>
      <c r="N1202" s="401"/>
    </row>
    <row r="1203" spans="1:14" x14ac:dyDescent="0.2">
      <c r="A1203" s="158">
        <v>23220</v>
      </c>
      <c r="B1203" s="421">
        <v>544.70000000000005</v>
      </c>
      <c r="I1203" s="431">
        <v>900.9</v>
      </c>
      <c r="M1203" s="389"/>
      <c r="N1203" s="401"/>
    </row>
    <row r="1204" spans="1:14" x14ac:dyDescent="0.2">
      <c r="A1204" s="158">
        <v>23230</v>
      </c>
      <c r="B1204" s="421">
        <v>565.65</v>
      </c>
      <c r="I1204" s="431">
        <v>935.55</v>
      </c>
      <c r="M1204" s="389"/>
      <c r="N1204" s="401"/>
    </row>
    <row r="1205" spans="1:14" x14ac:dyDescent="0.2">
      <c r="A1205" s="158">
        <v>23240</v>
      </c>
      <c r="B1205" s="421">
        <v>586.6</v>
      </c>
      <c r="I1205" s="431">
        <v>970.2</v>
      </c>
      <c r="M1205" s="389"/>
      <c r="N1205" s="401"/>
    </row>
    <row r="1206" spans="1:14" x14ac:dyDescent="0.2">
      <c r="A1206" s="158">
        <v>23250</v>
      </c>
      <c r="B1206" s="421">
        <v>607.54999999999995</v>
      </c>
      <c r="I1206" s="431">
        <v>1004.85</v>
      </c>
      <c r="M1206" s="389"/>
      <c r="N1206" s="401"/>
    </row>
    <row r="1207" spans="1:14" x14ac:dyDescent="0.2">
      <c r="A1207" s="158">
        <v>23260</v>
      </c>
      <c r="B1207" s="421">
        <v>628.5</v>
      </c>
      <c r="I1207" s="431">
        <v>1039.5</v>
      </c>
      <c r="M1207" s="389"/>
      <c r="N1207" s="401"/>
    </row>
    <row r="1208" spans="1:14" x14ac:dyDescent="0.2">
      <c r="A1208" s="158">
        <v>23270</v>
      </c>
      <c r="B1208" s="421">
        <v>649.45000000000005</v>
      </c>
      <c r="I1208" s="431">
        <v>1074.1500000000001</v>
      </c>
      <c r="M1208" s="389"/>
      <c r="N1208" s="401"/>
    </row>
    <row r="1209" spans="1:14" x14ac:dyDescent="0.2">
      <c r="A1209" s="158">
        <v>23280</v>
      </c>
      <c r="B1209" s="421">
        <v>670.4</v>
      </c>
      <c r="I1209" s="431">
        <v>1108.8</v>
      </c>
      <c r="M1209" s="389"/>
      <c r="N1209" s="401"/>
    </row>
    <row r="1210" spans="1:14" x14ac:dyDescent="0.2">
      <c r="A1210" s="158">
        <v>23290</v>
      </c>
      <c r="B1210" s="421">
        <v>691.35</v>
      </c>
      <c r="I1210" s="431">
        <v>1143.45</v>
      </c>
      <c r="M1210" s="389"/>
      <c r="N1210" s="401"/>
    </row>
    <row r="1211" spans="1:14" x14ac:dyDescent="0.2">
      <c r="A1211" s="158">
        <v>23300</v>
      </c>
      <c r="B1211" s="421">
        <v>712.3</v>
      </c>
      <c r="I1211" s="431">
        <v>1178.0999999999999</v>
      </c>
      <c r="M1211" s="389"/>
      <c r="N1211" s="401"/>
    </row>
    <row r="1212" spans="1:14" x14ac:dyDescent="0.2">
      <c r="A1212" s="158">
        <v>23310</v>
      </c>
      <c r="B1212" s="421">
        <v>733.25</v>
      </c>
      <c r="I1212" s="431">
        <v>1212.75</v>
      </c>
      <c r="M1212" s="389"/>
      <c r="N1212" s="401"/>
    </row>
    <row r="1213" spans="1:14" x14ac:dyDescent="0.2">
      <c r="A1213" s="158">
        <v>23320</v>
      </c>
      <c r="B1213" s="421">
        <v>754.2</v>
      </c>
      <c r="I1213" s="431">
        <v>1247.4000000000001</v>
      </c>
      <c r="M1213" s="389"/>
      <c r="N1213" s="401"/>
    </row>
    <row r="1214" spans="1:14" x14ac:dyDescent="0.2">
      <c r="A1214" s="158">
        <v>23330</v>
      </c>
      <c r="B1214" s="421">
        <v>775.15</v>
      </c>
      <c r="I1214" s="431">
        <v>1282.05</v>
      </c>
      <c r="M1214" s="389"/>
      <c r="N1214" s="401"/>
    </row>
    <row r="1215" spans="1:14" x14ac:dyDescent="0.2">
      <c r="A1215" s="158">
        <v>23340</v>
      </c>
      <c r="B1215" s="421">
        <v>796.1</v>
      </c>
      <c r="I1215" s="431">
        <v>1316.7</v>
      </c>
      <c r="M1215" s="389"/>
      <c r="N1215" s="401"/>
    </row>
    <row r="1216" spans="1:14" x14ac:dyDescent="0.2">
      <c r="A1216" s="158">
        <v>23350</v>
      </c>
      <c r="B1216" s="421">
        <v>817.05</v>
      </c>
      <c r="I1216" s="431">
        <v>1351.35</v>
      </c>
      <c r="M1216" s="389"/>
      <c r="N1216" s="401"/>
    </row>
    <row r="1217" spans="1:14" x14ac:dyDescent="0.2">
      <c r="A1217" s="158">
        <v>23360</v>
      </c>
      <c r="B1217" s="421">
        <v>838</v>
      </c>
      <c r="I1217" s="431">
        <v>1386</v>
      </c>
      <c r="M1217" s="389"/>
      <c r="N1217" s="401"/>
    </row>
    <row r="1218" spans="1:14" x14ac:dyDescent="0.2">
      <c r="A1218" s="158">
        <v>23370</v>
      </c>
      <c r="B1218" s="421">
        <v>858.95</v>
      </c>
      <c r="I1218" s="431">
        <v>1420.65</v>
      </c>
      <c r="M1218" s="389"/>
      <c r="N1218" s="401"/>
    </row>
    <row r="1219" spans="1:14" x14ac:dyDescent="0.2">
      <c r="A1219" s="158">
        <v>23380</v>
      </c>
      <c r="B1219" s="421">
        <v>879.9</v>
      </c>
      <c r="I1219" s="431">
        <v>1455.3</v>
      </c>
      <c r="M1219" s="389"/>
      <c r="N1219" s="401"/>
    </row>
    <row r="1220" spans="1:14" x14ac:dyDescent="0.2">
      <c r="A1220" s="158">
        <v>23390</v>
      </c>
      <c r="B1220" s="421">
        <v>900.85</v>
      </c>
      <c r="I1220" s="431">
        <v>1489.95</v>
      </c>
      <c r="M1220" s="389"/>
      <c r="N1220" s="401"/>
    </row>
    <row r="1221" spans="1:14" x14ac:dyDescent="0.2">
      <c r="A1221" s="158">
        <v>23400</v>
      </c>
      <c r="B1221" s="421">
        <v>921.8</v>
      </c>
      <c r="I1221" s="431">
        <v>1524.6</v>
      </c>
      <c r="M1221" s="389"/>
      <c r="N1221" s="401"/>
    </row>
    <row r="1222" spans="1:14" x14ac:dyDescent="0.2">
      <c r="A1222" s="158">
        <v>23410</v>
      </c>
      <c r="B1222" s="421">
        <v>942.75</v>
      </c>
      <c r="I1222" s="431">
        <v>1559.25</v>
      </c>
      <c r="M1222" s="389"/>
      <c r="N1222" s="401"/>
    </row>
    <row r="1223" spans="1:14" x14ac:dyDescent="0.2">
      <c r="A1223" s="158">
        <v>23420</v>
      </c>
      <c r="B1223" s="421">
        <v>963.7</v>
      </c>
      <c r="I1223" s="431">
        <v>1593.9</v>
      </c>
      <c r="M1223" s="389"/>
      <c r="N1223" s="401"/>
    </row>
    <row r="1224" spans="1:14" x14ac:dyDescent="0.2">
      <c r="A1224" s="158">
        <v>23430</v>
      </c>
      <c r="B1224" s="421">
        <v>984.65</v>
      </c>
      <c r="I1224" s="431">
        <v>1628.55</v>
      </c>
      <c r="M1224" s="389"/>
      <c r="N1224" s="401"/>
    </row>
    <row r="1225" spans="1:14" x14ac:dyDescent="0.2">
      <c r="A1225" s="158">
        <v>23440</v>
      </c>
      <c r="B1225" s="421">
        <v>1005.6</v>
      </c>
      <c r="I1225" s="431">
        <v>1663.2</v>
      </c>
      <c r="M1225" s="389"/>
      <c r="N1225" s="401"/>
    </row>
    <row r="1226" spans="1:14" x14ac:dyDescent="0.2">
      <c r="A1226" s="158">
        <v>23450</v>
      </c>
      <c r="B1226" s="421">
        <v>1026.55</v>
      </c>
      <c r="I1226" s="431">
        <v>1697.85</v>
      </c>
      <c r="M1226" s="389"/>
      <c r="N1226" s="401"/>
    </row>
    <row r="1227" spans="1:14" x14ac:dyDescent="0.2">
      <c r="A1227" s="158">
        <v>23460</v>
      </c>
      <c r="B1227" s="421">
        <v>1047.5</v>
      </c>
      <c r="I1227" s="431">
        <v>1732.5</v>
      </c>
      <c r="M1227" s="389"/>
      <c r="N1227" s="401"/>
    </row>
    <row r="1228" spans="1:14" x14ac:dyDescent="0.2">
      <c r="A1228" s="158">
        <v>23470</v>
      </c>
      <c r="B1228" s="421">
        <v>1068.45</v>
      </c>
      <c r="I1228" s="431">
        <v>1767.15</v>
      </c>
      <c r="M1228" s="389"/>
      <c r="N1228" s="401"/>
    </row>
    <row r="1229" spans="1:14" x14ac:dyDescent="0.2">
      <c r="A1229" s="158">
        <v>23480</v>
      </c>
      <c r="B1229" s="421">
        <v>1089.4000000000001</v>
      </c>
      <c r="I1229" s="431">
        <v>1801.8</v>
      </c>
      <c r="M1229" s="389"/>
      <c r="N1229" s="401"/>
    </row>
    <row r="1230" spans="1:14" x14ac:dyDescent="0.2">
      <c r="A1230" s="158">
        <v>23490</v>
      </c>
      <c r="B1230" s="421">
        <v>1110.3499999999999</v>
      </c>
      <c r="I1230" s="431">
        <v>1836.45</v>
      </c>
      <c r="M1230" s="389"/>
      <c r="N1230" s="401"/>
    </row>
    <row r="1231" spans="1:14" x14ac:dyDescent="0.2">
      <c r="A1231" s="158">
        <v>23500</v>
      </c>
      <c r="B1231" s="421">
        <v>1131.3</v>
      </c>
      <c r="I1231" s="431">
        <v>1871.1</v>
      </c>
      <c r="M1231" s="389"/>
      <c r="N1231" s="401"/>
    </row>
    <row r="1232" spans="1:14" x14ac:dyDescent="0.2">
      <c r="A1232" s="158">
        <v>23510</v>
      </c>
      <c r="B1232" s="421">
        <v>1152.25</v>
      </c>
      <c r="I1232" s="431">
        <v>1905.75</v>
      </c>
      <c r="M1232" s="389"/>
      <c r="N1232" s="401"/>
    </row>
    <row r="1233" spans="1:14" x14ac:dyDescent="0.2">
      <c r="A1233" s="158">
        <v>23520</v>
      </c>
      <c r="B1233" s="421">
        <v>1173.2</v>
      </c>
      <c r="I1233" s="431">
        <v>1940.4</v>
      </c>
      <c r="M1233" s="389"/>
      <c r="N1233" s="401"/>
    </row>
    <row r="1234" spans="1:14" x14ac:dyDescent="0.2">
      <c r="A1234" s="158">
        <v>23530</v>
      </c>
      <c r="B1234" s="421">
        <v>1194.1500000000001</v>
      </c>
      <c r="I1234" s="431">
        <v>1975.05</v>
      </c>
      <c r="M1234" s="389"/>
      <c r="N1234" s="401"/>
    </row>
    <row r="1235" spans="1:14" x14ac:dyDescent="0.2">
      <c r="A1235" s="158">
        <v>23540</v>
      </c>
      <c r="B1235" s="421">
        <v>1215.0999999999999</v>
      </c>
      <c r="I1235" s="431">
        <v>2009.7</v>
      </c>
      <c r="M1235" s="389"/>
      <c r="N1235" s="401"/>
    </row>
    <row r="1236" spans="1:14" x14ac:dyDescent="0.2">
      <c r="A1236" s="158">
        <v>23550</v>
      </c>
      <c r="B1236" s="421">
        <v>1236.05</v>
      </c>
      <c r="I1236" s="431">
        <v>2044.35</v>
      </c>
      <c r="M1236" s="389"/>
      <c r="N1236" s="401"/>
    </row>
    <row r="1237" spans="1:14" x14ac:dyDescent="0.2">
      <c r="A1237" s="158">
        <v>23560</v>
      </c>
      <c r="B1237" s="421">
        <v>1257</v>
      </c>
      <c r="I1237" s="431">
        <v>2079</v>
      </c>
      <c r="M1237" s="389"/>
      <c r="N1237" s="401"/>
    </row>
    <row r="1238" spans="1:14" x14ac:dyDescent="0.2">
      <c r="A1238" s="158">
        <v>23570</v>
      </c>
      <c r="B1238" s="421">
        <v>1277.95</v>
      </c>
      <c r="I1238" s="431">
        <v>2113.65</v>
      </c>
      <c r="M1238" s="389"/>
      <c r="N1238" s="401"/>
    </row>
    <row r="1239" spans="1:14" x14ac:dyDescent="0.2">
      <c r="A1239" s="158">
        <v>23580</v>
      </c>
      <c r="B1239" s="421">
        <v>1298.9000000000001</v>
      </c>
      <c r="I1239" s="431">
        <v>2148.3000000000002</v>
      </c>
      <c r="M1239" s="389"/>
      <c r="N1239" s="401"/>
    </row>
    <row r="1240" spans="1:14" x14ac:dyDescent="0.2">
      <c r="A1240" s="158">
        <v>23590</v>
      </c>
      <c r="B1240" s="421">
        <v>1319.85</v>
      </c>
      <c r="I1240" s="431">
        <v>2182.9499999999998</v>
      </c>
      <c r="M1240" s="389"/>
      <c r="N1240" s="401"/>
    </row>
    <row r="1241" spans="1:14" x14ac:dyDescent="0.2">
      <c r="A1241" s="158">
        <v>23600</v>
      </c>
      <c r="B1241" s="421">
        <v>1340.8</v>
      </c>
      <c r="I1241" s="431">
        <v>2217.6</v>
      </c>
      <c r="M1241" s="389"/>
      <c r="N1241" s="401"/>
    </row>
    <row r="1242" spans="1:14" x14ac:dyDescent="0.2">
      <c r="A1242" s="158">
        <v>23610</v>
      </c>
      <c r="B1242" s="421">
        <v>1361.75</v>
      </c>
      <c r="I1242" s="431">
        <v>2252.25</v>
      </c>
      <c r="M1242" s="389"/>
      <c r="N1242" s="401"/>
    </row>
    <row r="1243" spans="1:14" x14ac:dyDescent="0.2">
      <c r="A1243" s="158">
        <v>23620</v>
      </c>
      <c r="B1243" s="421">
        <v>1382.7</v>
      </c>
      <c r="I1243" s="431">
        <v>2286.9</v>
      </c>
      <c r="M1243" s="389"/>
      <c r="N1243" s="401"/>
    </row>
    <row r="1244" spans="1:14" x14ac:dyDescent="0.2">
      <c r="A1244" s="158">
        <v>23630</v>
      </c>
      <c r="B1244" s="421">
        <v>1403.65</v>
      </c>
      <c r="I1244" s="431">
        <v>2321.5500000000002</v>
      </c>
      <c r="M1244" s="389"/>
      <c r="N1244" s="401"/>
    </row>
    <row r="1245" spans="1:14" x14ac:dyDescent="0.2">
      <c r="A1245" s="158">
        <v>23640</v>
      </c>
      <c r="B1245" s="421">
        <v>1424.6</v>
      </c>
      <c r="I1245" s="431">
        <v>2356.1999999999998</v>
      </c>
      <c r="M1245" s="389"/>
      <c r="N1245" s="401"/>
    </row>
    <row r="1246" spans="1:14" x14ac:dyDescent="0.2">
      <c r="A1246" s="158">
        <v>23650</v>
      </c>
      <c r="B1246" s="421">
        <v>1445.55</v>
      </c>
      <c r="I1246" s="431">
        <v>2390.85</v>
      </c>
      <c r="M1246" s="389"/>
      <c r="N1246" s="401"/>
    </row>
    <row r="1247" spans="1:14" x14ac:dyDescent="0.2">
      <c r="A1247" s="158">
        <v>23660</v>
      </c>
      <c r="B1247" s="421">
        <v>1466.5</v>
      </c>
      <c r="I1247" s="431">
        <v>2425.5</v>
      </c>
      <c r="M1247" s="389"/>
      <c r="N1247" s="401"/>
    </row>
    <row r="1248" spans="1:14" x14ac:dyDescent="0.2">
      <c r="A1248" s="158">
        <v>23670</v>
      </c>
      <c r="B1248" s="421">
        <v>1487.45</v>
      </c>
      <c r="I1248" s="431">
        <v>2460.15</v>
      </c>
      <c r="M1248" s="389"/>
      <c r="N1248" s="401"/>
    </row>
    <row r="1249" spans="1:14" x14ac:dyDescent="0.2">
      <c r="A1249" s="158">
        <v>23680</v>
      </c>
      <c r="B1249" s="421">
        <v>1508.4</v>
      </c>
      <c r="I1249" s="431">
        <v>2494.8000000000002</v>
      </c>
      <c r="M1249" s="389"/>
      <c r="N1249" s="401"/>
    </row>
    <row r="1250" spans="1:14" x14ac:dyDescent="0.2">
      <c r="A1250" s="158">
        <v>23690</v>
      </c>
      <c r="B1250" s="421">
        <v>1529.35</v>
      </c>
      <c r="I1250" s="431">
        <v>2529.4499999999998</v>
      </c>
      <c r="M1250" s="389"/>
      <c r="N1250" s="401"/>
    </row>
    <row r="1251" spans="1:14" x14ac:dyDescent="0.2">
      <c r="A1251" s="158">
        <v>23700</v>
      </c>
      <c r="B1251" s="421">
        <v>1550.3</v>
      </c>
      <c r="I1251" s="431">
        <v>2564.1</v>
      </c>
      <c r="M1251" s="389"/>
      <c r="N1251" s="401"/>
    </row>
    <row r="1252" spans="1:14" x14ac:dyDescent="0.2">
      <c r="A1252" s="158">
        <v>23710</v>
      </c>
      <c r="B1252" s="421">
        <v>1571.25</v>
      </c>
      <c r="I1252" s="431">
        <v>2598.75</v>
      </c>
      <c r="M1252" s="389"/>
      <c r="N1252" s="401"/>
    </row>
    <row r="1253" spans="1:14" x14ac:dyDescent="0.2">
      <c r="A1253" s="158">
        <v>23720</v>
      </c>
      <c r="B1253" s="421">
        <v>1592.2</v>
      </c>
      <c r="I1253" s="431">
        <v>2633.4</v>
      </c>
      <c r="M1253" s="389"/>
      <c r="N1253" s="401"/>
    </row>
    <row r="1254" spans="1:14" x14ac:dyDescent="0.2">
      <c r="A1254" s="158">
        <v>23730</v>
      </c>
      <c r="B1254" s="421">
        <v>1613.15</v>
      </c>
      <c r="I1254" s="431">
        <v>2668.05</v>
      </c>
      <c r="M1254" s="389"/>
      <c r="N1254" s="401"/>
    </row>
    <row r="1255" spans="1:14" x14ac:dyDescent="0.2">
      <c r="A1255" s="158">
        <v>23740</v>
      </c>
      <c r="B1255" s="421">
        <v>1634.1</v>
      </c>
      <c r="I1255" s="431">
        <v>2702.7</v>
      </c>
      <c r="M1255" s="389"/>
      <c r="N1255" s="401"/>
    </row>
    <row r="1256" spans="1:14" x14ac:dyDescent="0.2">
      <c r="A1256" s="158">
        <v>23750</v>
      </c>
      <c r="B1256" s="421">
        <v>1655.05</v>
      </c>
      <c r="I1256" s="431">
        <v>2737.35</v>
      </c>
      <c r="M1256" s="389"/>
      <c r="N1256" s="401"/>
    </row>
    <row r="1257" spans="1:14" x14ac:dyDescent="0.2">
      <c r="A1257" s="158">
        <v>23760</v>
      </c>
      <c r="B1257" s="421">
        <v>1676</v>
      </c>
      <c r="I1257" s="431">
        <v>2772</v>
      </c>
      <c r="M1257" s="389"/>
      <c r="N1257" s="401"/>
    </row>
    <row r="1258" spans="1:14" x14ac:dyDescent="0.2">
      <c r="A1258" s="158">
        <v>23770</v>
      </c>
      <c r="B1258" s="421">
        <v>1696.95</v>
      </c>
      <c r="I1258" s="431">
        <v>2806.65</v>
      </c>
      <c r="M1258" s="389"/>
      <c r="N1258" s="401"/>
    </row>
    <row r="1259" spans="1:14" x14ac:dyDescent="0.2">
      <c r="A1259" s="158">
        <v>23780</v>
      </c>
      <c r="B1259" s="421">
        <v>1717.9</v>
      </c>
      <c r="I1259" s="431">
        <v>2841.3</v>
      </c>
      <c r="M1259" s="389"/>
      <c r="N1259" s="401"/>
    </row>
    <row r="1260" spans="1:14" x14ac:dyDescent="0.2">
      <c r="A1260" s="158">
        <v>23790</v>
      </c>
      <c r="B1260" s="421">
        <v>1738.85</v>
      </c>
      <c r="I1260" s="431">
        <v>2875.95</v>
      </c>
      <c r="M1260" s="389"/>
      <c r="N1260" s="401"/>
    </row>
    <row r="1261" spans="1:14" x14ac:dyDescent="0.2">
      <c r="A1261" s="158">
        <v>23800</v>
      </c>
      <c r="B1261" s="421">
        <v>1759.8</v>
      </c>
      <c r="I1261" s="431">
        <v>2910.6</v>
      </c>
      <c r="M1261" s="389"/>
      <c r="N1261" s="401"/>
    </row>
    <row r="1262" spans="1:14" x14ac:dyDescent="0.2">
      <c r="A1262" s="158">
        <v>23810</v>
      </c>
      <c r="B1262" s="421">
        <v>1780.75</v>
      </c>
      <c r="I1262" s="431">
        <v>2945.25</v>
      </c>
      <c r="M1262" s="389"/>
      <c r="N1262" s="401"/>
    </row>
    <row r="1263" spans="1:14" x14ac:dyDescent="0.2">
      <c r="A1263" s="158">
        <v>23820</v>
      </c>
      <c r="B1263" s="421">
        <v>1801.7</v>
      </c>
      <c r="I1263" s="431">
        <v>2979.9</v>
      </c>
      <c r="M1263" s="389"/>
      <c r="N1263" s="401"/>
    </row>
    <row r="1264" spans="1:14" x14ac:dyDescent="0.2">
      <c r="A1264" s="158">
        <v>23830</v>
      </c>
      <c r="B1264" s="421">
        <v>1822.65</v>
      </c>
      <c r="I1264" s="431">
        <v>3014.55</v>
      </c>
      <c r="M1264" s="389"/>
      <c r="N1264" s="401"/>
    </row>
    <row r="1265" spans="1:14" x14ac:dyDescent="0.2">
      <c r="A1265" s="158">
        <v>23840</v>
      </c>
      <c r="B1265" s="421">
        <v>1843.6</v>
      </c>
      <c r="I1265" s="431">
        <v>3049.2</v>
      </c>
      <c r="M1265" s="389"/>
      <c r="N1265" s="401"/>
    </row>
    <row r="1266" spans="1:14" x14ac:dyDescent="0.2">
      <c r="A1266" s="158">
        <v>23850</v>
      </c>
      <c r="B1266" s="421">
        <v>1864.55</v>
      </c>
      <c r="I1266" s="431">
        <v>3083.85</v>
      </c>
      <c r="M1266" s="389"/>
      <c r="N1266" s="401"/>
    </row>
    <row r="1267" spans="1:14" x14ac:dyDescent="0.2">
      <c r="A1267" s="158">
        <v>23860</v>
      </c>
      <c r="B1267" s="421">
        <v>1885.5</v>
      </c>
      <c r="I1267" s="431">
        <v>3118.5</v>
      </c>
      <c r="M1267" s="389"/>
      <c r="N1267" s="401"/>
    </row>
    <row r="1268" spans="1:14" x14ac:dyDescent="0.2">
      <c r="A1268" s="158">
        <v>23870</v>
      </c>
      <c r="B1268" s="421">
        <v>1906.45</v>
      </c>
      <c r="I1268" s="431">
        <v>3153.15</v>
      </c>
      <c r="M1268" s="389"/>
      <c r="N1268" s="401"/>
    </row>
    <row r="1269" spans="1:14" x14ac:dyDescent="0.2">
      <c r="A1269" s="158">
        <v>23880</v>
      </c>
      <c r="B1269" s="421">
        <v>1927.4</v>
      </c>
      <c r="I1269" s="431">
        <v>3187.8</v>
      </c>
      <c r="M1269" s="389"/>
      <c r="N1269" s="401"/>
    </row>
    <row r="1270" spans="1:14" x14ac:dyDescent="0.2">
      <c r="A1270" s="158">
        <v>23890</v>
      </c>
      <c r="B1270" s="421">
        <v>1948.35</v>
      </c>
      <c r="I1270" s="431">
        <v>3222.45</v>
      </c>
      <c r="M1270" s="389"/>
      <c r="N1270" s="401"/>
    </row>
    <row r="1271" spans="1:14" x14ac:dyDescent="0.2">
      <c r="A1271" s="158">
        <v>23900</v>
      </c>
      <c r="B1271" s="421">
        <v>1969.3</v>
      </c>
      <c r="I1271" s="431">
        <v>3257.1</v>
      </c>
      <c r="M1271" s="389"/>
      <c r="N1271" s="401"/>
    </row>
    <row r="1272" spans="1:14" x14ac:dyDescent="0.2">
      <c r="A1272" s="158">
        <v>23910</v>
      </c>
      <c r="B1272" s="421">
        <v>1990.25</v>
      </c>
      <c r="I1272" s="431">
        <v>3291.75</v>
      </c>
      <c r="M1272" s="389"/>
      <c r="N1272" s="401"/>
    </row>
    <row r="1273" spans="1:14" x14ac:dyDescent="0.2">
      <c r="A1273" s="158">
        <v>23920</v>
      </c>
      <c r="B1273" s="421">
        <v>2011.2</v>
      </c>
      <c r="I1273" s="431">
        <v>3326.4</v>
      </c>
      <c r="M1273" s="389"/>
      <c r="N1273" s="401"/>
    </row>
    <row r="1274" spans="1:14" x14ac:dyDescent="0.2">
      <c r="A1274" s="158">
        <v>23930</v>
      </c>
      <c r="B1274" s="421">
        <v>2032.15</v>
      </c>
      <c r="I1274" s="431">
        <v>3361.05</v>
      </c>
      <c r="M1274" s="389"/>
      <c r="N1274" s="401"/>
    </row>
    <row r="1275" spans="1:14" x14ac:dyDescent="0.2">
      <c r="A1275" s="158">
        <v>23940</v>
      </c>
      <c r="B1275" s="421">
        <v>2053.1</v>
      </c>
      <c r="I1275" s="431">
        <v>3395.7</v>
      </c>
      <c r="M1275" s="389"/>
      <c r="N1275" s="401"/>
    </row>
    <row r="1276" spans="1:14" x14ac:dyDescent="0.2">
      <c r="A1276" s="158">
        <v>23950</v>
      </c>
      <c r="B1276" s="421">
        <v>2074.0500000000002</v>
      </c>
      <c r="I1276" s="431">
        <v>3430.35</v>
      </c>
      <c r="M1276" s="389"/>
      <c r="N1276" s="401"/>
    </row>
    <row r="1277" spans="1:14" x14ac:dyDescent="0.2">
      <c r="A1277" s="158">
        <v>23960</v>
      </c>
      <c r="B1277" s="421">
        <v>2095</v>
      </c>
      <c r="I1277" s="431">
        <v>3465</v>
      </c>
      <c r="M1277" s="389"/>
      <c r="N1277" s="401"/>
    </row>
    <row r="1278" spans="1:14" x14ac:dyDescent="0.2">
      <c r="A1278" s="158">
        <v>23970</v>
      </c>
      <c r="B1278" s="421">
        <v>2115.9499999999998</v>
      </c>
      <c r="I1278" s="431">
        <v>3499.65</v>
      </c>
      <c r="M1278" s="389"/>
      <c r="N1278" s="401"/>
    </row>
    <row r="1279" spans="1:14" x14ac:dyDescent="0.2">
      <c r="A1279" s="158">
        <v>23980</v>
      </c>
      <c r="B1279" s="421">
        <v>2136.9</v>
      </c>
      <c r="I1279" s="431">
        <v>3534.3</v>
      </c>
      <c r="M1279" s="389"/>
      <c r="N1279" s="401"/>
    </row>
    <row r="1280" spans="1:14" x14ac:dyDescent="0.2">
      <c r="A1280" s="158">
        <v>23990</v>
      </c>
      <c r="B1280" s="421">
        <v>2157.85</v>
      </c>
      <c r="I1280" s="431">
        <v>3568.95</v>
      </c>
      <c r="M1280" s="389"/>
      <c r="N1280" s="401"/>
    </row>
    <row r="1281" spans="1:14" x14ac:dyDescent="0.2">
      <c r="A1281" s="158">
        <v>24100</v>
      </c>
      <c r="B1281" s="421">
        <v>2178.8000000000002</v>
      </c>
      <c r="I1281" s="431">
        <v>3603.6</v>
      </c>
      <c r="M1281" s="389"/>
      <c r="N1281" s="401"/>
    </row>
    <row r="1282" spans="1:14" x14ac:dyDescent="0.2">
      <c r="A1282" s="158">
        <v>24101</v>
      </c>
      <c r="B1282" s="421">
        <v>2199.75</v>
      </c>
      <c r="I1282" s="431">
        <v>3638.25</v>
      </c>
      <c r="M1282" s="389"/>
      <c r="N1282" s="401"/>
    </row>
    <row r="1283" spans="1:14" x14ac:dyDescent="0.2">
      <c r="A1283" s="158">
        <v>24102</v>
      </c>
      <c r="B1283" s="421">
        <v>2220.6999999999998</v>
      </c>
      <c r="I1283" s="431">
        <v>3672.9</v>
      </c>
      <c r="M1283" s="389"/>
      <c r="N1283" s="401"/>
    </row>
    <row r="1284" spans="1:14" x14ac:dyDescent="0.2">
      <c r="A1284" s="158">
        <v>24103</v>
      </c>
      <c r="B1284" s="421">
        <v>2241.65</v>
      </c>
      <c r="I1284" s="431">
        <v>3707.55</v>
      </c>
      <c r="M1284" s="389"/>
      <c r="N1284" s="401"/>
    </row>
    <row r="1285" spans="1:14" x14ac:dyDescent="0.2">
      <c r="A1285" s="158">
        <v>24104</v>
      </c>
      <c r="B1285" s="421">
        <v>2262.6</v>
      </c>
      <c r="I1285" s="431">
        <v>3742.2</v>
      </c>
      <c r="M1285" s="389"/>
      <c r="N1285" s="401"/>
    </row>
    <row r="1286" spans="1:14" x14ac:dyDescent="0.2">
      <c r="A1286" s="158">
        <v>24105</v>
      </c>
      <c r="B1286" s="421">
        <v>2283.5500000000002</v>
      </c>
      <c r="I1286" s="431">
        <v>3776.85</v>
      </c>
      <c r="M1286" s="389"/>
      <c r="N1286" s="401"/>
    </row>
    <row r="1287" spans="1:14" x14ac:dyDescent="0.2">
      <c r="A1287" s="158">
        <v>24106</v>
      </c>
      <c r="B1287" s="421">
        <v>2304.5</v>
      </c>
      <c r="I1287" s="431">
        <v>3811.5</v>
      </c>
      <c r="M1287" s="389"/>
      <c r="N1287" s="401"/>
    </row>
    <row r="1288" spans="1:14" x14ac:dyDescent="0.2">
      <c r="A1288" s="158">
        <v>24107</v>
      </c>
      <c r="B1288" s="421">
        <v>2325.4499999999998</v>
      </c>
      <c r="I1288" s="431">
        <v>3846.15</v>
      </c>
      <c r="M1288" s="389"/>
      <c r="N1288" s="401"/>
    </row>
    <row r="1289" spans="1:14" x14ac:dyDescent="0.2">
      <c r="A1289" s="158">
        <v>24108</v>
      </c>
      <c r="B1289" s="421">
        <v>2346.4</v>
      </c>
      <c r="I1289" s="431">
        <v>3880.8</v>
      </c>
      <c r="M1289" s="389"/>
      <c r="N1289" s="401"/>
    </row>
    <row r="1290" spans="1:14" x14ac:dyDescent="0.2">
      <c r="A1290" s="158">
        <v>24109</v>
      </c>
      <c r="B1290" s="421">
        <v>2367.35</v>
      </c>
      <c r="I1290" s="431">
        <v>3915.45</v>
      </c>
      <c r="M1290" s="389"/>
      <c r="N1290" s="401"/>
    </row>
    <row r="1291" spans="1:14" x14ac:dyDescent="0.2">
      <c r="A1291" s="158">
        <v>24110</v>
      </c>
      <c r="B1291" s="421">
        <v>2388.3000000000002</v>
      </c>
      <c r="I1291" s="431">
        <v>3950.1</v>
      </c>
      <c r="M1291" s="389"/>
      <c r="N1291" s="401"/>
    </row>
    <row r="1292" spans="1:14" x14ac:dyDescent="0.2">
      <c r="A1292" s="158">
        <v>24111</v>
      </c>
      <c r="B1292" s="421">
        <v>2409.25</v>
      </c>
      <c r="I1292" s="431">
        <v>3984.75</v>
      </c>
      <c r="M1292" s="389"/>
      <c r="N1292" s="401"/>
    </row>
    <row r="1293" spans="1:14" x14ac:dyDescent="0.2">
      <c r="A1293" s="158">
        <v>24112</v>
      </c>
      <c r="B1293" s="421">
        <v>2430.1999999999998</v>
      </c>
      <c r="I1293" s="431">
        <v>4019.4</v>
      </c>
      <c r="M1293" s="389"/>
      <c r="N1293" s="401"/>
    </row>
    <row r="1294" spans="1:14" x14ac:dyDescent="0.2">
      <c r="A1294" s="158">
        <v>24113</v>
      </c>
      <c r="B1294" s="421">
        <v>2451.15</v>
      </c>
      <c r="I1294" s="431">
        <v>4054.05</v>
      </c>
      <c r="M1294" s="389"/>
      <c r="N1294" s="401"/>
    </row>
    <row r="1295" spans="1:14" x14ac:dyDescent="0.2">
      <c r="A1295" s="158">
        <v>24114</v>
      </c>
      <c r="B1295" s="421">
        <v>2472.1</v>
      </c>
      <c r="I1295" s="431">
        <v>4088.7</v>
      </c>
      <c r="M1295" s="389"/>
      <c r="N1295" s="401"/>
    </row>
    <row r="1296" spans="1:14" x14ac:dyDescent="0.2">
      <c r="A1296" s="158">
        <v>24115</v>
      </c>
      <c r="B1296" s="421">
        <v>2493.0500000000002</v>
      </c>
      <c r="I1296" s="431">
        <v>4123.3500000000004</v>
      </c>
      <c r="M1296" s="389"/>
      <c r="N1296" s="401"/>
    </row>
    <row r="1297" spans="1:14" x14ac:dyDescent="0.2">
      <c r="A1297" s="158">
        <v>24116</v>
      </c>
      <c r="B1297" s="421">
        <v>2514</v>
      </c>
      <c r="I1297" s="431">
        <v>4158</v>
      </c>
      <c r="M1297" s="389"/>
      <c r="N1297" s="401"/>
    </row>
    <row r="1298" spans="1:14" x14ac:dyDescent="0.2">
      <c r="A1298" s="158">
        <v>24117</v>
      </c>
      <c r="B1298" s="421">
        <v>2534.9499999999998</v>
      </c>
      <c r="I1298" s="431">
        <v>4192.6499999999996</v>
      </c>
      <c r="M1298" s="389"/>
      <c r="N1298" s="401"/>
    </row>
    <row r="1299" spans="1:14" x14ac:dyDescent="0.2">
      <c r="A1299" s="158">
        <v>24118</v>
      </c>
      <c r="B1299" s="421">
        <v>2555.9</v>
      </c>
      <c r="I1299" s="431">
        <v>4227.3</v>
      </c>
      <c r="M1299" s="389"/>
      <c r="N1299" s="401"/>
    </row>
    <row r="1300" spans="1:14" x14ac:dyDescent="0.2">
      <c r="A1300" s="158">
        <v>24119</v>
      </c>
      <c r="B1300" s="421">
        <v>2576.85</v>
      </c>
      <c r="I1300" s="431">
        <v>4261.95</v>
      </c>
      <c r="M1300" s="389"/>
      <c r="N1300" s="401"/>
    </row>
    <row r="1301" spans="1:14" x14ac:dyDescent="0.2">
      <c r="A1301" s="158">
        <v>24120</v>
      </c>
      <c r="B1301" s="421">
        <v>2597.8000000000002</v>
      </c>
      <c r="I1301" s="431">
        <v>4296.6000000000004</v>
      </c>
      <c r="M1301" s="389"/>
      <c r="N1301" s="401"/>
    </row>
    <row r="1302" spans="1:14" x14ac:dyDescent="0.2">
      <c r="A1302" s="158">
        <v>24121</v>
      </c>
      <c r="B1302" s="421">
        <v>2618.75</v>
      </c>
      <c r="I1302" s="431">
        <v>4331.25</v>
      </c>
      <c r="M1302" s="389"/>
      <c r="N1302" s="401"/>
    </row>
    <row r="1303" spans="1:14" x14ac:dyDescent="0.2">
      <c r="A1303" s="158">
        <v>24122</v>
      </c>
      <c r="B1303" s="421">
        <v>2639.7</v>
      </c>
      <c r="I1303" s="431">
        <v>4365.8999999999996</v>
      </c>
      <c r="M1303" s="389"/>
      <c r="N1303" s="401"/>
    </row>
    <row r="1304" spans="1:14" x14ac:dyDescent="0.2">
      <c r="A1304" s="158">
        <v>24123</v>
      </c>
      <c r="B1304" s="421">
        <v>2660.65</v>
      </c>
      <c r="I1304" s="431">
        <v>4400.55</v>
      </c>
      <c r="M1304" s="389"/>
      <c r="N1304" s="401"/>
    </row>
    <row r="1305" spans="1:14" x14ac:dyDescent="0.2">
      <c r="A1305" s="158">
        <v>24124</v>
      </c>
      <c r="B1305" s="421">
        <v>2681.6</v>
      </c>
      <c r="I1305" s="431">
        <v>4435.2</v>
      </c>
      <c r="M1305" s="389"/>
      <c r="N1305" s="401"/>
    </row>
    <row r="1306" spans="1:14" x14ac:dyDescent="0.2">
      <c r="A1306" s="158">
        <v>24125</v>
      </c>
      <c r="B1306" s="421">
        <v>2702.55</v>
      </c>
      <c r="I1306" s="431">
        <v>4469.8500000000004</v>
      </c>
      <c r="M1306" s="389"/>
      <c r="N1306" s="401"/>
    </row>
    <row r="1307" spans="1:14" x14ac:dyDescent="0.2">
      <c r="A1307" s="158">
        <v>24126</v>
      </c>
      <c r="B1307" s="421">
        <v>2723.5</v>
      </c>
      <c r="I1307" s="431">
        <v>4504.5</v>
      </c>
      <c r="M1307" s="389"/>
      <c r="N1307" s="401"/>
    </row>
    <row r="1308" spans="1:14" x14ac:dyDescent="0.2">
      <c r="A1308" s="158">
        <v>24127</v>
      </c>
      <c r="B1308" s="421">
        <v>2744.45</v>
      </c>
      <c r="I1308" s="431">
        <v>4539.1499999999996</v>
      </c>
      <c r="M1308" s="389"/>
      <c r="N1308" s="401"/>
    </row>
    <row r="1309" spans="1:14" x14ac:dyDescent="0.2">
      <c r="A1309" s="158">
        <v>24128</v>
      </c>
      <c r="B1309" s="421">
        <v>2765.4</v>
      </c>
      <c r="I1309" s="431">
        <v>4573.8</v>
      </c>
      <c r="M1309" s="389"/>
      <c r="N1309" s="401"/>
    </row>
    <row r="1310" spans="1:14" x14ac:dyDescent="0.2">
      <c r="A1310" s="158">
        <v>24129</v>
      </c>
      <c r="B1310" s="421">
        <v>2786.35</v>
      </c>
      <c r="I1310" s="431">
        <v>4608.45</v>
      </c>
      <c r="M1310" s="389"/>
      <c r="N1310" s="401"/>
    </row>
    <row r="1311" spans="1:14" x14ac:dyDescent="0.2">
      <c r="A1311" s="158">
        <v>24130</v>
      </c>
      <c r="B1311" s="421">
        <v>2807.3</v>
      </c>
      <c r="I1311" s="431">
        <v>4643.1000000000004</v>
      </c>
      <c r="M1311" s="389"/>
      <c r="N1311" s="401"/>
    </row>
    <row r="1312" spans="1:14" x14ac:dyDescent="0.2">
      <c r="A1312" s="158">
        <v>24131</v>
      </c>
      <c r="B1312" s="421">
        <v>2828.25</v>
      </c>
      <c r="I1312" s="431">
        <v>4677.75</v>
      </c>
      <c r="M1312" s="389"/>
      <c r="N1312" s="401"/>
    </row>
    <row r="1313" spans="1:14" x14ac:dyDescent="0.2">
      <c r="A1313" s="158">
        <v>24132</v>
      </c>
      <c r="B1313" s="421">
        <v>2849.2</v>
      </c>
      <c r="I1313" s="431">
        <v>4712.3999999999996</v>
      </c>
      <c r="M1313" s="389"/>
      <c r="N1313" s="401"/>
    </row>
    <row r="1314" spans="1:14" x14ac:dyDescent="0.2">
      <c r="A1314" s="158">
        <v>24133</v>
      </c>
      <c r="B1314" s="421">
        <v>2870.15</v>
      </c>
      <c r="I1314" s="431">
        <v>4747.05</v>
      </c>
      <c r="M1314" s="389"/>
      <c r="N1314" s="401"/>
    </row>
    <row r="1315" spans="1:14" x14ac:dyDescent="0.2">
      <c r="A1315" s="158">
        <v>24134</v>
      </c>
      <c r="B1315" s="421">
        <v>2891.1</v>
      </c>
      <c r="I1315" s="431">
        <v>4781.7</v>
      </c>
      <c r="M1315" s="389"/>
      <c r="N1315" s="401"/>
    </row>
    <row r="1316" spans="1:14" x14ac:dyDescent="0.2">
      <c r="A1316" s="158">
        <v>24135</v>
      </c>
      <c r="B1316" s="421">
        <v>2912.05</v>
      </c>
      <c r="I1316" s="431">
        <v>4816.3500000000004</v>
      </c>
      <c r="M1316" s="389"/>
      <c r="N1316" s="401"/>
    </row>
    <row r="1317" spans="1:14" x14ac:dyDescent="0.2">
      <c r="A1317" s="158">
        <v>24136</v>
      </c>
      <c r="B1317" s="421">
        <v>2933</v>
      </c>
      <c r="I1317" s="431">
        <v>4851</v>
      </c>
      <c r="M1317" s="389"/>
      <c r="N1317" s="401"/>
    </row>
    <row r="1318" spans="1:14" x14ac:dyDescent="0.2">
      <c r="A1318" s="158">
        <v>25000</v>
      </c>
      <c r="B1318" s="421">
        <v>20.95</v>
      </c>
      <c r="I1318" s="431">
        <v>34.65</v>
      </c>
      <c r="M1318" s="389"/>
      <c r="N1318" s="401"/>
    </row>
    <row r="1319" spans="1:14" x14ac:dyDescent="0.2">
      <c r="A1319" s="158">
        <v>25005</v>
      </c>
      <c r="B1319" s="421">
        <v>41.9</v>
      </c>
      <c r="I1319" s="431">
        <v>69.3</v>
      </c>
      <c r="M1319" s="389"/>
      <c r="N1319" s="401"/>
    </row>
    <row r="1320" spans="1:14" x14ac:dyDescent="0.2">
      <c r="A1320" s="158">
        <v>25010</v>
      </c>
      <c r="B1320" s="421">
        <v>62.85</v>
      </c>
      <c r="I1320" s="431">
        <v>103.95</v>
      </c>
      <c r="M1320" s="389"/>
      <c r="N1320" s="401"/>
    </row>
    <row r="1321" spans="1:14" x14ac:dyDescent="0.2">
      <c r="A1321" s="158">
        <v>25013</v>
      </c>
      <c r="B1321" s="421">
        <v>20.95</v>
      </c>
      <c r="I1321" s="431">
        <v>34.65</v>
      </c>
      <c r="M1321" s="389"/>
      <c r="N1321" s="401"/>
    </row>
    <row r="1322" spans="1:14" x14ac:dyDescent="0.2">
      <c r="A1322" s="158">
        <v>25014</v>
      </c>
      <c r="B1322" s="421">
        <v>20.95</v>
      </c>
      <c r="I1322" s="431">
        <v>34.65</v>
      </c>
      <c r="M1322" s="389"/>
      <c r="N1322" s="401"/>
    </row>
    <row r="1323" spans="1:14" x14ac:dyDescent="0.2">
      <c r="A1323" s="158">
        <v>25020</v>
      </c>
      <c r="B1323" s="421">
        <v>41.9</v>
      </c>
      <c r="I1323" s="431">
        <v>69.3</v>
      </c>
      <c r="M1323" s="389"/>
      <c r="N1323" s="401"/>
    </row>
    <row r="1324" spans="1:14" x14ac:dyDescent="0.2">
      <c r="A1324" s="158">
        <v>25025</v>
      </c>
      <c r="B1324" s="421" t="s">
        <v>16</v>
      </c>
      <c r="I1324" s="431" t="s">
        <v>16</v>
      </c>
      <c r="L1324" s="401" t="s">
        <v>16</v>
      </c>
      <c r="M1324" s="420" t="s">
        <v>68</v>
      </c>
      <c r="N1324" s="158" t="s">
        <v>68</v>
      </c>
    </row>
    <row r="1325" spans="1:14" x14ac:dyDescent="0.2">
      <c r="A1325" s="158">
        <v>25030</v>
      </c>
      <c r="B1325" s="421" t="s">
        <v>16</v>
      </c>
      <c r="I1325" s="431" t="s">
        <v>16</v>
      </c>
      <c r="L1325" s="401" t="s">
        <v>16</v>
      </c>
      <c r="M1325" s="420" t="s">
        <v>68</v>
      </c>
      <c r="N1325" s="158" t="s">
        <v>68</v>
      </c>
    </row>
    <row r="1326" spans="1:14" x14ac:dyDescent="0.2">
      <c r="A1326" s="158">
        <v>25050</v>
      </c>
      <c r="B1326" s="421" t="s">
        <v>16</v>
      </c>
      <c r="I1326" s="431" t="s">
        <v>16</v>
      </c>
      <c r="L1326" s="401" t="s">
        <v>16</v>
      </c>
      <c r="M1326" s="420" t="s">
        <v>68</v>
      </c>
      <c r="N1326" s="158" t="s">
        <v>68</v>
      </c>
    </row>
    <row r="1327" spans="1:14" x14ac:dyDescent="0.2">
      <c r="A1327" s="158">
        <v>25200</v>
      </c>
      <c r="B1327" s="421" t="s">
        <v>16</v>
      </c>
      <c r="I1327" s="431">
        <v>173.25</v>
      </c>
      <c r="L1327" s="401" t="s">
        <v>16</v>
      </c>
      <c r="M1327" s="406"/>
      <c r="N1327" s="399"/>
    </row>
    <row r="1328" spans="1:14" x14ac:dyDescent="0.2">
      <c r="A1328" s="158">
        <v>25205</v>
      </c>
      <c r="B1328" s="421" t="s">
        <v>16</v>
      </c>
      <c r="I1328" s="431">
        <v>173.25</v>
      </c>
      <c r="L1328" s="401" t="s">
        <v>16</v>
      </c>
      <c r="M1328" s="406"/>
      <c r="N1328" s="399"/>
    </row>
    <row r="1329" spans="1:14" x14ac:dyDescent="0.2">
      <c r="A1329" s="158">
        <v>30001</v>
      </c>
      <c r="B1329" s="421" t="s">
        <v>16</v>
      </c>
      <c r="G1329" s="399" t="s">
        <v>16</v>
      </c>
      <c r="H1329" s="399" t="s">
        <v>16</v>
      </c>
      <c r="L1329" s="401" t="s">
        <v>16</v>
      </c>
      <c r="M1329" s="420" t="s">
        <v>136</v>
      </c>
      <c r="N1329" s="158" t="s">
        <v>136</v>
      </c>
    </row>
    <row r="1330" spans="1:14" x14ac:dyDescent="0.2">
      <c r="A1330" s="158">
        <v>30003</v>
      </c>
      <c r="B1330" s="421">
        <v>38.4</v>
      </c>
      <c r="G1330" s="399">
        <v>49.2</v>
      </c>
      <c r="H1330" s="399">
        <f>CEILING(B1330*1.4,0.05)</f>
        <v>53.800000000000004</v>
      </c>
      <c r="M1330" s="389"/>
      <c r="N1330" s="158"/>
    </row>
    <row r="1331" spans="1:14" x14ac:dyDescent="0.2">
      <c r="A1331" s="158">
        <v>30006</v>
      </c>
      <c r="B1331" s="421">
        <v>49.15</v>
      </c>
      <c r="G1331" s="399">
        <v>65.850000000000009</v>
      </c>
      <c r="H1331" s="399">
        <f>CEILING(B1331*1.4,0.05)</f>
        <v>68.850000000000009</v>
      </c>
      <c r="M1331" s="389"/>
      <c r="N1331" s="158"/>
    </row>
    <row r="1332" spans="1:14" x14ac:dyDescent="0.2">
      <c r="A1332" s="158">
        <v>30010</v>
      </c>
      <c r="B1332" s="421">
        <v>78.2</v>
      </c>
      <c r="G1332" s="399">
        <v>104.4</v>
      </c>
      <c r="M1332" s="389"/>
      <c r="N1332" s="158"/>
    </row>
    <row r="1333" spans="1:14" x14ac:dyDescent="0.2">
      <c r="A1333" s="158">
        <v>30014</v>
      </c>
      <c r="B1333" s="421">
        <v>164.3</v>
      </c>
      <c r="G1333" s="399">
        <v>219.45000000000002</v>
      </c>
      <c r="M1333" s="389"/>
      <c r="N1333" s="158"/>
    </row>
    <row r="1334" spans="1:14" x14ac:dyDescent="0.2">
      <c r="A1334" s="158">
        <v>30017</v>
      </c>
      <c r="B1334" s="421">
        <v>344.7</v>
      </c>
      <c r="G1334" s="399">
        <v>463.95000000000005</v>
      </c>
      <c r="H1334" s="399">
        <f t="shared" ref="H1334:H1368" si="33">CEILING(B1334*1.4,0.05)</f>
        <v>482.6</v>
      </c>
      <c r="M1334" s="389"/>
      <c r="N1334" s="158"/>
    </row>
    <row r="1335" spans="1:14" x14ac:dyDescent="0.2">
      <c r="A1335" s="158">
        <v>30020</v>
      </c>
      <c r="B1335" s="421">
        <v>671.3</v>
      </c>
      <c r="G1335" s="399">
        <v>840.6</v>
      </c>
      <c r="M1335" s="389"/>
      <c r="N1335" s="158"/>
    </row>
    <row r="1336" spans="1:14" x14ac:dyDescent="0.2">
      <c r="A1336" s="158">
        <v>30023</v>
      </c>
      <c r="B1336" s="421">
        <v>344.7</v>
      </c>
      <c r="G1336" s="399">
        <v>459.95000000000005</v>
      </c>
      <c r="H1336" s="399">
        <f t="shared" si="33"/>
        <v>482.6</v>
      </c>
      <c r="M1336" s="389"/>
      <c r="N1336" s="158"/>
    </row>
    <row r="1337" spans="1:14" x14ac:dyDescent="0.2">
      <c r="A1337" s="158">
        <v>30024</v>
      </c>
      <c r="B1337" s="421">
        <v>344.7</v>
      </c>
      <c r="G1337" s="399">
        <v>459.95000000000005</v>
      </c>
      <c r="H1337" s="399">
        <f t="shared" si="33"/>
        <v>482.6</v>
      </c>
      <c r="M1337" s="389"/>
      <c r="N1337" s="158"/>
    </row>
    <row r="1338" spans="1:14" x14ac:dyDescent="0.2">
      <c r="A1338" s="158">
        <v>30026</v>
      </c>
      <c r="B1338" s="421">
        <v>55.2</v>
      </c>
      <c r="G1338" s="399">
        <v>73.75</v>
      </c>
      <c r="H1338" s="399">
        <f t="shared" si="33"/>
        <v>77.300000000000011</v>
      </c>
      <c r="M1338" s="389"/>
      <c r="N1338" s="158"/>
    </row>
    <row r="1339" spans="1:14" x14ac:dyDescent="0.2">
      <c r="A1339" s="158">
        <v>30029</v>
      </c>
      <c r="B1339" s="421">
        <v>95.15</v>
      </c>
      <c r="G1339" s="399">
        <v>127.10000000000001</v>
      </c>
      <c r="H1339" s="399">
        <f t="shared" si="33"/>
        <v>133.25</v>
      </c>
      <c r="M1339" s="389"/>
      <c r="N1339" s="158"/>
    </row>
    <row r="1340" spans="1:14" x14ac:dyDescent="0.2">
      <c r="A1340" s="158">
        <v>30032</v>
      </c>
      <c r="B1340" s="421">
        <v>87.15</v>
      </c>
      <c r="G1340" s="399">
        <v>116.65</v>
      </c>
      <c r="H1340" s="399">
        <f t="shared" si="33"/>
        <v>122.05000000000001</v>
      </c>
      <c r="M1340" s="389"/>
      <c r="N1340" s="158"/>
    </row>
    <row r="1341" spans="1:14" x14ac:dyDescent="0.2">
      <c r="A1341" s="158">
        <v>30035</v>
      </c>
      <c r="B1341" s="421">
        <v>124.3</v>
      </c>
      <c r="G1341" s="399">
        <v>161.75</v>
      </c>
      <c r="H1341" s="399">
        <f t="shared" si="33"/>
        <v>174.05</v>
      </c>
      <c r="M1341" s="389"/>
      <c r="N1341" s="158"/>
    </row>
    <row r="1342" spans="1:14" x14ac:dyDescent="0.2">
      <c r="A1342" s="158">
        <v>30038</v>
      </c>
      <c r="B1342" s="421">
        <v>95.15</v>
      </c>
      <c r="G1342" s="399">
        <v>158.45000000000002</v>
      </c>
      <c r="H1342" s="399">
        <f t="shared" si="33"/>
        <v>133.25</v>
      </c>
      <c r="M1342" s="389"/>
      <c r="N1342" s="158"/>
    </row>
    <row r="1343" spans="1:14" x14ac:dyDescent="0.2">
      <c r="A1343" s="158">
        <v>30042</v>
      </c>
      <c r="B1343" s="421">
        <v>196.2</v>
      </c>
      <c r="G1343" s="399">
        <v>264.7</v>
      </c>
      <c r="H1343" s="399">
        <f t="shared" si="33"/>
        <v>274.7</v>
      </c>
      <c r="M1343" s="389"/>
      <c r="N1343" s="158"/>
    </row>
    <row r="1344" spans="1:14" x14ac:dyDescent="0.2">
      <c r="A1344" s="158">
        <v>30045</v>
      </c>
      <c r="B1344" s="421">
        <v>124.3</v>
      </c>
      <c r="G1344" s="399">
        <v>166.10000000000002</v>
      </c>
      <c r="H1344" s="399">
        <f t="shared" si="33"/>
        <v>174.05</v>
      </c>
      <c r="M1344" s="389"/>
      <c r="N1344" s="158"/>
    </row>
    <row r="1345" spans="1:14" x14ac:dyDescent="0.2">
      <c r="A1345" s="158">
        <v>30049</v>
      </c>
      <c r="B1345" s="421">
        <v>196.2</v>
      </c>
      <c r="G1345" s="399">
        <v>257.7</v>
      </c>
      <c r="H1345" s="399">
        <f t="shared" si="33"/>
        <v>274.7</v>
      </c>
      <c r="M1345" s="389"/>
      <c r="N1345" s="158"/>
    </row>
    <row r="1346" spans="1:14" x14ac:dyDescent="0.2">
      <c r="A1346" s="158">
        <v>30052</v>
      </c>
      <c r="B1346" s="421">
        <v>268.5</v>
      </c>
      <c r="G1346" s="399">
        <v>358.35</v>
      </c>
      <c r="H1346" s="399">
        <f t="shared" si="33"/>
        <v>375.90000000000003</v>
      </c>
      <c r="M1346" s="389"/>
      <c r="N1346" s="158"/>
    </row>
    <row r="1347" spans="1:14" x14ac:dyDescent="0.2">
      <c r="A1347" s="158">
        <v>30055</v>
      </c>
      <c r="B1347" s="421">
        <v>78.2</v>
      </c>
      <c r="G1347" s="399">
        <v>105.25</v>
      </c>
      <c r="H1347" s="399">
        <f t="shared" si="33"/>
        <v>109.5</v>
      </c>
      <c r="M1347" s="389"/>
      <c r="N1347" s="158"/>
    </row>
    <row r="1348" spans="1:14" x14ac:dyDescent="0.2">
      <c r="A1348" s="158">
        <v>30058</v>
      </c>
      <c r="B1348" s="421">
        <v>152.6</v>
      </c>
      <c r="G1348" s="399">
        <v>198.05</v>
      </c>
      <c r="H1348" s="399">
        <f t="shared" si="33"/>
        <v>213.65</v>
      </c>
      <c r="M1348" s="389"/>
      <c r="N1348" s="158"/>
    </row>
    <row r="1349" spans="1:14" x14ac:dyDescent="0.2">
      <c r="A1349" s="158">
        <v>30061</v>
      </c>
      <c r="B1349" s="421">
        <v>24.85</v>
      </c>
      <c r="G1349" s="399">
        <v>34.85</v>
      </c>
      <c r="H1349" s="399">
        <f t="shared" si="33"/>
        <v>34.800000000000004</v>
      </c>
      <c r="M1349" s="389"/>
      <c r="N1349" s="158"/>
    </row>
    <row r="1350" spans="1:14" x14ac:dyDescent="0.2">
      <c r="A1350" s="158">
        <v>30062</v>
      </c>
      <c r="B1350" s="421">
        <v>64.2</v>
      </c>
      <c r="G1350" s="399">
        <v>85.850000000000009</v>
      </c>
      <c r="H1350" s="399">
        <f t="shared" si="33"/>
        <v>89.9</v>
      </c>
      <c r="M1350" s="389"/>
      <c r="N1350" s="158"/>
    </row>
    <row r="1351" spans="1:14" x14ac:dyDescent="0.2">
      <c r="A1351" s="158">
        <v>30064</v>
      </c>
      <c r="B1351" s="421">
        <v>116.15</v>
      </c>
      <c r="G1351" s="399">
        <v>141.45000000000002</v>
      </c>
      <c r="H1351" s="399">
        <f t="shared" si="33"/>
        <v>162.65</v>
      </c>
      <c r="M1351" s="389"/>
      <c r="N1351" s="158"/>
    </row>
    <row r="1352" spans="1:14" x14ac:dyDescent="0.2">
      <c r="A1352" s="158">
        <v>30068</v>
      </c>
      <c r="B1352" s="421">
        <v>292.60000000000002</v>
      </c>
      <c r="G1352" s="399">
        <v>405.05</v>
      </c>
      <c r="H1352" s="399">
        <f t="shared" si="33"/>
        <v>409.65000000000003</v>
      </c>
      <c r="M1352" s="389"/>
      <c r="N1352" s="158"/>
    </row>
    <row r="1353" spans="1:14" x14ac:dyDescent="0.2">
      <c r="A1353" s="158">
        <v>30071</v>
      </c>
      <c r="B1353" s="421">
        <v>55.2</v>
      </c>
      <c r="G1353" s="399">
        <v>73.75</v>
      </c>
      <c r="H1353" s="399">
        <f t="shared" si="33"/>
        <v>77.300000000000011</v>
      </c>
      <c r="M1353" s="389"/>
      <c r="N1353" s="158"/>
    </row>
    <row r="1354" spans="1:14" x14ac:dyDescent="0.2">
      <c r="A1354" s="158">
        <v>30072</v>
      </c>
      <c r="B1354" s="421">
        <v>55.2</v>
      </c>
      <c r="G1354" s="399">
        <v>73.75</v>
      </c>
      <c r="H1354" s="399">
        <f t="shared" si="33"/>
        <v>77.300000000000011</v>
      </c>
      <c r="M1354" s="389"/>
      <c r="N1354" s="158"/>
    </row>
    <row r="1355" spans="1:14" x14ac:dyDescent="0.2">
      <c r="A1355" s="158">
        <v>30075</v>
      </c>
      <c r="B1355" s="421">
        <v>158.35</v>
      </c>
      <c r="G1355" s="399">
        <v>217.25</v>
      </c>
      <c r="H1355" s="399">
        <f t="shared" si="33"/>
        <v>221.70000000000002</v>
      </c>
      <c r="M1355" s="389"/>
      <c r="N1355" s="158"/>
    </row>
    <row r="1356" spans="1:14" x14ac:dyDescent="0.2">
      <c r="A1356" s="158">
        <v>30078</v>
      </c>
      <c r="B1356" s="421">
        <v>51.25</v>
      </c>
      <c r="G1356" s="399">
        <v>65.350000000000009</v>
      </c>
      <c r="H1356" s="399">
        <f t="shared" si="33"/>
        <v>71.75</v>
      </c>
      <c r="M1356" s="389"/>
      <c r="N1356" s="158"/>
    </row>
    <row r="1357" spans="1:14" x14ac:dyDescent="0.2">
      <c r="A1357" s="158">
        <v>30081</v>
      </c>
      <c r="B1357" s="421">
        <v>116.15</v>
      </c>
      <c r="G1357" s="399">
        <v>145.85</v>
      </c>
      <c r="H1357" s="399">
        <f t="shared" si="33"/>
        <v>162.65</v>
      </c>
      <c r="M1357" s="389"/>
      <c r="N1357" s="158"/>
    </row>
    <row r="1358" spans="1:14" x14ac:dyDescent="0.2">
      <c r="A1358" s="158">
        <v>30084</v>
      </c>
      <c r="B1358" s="421">
        <v>62.2</v>
      </c>
      <c r="G1358" s="399">
        <v>76.7</v>
      </c>
      <c r="H1358" s="399">
        <f t="shared" si="33"/>
        <v>87.100000000000009</v>
      </c>
      <c r="M1358" s="389"/>
      <c r="N1358" s="158"/>
    </row>
    <row r="1359" spans="1:14" x14ac:dyDescent="0.2">
      <c r="A1359" s="158">
        <v>30087</v>
      </c>
      <c r="B1359" s="421">
        <v>31.1</v>
      </c>
      <c r="G1359" s="399">
        <v>41.800000000000004</v>
      </c>
      <c r="H1359" s="399">
        <f t="shared" si="33"/>
        <v>43.550000000000004</v>
      </c>
      <c r="M1359" s="389"/>
      <c r="N1359" s="158"/>
    </row>
    <row r="1360" spans="1:14" x14ac:dyDescent="0.2">
      <c r="A1360" s="158">
        <v>30090</v>
      </c>
      <c r="B1360" s="421">
        <v>135.9</v>
      </c>
      <c r="G1360" s="399">
        <v>168.70000000000002</v>
      </c>
      <c r="H1360" s="399">
        <f t="shared" si="33"/>
        <v>190.3</v>
      </c>
      <c r="M1360" s="389"/>
      <c r="N1360" s="158"/>
    </row>
    <row r="1361" spans="1:14" x14ac:dyDescent="0.2">
      <c r="A1361" s="158">
        <v>30093</v>
      </c>
      <c r="B1361" s="421">
        <v>181.35</v>
      </c>
      <c r="G1361" s="399">
        <v>242.15</v>
      </c>
      <c r="H1361" s="399">
        <f t="shared" si="33"/>
        <v>253.9</v>
      </c>
      <c r="M1361" s="389"/>
      <c r="N1361" s="158"/>
    </row>
    <row r="1362" spans="1:14" x14ac:dyDescent="0.2">
      <c r="A1362" s="158">
        <v>30094</v>
      </c>
      <c r="B1362" s="421">
        <v>200.25</v>
      </c>
      <c r="G1362" s="399">
        <v>267.3</v>
      </c>
      <c r="H1362" s="399">
        <f t="shared" si="33"/>
        <v>280.35000000000002</v>
      </c>
      <c r="M1362" s="389"/>
      <c r="N1362" s="158"/>
    </row>
    <row r="1363" spans="1:14" x14ac:dyDescent="0.2">
      <c r="A1363" s="158">
        <v>30097</v>
      </c>
      <c r="B1363" s="421">
        <v>102.7</v>
      </c>
      <c r="G1363" s="399">
        <v>139.70000000000002</v>
      </c>
      <c r="H1363" s="399">
        <f t="shared" si="33"/>
        <v>143.80000000000001</v>
      </c>
      <c r="M1363" s="389"/>
      <c r="N1363" s="158"/>
    </row>
    <row r="1364" spans="1:14" x14ac:dyDescent="0.2">
      <c r="A1364" s="158">
        <v>30099</v>
      </c>
      <c r="B1364" s="421">
        <v>95.15</v>
      </c>
      <c r="G1364" s="399">
        <v>127.10000000000001</v>
      </c>
      <c r="H1364" s="399">
        <f t="shared" si="33"/>
        <v>133.25</v>
      </c>
      <c r="M1364" s="389"/>
      <c r="N1364" s="158"/>
    </row>
    <row r="1365" spans="1:14" x14ac:dyDescent="0.2">
      <c r="A1365" s="158">
        <v>30103</v>
      </c>
      <c r="B1365" s="421">
        <v>194.4</v>
      </c>
      <c r="G1365" s="399">
        <v>242.4</v>
      </c>
      <c r="H1365" s="399">
        <f t="shared" si="33"/>
        <v>272.2</v>
      </c>
      <c r="M1365" s="389"/>
      <c r="N1365" s="158"/>
    </row>
    <row r="1366" spans="1:14" x14ac:dyDescent="0.2">
      <c r="A1366" s="158">
        <v>30104</v>
      </c>
      <c r="B1366" s="421">
        <v>134.19999999999999</v>
      </c>
      <c r="G1366" s="399">
        <v>208.60000000000002</v>
      </c>
      <c r="H1366" s="399">
        <f t="shared" si="33"/>
        <v>187.9</v>
      </c>
      <c r="M1366" s="389"/>
      <c r="N1366" s="158"/>
    </row>
    <row r="1367" spans="1:14" x14ac:dyDescent="0.2">
      <c r="A1367" s="158">
        <v>30105</v>
      </c>
      <c r="B1367" s="421">
        <v>174.4</v>
      </c>
      <c r="G1367" s="399">
        <v>271.2</v>
      </c>
      <c r="H1367" s="399">
        <f t="shared" si="33"/>
        <v>244.20000000000002</v>
      </c>
      <c r="M1367" s="406"/>
      <c r="N1367" s="158"/>
    </row>
    <row r="1368" spans="1:14" x14ac:dyDescent="0.2">
      <c r="A1368" s="158">
        <v>30107</v>
      </c>
      <c r="B1368" s="421">
        <v>232.5</v>
      </c>
      <c r="G1368" s="399">
        <v>313.10000000000002</v>
      </c>
      <c r="H1368" s="399">
        <f t="shared" si="33"/>
        <v>325.5</v>
      </c>
      <c r="M1368" s="389"/>
      <c r="N1368" s="158"/>
    </row>
    <row r="1369" spans="1:14" x14ac:dyDescent="0.2">
      <c r="A1369" s="158">
        <v>30165</v>
      </c>
      <c r="B1369" s="421">
        <v>480.85</v>
      </c>
      <c r="G1369" s="399">
        <v>864.80000000000007</v>
      </c>
      <c r="M1369" s="389"/>
      <c r="N1369" s="158"/>
    </row>
    <row r="1370" spans="1:14" x14ac:dyDescent="0.2">
      <c r="A1370" s="158">
        <v>30168</v>
      </c>
      <c r="B1370" s="421">
        <v>480.85</v>
      </c>
      <c r="G1370" s="399">
        <v>641.65000000000009</v>
      </c>
      <c r="M1370" s="389"/>
      <c r="N1370" s="158"/>
    </row>
    <row r="1371" spans="1:14" x14ac:dyDescent="0.2">
      <c r="A1371" s="158">
        <v>30171</v>
      </c>
      <c r="B1371" s="421">
        <v>731.25</v>
      </c>
      <c r="G1371" s="399">
        <v>1366.3000000000002</v>
      </c>
      <c r="M1371" s="389"/>
      <c r="N1371" s="158"/>
    </row>
    <row r="1372" spans="1:14" x14ac:dyDescent="0.2">
      <c r="A1372" s="158">
        <v>30172</v>
      </c>
      <c r="B1372" s="421">
        <v>731.25</v>
      </c>
      <c r="G1372" s="399">
        <v>1366.3000000000002</v>
      </c>
      <c r="M1372" s="389"/>
      <c r="N1372" s="158"/>
    </row>
    <row r="1373" spans="1:14" x14ac:dyDescent="0.2">
      <c r="A1373" s="158">
        <v>30175</v>
      </c>
      <c r="B1373" s="421">
        <v>1025.5999999999999</v>
      </c>
      <c r="G1373" s="399">
        <v>1435.85</v>
      </c>
      <c r="M1373" s="389"/>
      <c r="N1373" s="158"/>
    </row>
    <row r="1374" spans="1:14" x14ac:dyDescent="0.2">
      <c r="A1374" s="158">
        <v>30176</v>
      </c>
      <c r="B1374" s="421">
        <v>1042</v>
      </c>
      <c r="G1374" s="399">
        <v>1390.3000000000002</v>
      </c>
      <c r="M1374" s="389"/>
      <c r="N1374" s="158"/>
    </row>
    <row r="1375" spans="1:14" x14ac:dyDescent="0.2">
      <c r="A1375" s="158">
        <v>30177</v>
      </c>
      <c r="B1375" s="421">
        <v>1042</v>
      </c>
      <c r="G1375" s="399">
        <v>1390.3000000000002</v>
      </c>
      <c r="M1375" s="389"/>
      <c r="N1375" s="158"/>
    </row>
    <row r="1376" spans="1:14" x14ac:dyDescent="0.2">
      <c r="A1376" s="158">
        <v>30179</v>
      </c>
      <c r="B1376" s="421">
        <v>1282.5</v>
      </c>
      <c r="G1376" s="399">
        <v>1667.3500000000001</v>
      </c>
      <c r="M1376" s="389"/>
      <c r="N1376" s="158"/>
    </row>
    <row r="1377" spans="1:14" x14ac:dyDescent="0.2">
      <c r="A1377" s="158">
        <v>30180</v>
      </c>
      <c r="B1377" s="421">
        <v>144.30000000000001</v>
      </c>
      <c r="G1377" s="399">
        <v>192.60000000000002</v>
      </c>
      <c r="H1377" s="399">
        <f>CEILING(B1377*1.4,0.05)</f>
        <v>202.05</v>
      </c>
      <c r="M1377" s="389"/>
      <c r="N1377" s="158"/>
    </row>
    <row r="1378" spans="1:14" x14ac:dyDescent="0.2">
      <c r="A1378" s="158">
        <v>30183</v>
      </c>
      <c r="B1378" s="421">
        <v>260.60000000000002</v>
      </c>
      <c r="G1378" s="399">
        <v>347.70000000000005</v>
      </c>
      <c r="H1378" s="399">
        <f t="shared" ref="H1378:H1438" si="34">CEILING(B1378*1.4,0.05)</f>
        <v>364.85</v>
      </c>
      <c r="M1378" s="389"/>
      <c r="N1378" s="158"/>
    </row>
    <row r="1379" spans="1:14" x14ac:dyDescent="0.2">
      <c r="A1379" s="158">
        <v>30187</v>
      </c>
      <c r="B1379" s="421">
        <v>271.64999999999998</v>
      </c>
      <c r="G1379" s="399">
        <v>380.95000000000005</v>
      </c>
      <c r="H1379" s="399">
        <f t="shared" si="34"/>
        <v>380.35</v>
      </c>
      <c r="M1379" s="389"/>
      <c r="N1379" s="158"/>
    </row>
    <row r="1380" spans="1:14" x14ac:dyDescent="0.2">
      <c r="A1380" s="158">
        <v>30189</v>
      </c>
      <c r="B1380" s="421">
        <v>155.69999999999999</v>
      </c>
      <c r="G1380" s="399">
        <v>189.9</v>
      </c>
      <c r="M1380" s="389"/>
      <c r="N1380" s="158"/>
    </row>
    <row r="1381" spans="1:14" x14ac:dyDescent="0.2">
      <c r="A1381" s="158">
        <v>30190</v>
      </c>
      <c r="B1381" s="421">
        <v>420.45</v>
      </c>
      <c r="G1381" s="399">
        <v>630.55000000000007</v>
      </c>
      <c r="H1381" s="399">
        <f t="shared" si="34"/>
        <v>588.65</v>
      </c>
      <c r="M1381" s="389"/>
      <c r="N1381" s="158"/>
    </row>
    <row r="1382" spans="1:14" x14ac:dyDescent="0.2">
      <c r="A1382" s="158">
        <v>30191</v>
      </c>
      <c r="B1382" s="421">
        <v>67.099999999999994</v>
      </c>
      <c r="G1382" s="399">
        <v>89.65</v>
      </c>
      <c r="H1382" s="399">
        <f t="shared" si="34"/>
        <v>93.95</v>
      </c>
      <c r="M1382" s="389"/>
      <c r="N1382" s="158"/>
    </row>
    <row r="1383" spans="1:14" x14ac:dyDescent="0.2">
      <c r="A1383" s="158">
        <v>30192</v>
      </c>
      <c r="B1383" s="421">
        <v>41.8</v>
      </c>
      <c r="G1383" s="399">
        <v>56.050000000000004</v>
      </c>
      <c r="H1383" s="399">
        <f t="shared" si="34"/>
        <v>58.550000000000004</v>
      </c>
      <c r="M1383" s="389"/>
      <c r="N1383" s="158"/>
    </row>
    <row r="1384" spans="1:14" x14ac:dyDescent="0.2">
      <c r="A1384" s="158">
        <v>30196</v>
      </c>
      <c r="B1384" s="421">
        <v>133.44999999999999</v>
      </c>
      <c r="G1384" s="399">
        <v>178.25</v>
      </c>
      <c r="H1384" s="399">
        <f t="shared" si="34"/>
        <v>186.85000000000002</v>
      </c>
      <c r="M1384" s="389"/>
      <c r="N1384" s="158"/>
    </row>
    <row r="1385" spans="1:14" x14ac:dyDescent="0.2">
      <c r="A1385" s="158">
        <v>30202</v>
      </c>
      <c r="B1385" s="421">
        <v>51.1</v>
      </c>
      <c r="G1385" s="399">
        <v>68.350000000000009</v>
      </c>
      <c r="H1385" s="399">
        <f t="shared" si="34"/>
        <v>71.55</v>
      </c>
      <c r="M1385" s="389"/>
      <c r="N1385" s="158"/>
    </row>
    <row r="1386" spans="1:14" x14ac:dyDescent="0.2">
      <c r="A1386" s="158">
        <v>30207</v>
      </c>
      <c r="B1386" s="421">
        <v>47.15</v>
      </c>
      <c r="G1386" s="399">
        <v>63.2</v>
      </c>
      <c r="H1386" s="399">
        <f t="shared" si="34"/>
        <v>66.05</v>
      </c>
      <c r="M1386" s="389"/>
      <c r="N1386" s="158"/>
    </row>
    <row r="1387" spans="1:14" x14ac:dyDescent="0.2">
      <c r="A1387" s="158">
        <v>30210</v>
      </c>
      <c r="B1387" s="421">
        <v>172.25</v>
      </c>
      <c r="G1387" s="399">
        <v>282.7</v>
      </c>
      <c r="M1387" s="389"/>
      <c r="N1387" s="158"/>
    </row>
    <row r="1388" spans="1:14" x14ac:dyDescent="0.2">
      <c r="A1388" s="158">
        <v>30216</v>
      </c>
      <c r="B1388" s="421">
        <v>28.9</v>
      </c>
      <c r="G1388" s="399">
        <v>38.800000000000004</v>
      </c>
      <c r="H1388" s="399">
        <f t="shared" si="34"/>
        <v>40.5</v>
      </c>
      <c r="M1388" s="389"/>
      <c r="N1388" s="158"/>
    </row>
    <row r="1389" spans="1:14" x14ac:dyDescent="0.2">
      <c r="A1389" s="158">
        <v>30219</v>
      </c>
      <c r="B1389" s="421">
        <v>28.9</v>
      </c>
      <c r="H1389" s="399">
        <f t="shared" si="34"/>
        <v>40.5</v>
      </c>
      <c r="M1389" s="389"/>
      <c r="N1389" s="158"/>
    </row>
    <row r="1390" spans="1:14" x14ac:dyDescent="0.2">
      <c r="A1390" s="158">
        <v>30223</v>
      </c>
      <c r="B1390" s="421">
        <v>172.25</v>
      </c>
      <c r="G1390" s="399">
        <v>212.65</v>
      </c>
      <c r="M1390" s="389"/>
      <c r="N1390" s="158"/>
    </row>
    <row r="1391" spans="1:14" x14ac:dyDescent="0.2">
      <c r="A1391" s="158">
        <v>30224</v>
      </c>
      <c r="B1391" s="421">
        <v>251.15</v>
      </c>
      <c r="G1391" s="399">
        <v>335.35</v>
      </c>
      <c r="H1391" s="399">
        <f t="shared" si="34"/>
        <v>351.65000000000003</v>
      </c>
      <c r="M1391" s="389"/>
      <c r="N1391" s="158"/>
    </row>
    <row r="1392" spans="1:14" x14ac:dyDescent="0.2">
      <c r="A1392" s="158">
        <v>30225</v>
      </c>
      <c r="B1392" s="421">
        <v>283</v>
      </c>
      <c r="G1392" s="399">
        <v>365.05</v>
      </c>
      <c r="H1392" s="399">
        <f t="shared" si="34"/>
        <v>396.20000000000005</v>
      </c>
      <c r="M1392" s="389"/>
      <c r="N1392" s="158"/>
    </row>
    <row r="1393" spans="1:14" x14ac:dyDescent="0.2">
      <c r="A1393" s="158">
        <v>30226</v>
      </c>
      <c r="B1393" s="421">
        <v>158.35</v>
      </c>
      <c r="G1393" s="399">
        <v>211.35000000000002</v>
      </c>
      <c r="H1393" s="399">
        <f t="shared" si="34"/>
        <v>221.70000000000002</v>
      </c>
      <c r="M1393" s="389"/>
      <c r="N1393" s="158"/>
    </row>
    <row r="1394" spans="1:14" x14ac:dyDescent="0.2">
      <c r="A1394" s="158">
        <v>30229</v>
      </c>
      <c r="B1394" s="421">
        <v>288.55</v>
      </c>
      <c r="G1394" s="399">
        <v>385.20000000000005</v>
      </c>
      <c r="H1394" s="399">
        <f t="shared" si="34"/>
        <v>404</v>
      </c>
      <c r="M1394" s="389"/>
      <c r="N1394" s="158"/>
    </row>
    <row r="1395" spans="1:14" x14ac:dyDescent="0.2">
      <c r="A1395" s="158">
        <v>30232</v>
      </c>
      <c r="B1395" s="421">
        <v>236.4</v>
      </c>
      <c r="G1395" s="399">
        <v>315.55</v>
      </c>
      <c r="H1395" s="399">
        <f t="shared" si="34"/>
        <v>331</v>
      </c>
      <c r="M1395" s="389"/>
      <c r="N1395" s="158"/>
    </row>
    <row r="1396" spans="1:14" x14ac:dyDescent="0.2">
      <c r="A1396" s="158">
        <v>30235</v>
      </c>
      <c r="B1396" s="421">
        <v>312.60000000000002</v>
      </c>
      <c r="G1396" s="399">
        <v>417.20000000000005</v>
      </c>
      <c r="H1396" s="399">
        <f t="shared" si="34"/>
        <v>437.65000000000003</v>
      </c>
      <c r="M1396" s="389"/>
      <c r="N1396" s="158"/>
    </row>
    <row r="1397" spans="1:14" x14ac:dyDescent="0.2">
      <c r="A1397" s="158">
        <v>30238</v>
      </c>
      <c r="B1397" s="421">
        <v>158.35</v>
      </c>
      <c r="G1397" s="399">
        <v>211.35000000000002</v>
      </c>
      <c r="H1397" s="399">
        <f t="shared" si="34"/>
        <v>221.70000000000002</v>
      </c>
      <c r="M1397" s="389"/>
      <c r="N1397" s="158"/>
    </row>
    <row r="1398" spans="1:14" x14ac:dyDescent="0.2">
      <c r="A1398" s="158">
        <v>30241</v>
      </c>
      <c r="B1398" s="421">
        <v>376.75</v>
      </c>
      <c r="G1398" s="399">
        <v>524.4</v>
      </c>
      <c r="H1398" s="399">
        <f t="shared" si="34"/>
        <v>527.45000000000005</v>
      </c>
      <c r="M1398" s="389"/>
      <c r="N1398" s="158"/>
    </row>
    <row r="1399" spans="1:14" x14ac:dyDescent="0.2">
      <c r="A1399" s="158">
        <v>30244</v>
      </c>
      <c r="B1399" s="421">
        <v>376.75</v>
      </c>
      <c r="G1399" s="399">
        <v>502.8</v>
      </c>
      <c r="M1399" s="389"/>
      <c r="N1399" s="158"/>
    </row>
    <row r="1400" spans="1:14" x14ac:dyDescent="0.2">
      <c r="A1400" s="158">
        <v>30246</v>
      </c>
      <c r="B1400" s="421">
        <v>729.25</v>
      </c>
      <c r="G1400" s="399">
        <v>1072.3500000000001</v>
      </c>
      <c r="M1400" s="389"/>
      <c r="N1400" s="158"/>
    </row>
    <row r="1401" spans="1:14" x14ac:dyDescent="0.2">
      <c r="A1401" s="158">
        <v>30247</v>
      </c>
      <c r="B1401" s="421">
        <v>781.6</v>
      </c>
      <c r="G1401" s="399">
        <v>1042.7</v>
      </c>
      <c r="M1401" s="389"/>
      <c r="N1401" s="158"/>
    </row>
    <row r="1402" spans="1:14" x14ac:dyDescent="0.2">
      <c r="A1402" s="158">
        <v>30250</v>
      </c>
      <c r="B1402" s="421">
        <v>1322.6</v>
      </c>
      <c r="G1402" s="399">
        <v>1792.5</v>
      </c>
      <c r="M1402" s="389"/>
      <c r="N1402" s="158"/>
    </row>
    <row r="1403" spans="1:14" x14ac:dyDescent="0.2">
      <c r="A1403" s="158">
        <v>30251</v>
      </c>
      <c r="B1403" s="421">
        <v>2031.65</v>
      </c>
      <c r="G1403" s="399">
        <v>2736.6000000000004</v>
      </c>
      <c r="H1403" s="399">
        <f t="shared" si="34"/>
        <v>2844.3500000000004</v>
      </c>
      <c r="M1403" s="389"/>
      <c r="N1403" s="158"/>
    </row>
    <row r="1404" spans="1:14" x14ac:dyDescent="0.2">
      <c r="A1404" s="158">
        <v>30253</v>
      </c>
      <c r="B1404" s="421">
        <v>881.75</v>
      </c>
      <c r="G1404" s="399">
        <v>1247.9000000000001</v>
      </c>
      <c r="M1404" s="389"/>
      <c r="N1404" s="158"/>
    </row>
    <row r="1405" spans="1:14" x14ac:dyDescent="0.2">
      <c r="A1405" s="158">
        <v>30255</v>
      </c>
      <c r="B1405" s="421">
        <v>1174.1500000000001</v>
      </c>
      <c r="G1405" s="399">
        <v>1812.8000000000002</v>
      </c>
      <c r="M1405" s="389"/>
      <c r="N1405" s="158"/>
    </row>
    <row r="1406" spans="1:14" x14ac:dyDescent="0.2">
      <c r="A1406" s="158">
        <v>30256</v>
      </c>
      <c r="B1406" s="421">
        <v>470.9</v>
      </c>
      <c r="G1406" s="399">
        <v>720.35</v>
      </c>
      <c r="M1406" s="389"/>
      <c r="N1406" s="158"/>
    </row>
    <row r="1407" spans="1:14" x14ac:dyDescent="0.2">
      <c r="A1407" s="158">
        <v>30259</v>
      </c>
      <c r="B1407" s="421">
        <v>209.9</v>
      </c>
      <c r="G1407" s="399">
        <v>282.2</v>
      </c>
      <c r="H1407" s="399">
        <f t="shared" si="34"/>
        <v>293.90000000000003</v>
      </c>
      <c r="M1407" s="389"/>
      <c r="N1407" s="158"/>
    </row>
    <row r="1408" spans="1:14" x14ac:dyDescent="0.2">
      <c r="A1408" s="158">
        <v>30262</v>
      </c>
      <c r="B1408" s="421">
        <v>62.2</v>
      </c>
      <c r="G1408" s="399">
        <v>83.25</v>
      </c>
      <c r="H1408" s="399">
        <f t="shared" si="34"/>
        <v>87.100000000000009</v>
      </c>
      <c r="M1408" s="389"/>
      <c r="N1408" s="158"/>
    </row>
    <row r="1409" spans="1:14" x14ac:dyDescent="0.2">
      <c r="A1409" s="158">
        <v>30266</v>
      </c>
      <c r="B1409" s="421">
        <v>158.35</v>
      </c>
      <c r="G1409" s="399">
        <v>230.25</v>
      </c>
      <c r="H1409" s="399">
        <f t="shared" si="34"/>
        <v>221.70000000000002</v>
      </c>
      <c r="M1409" s="389"/>
      <c r="N1409" s="158"/>
    </row>
    <row r="1410" spans="1:14" x14ac:dyDescent="0.2">
      <c r="A1410" s="158">
        <v>30269</v>
      </c>
      <c r="B1410" s="421">
        <v>158.35</v>
      </c>
      <c r="G1410" s="399">
        <v>211.35000000000002</v>
      </c>
      <c r="H1410" s="399">
        <f t="shared" si="34"/>
        <v>221.70000000000002</v>
      </c>
      <c r="M1410" s="389"/>
      <c r="N1410" s="158"/>
    </row>
    <row r="1411" spans="1:14" x14ac:dyDescent="0.2">
      <c r="A1411" s="158">
        <v>30272</v>
      </c>
      <c r="B1411" s="421">
        <v>312.60000000000002</v>
      </c>
      <c r="G1411" s="399">
        <v>421.15000000000003</v>
      </c>
      <c r="H1411" s="399">
        <f t="shared" si="34"/>
        <v>437.65000000000003</v>
      </c>
      <c r="M1411" s="389"/>
      <c r="N1411" s="158"/>
    </row>
    <row r="1412" spans="1:14" x14ac:dyDescent="0.2">
      <c r="A1412" s="158">
        <v>30275</v>
      </c>
      <c r="B1412" s="421">
        <v>1863.5</v>
      </c>
      <c r="G1412" s="399">
        <v>2694.2000000000003</v>
      </c>
      <c r="M1412" s="389"/>
      <c r="N1412" s="158"/>
    </row>
    <row r="1413" spans="1:14" x14ac:dyDescent="0.2">
      <c r="A1413" s="158">
        <v>30278</v>
      </c>
      <c r="B1413" s="421">
        <v>49.15</v>
      </c>
      <c r="G1413" s="399">
        <v>63.25</v>
      </c>
      <c r="H1413" s="399">
        <f t="shared" si="34"/>
        <v>68.850000000000009</v>
      </c>
      <c r="M1413" s="389"/>
      <c r="N1413" s="158"/>
    </row>
    <row r="1414" spans="1:14" x14ac:dyDescent="0.2">
      <c r="A1414" s="158">
        <v>30281</v>
      </c>
      <c r="B1414" s="421">
        <v>126.3</v>
      </c>
      <c r="G1414" s="399">
        <v>157.45000000000002</v>
      </c>
      <c r="H1414" s="399">
        <f t="shared" si="34"/>
        <v>176.85000000000002</v>
      </c>
      <c r="M1414" s="389"/>
      <c r="N1414" s="158"/>
    </row>
    <row r="1415" spans="1:14" x14ac:dyDescent="0.2">
      <c r="A1415" s="158">
        <v>30283</v>
      </c>
      <c r="B1415" s="421">
        <v>216.4</v>
      </c>
      <c r="G1415" s="399">
        <v>320</v>
      </c>
      <c r="H1415" s="399">
        <f t="shared" si="34"/>
        <v>303</v>
      </c>
      <c r="M1415" s="389"/>
      <c r="N1415" s="158"/>
    </row>
    <row r="1416" spans="1:14" x14ac:dyDescent="0.2">
      <c r="A1416" s="158">
        <v>30286</v>
      </c>
      <c r="B1416" s="421">
        <v>420.55</v>
      </c>
      <c r="G1416" s="399">
        <v>633.25</v>
      </c>
      <c r="H1416" s="399">
        <f t="shared" si="34"/>
        <v>588.80000000000007</v>
      </c>
      <c r="M1416" s="389"/>
      <c r="N1416" s="158"/>
    </row>
    <row r="1417" spans="1:14" x14ac:dyDescent="0.2">
      <c r="A1417" s="158">
        <v>30287</v>
      </c>
      <c r="B1417" s="421">
        <v>546.79999999999995</v>
      </c>
      <c r="G1417" s="399">
        <v>823.25</v>
      </c>
      <c r="H1417" s="399">
        <f t="shared" si="34"/>
        <v>765.55000000000007</v>
      </c>
      <c r="M1417" s="406"/>
      <c r="N1417" s="158"/>
    </row>
    <row r="1418" spans="1:14" x14ac:dyDescent="0.2">
      <c r="A1418" s="158">
        <v>30289</v>
      </c>
      <c r="B1418" s="421">
        <v>530.95000000000005</v>
      </c>
      <c r="G1418" s="399">
        <v>659</v>
      </c>
      <c r="M1418" s="389"/>
      <c r="N1418" s="158"/>
    </row>
    <row r="1419" spans="1:14" x14ac:dyDescent="0.2">
      <c r="A1419" s="158">
        <v>30293</v>
      </c>
      <c r="B1419" s="421">
        <v>470.9</v>
      </c>
      <c r="G1419" s="399">
        <v>628.35</v>
      </c>
      <c r="H1419" s="399">
        <f t="shared" si="34"/>
        <v>659.30000000000007</v>
      </c>
      <c r="M1419" s="389"/>
      <c r="N1419" s="158"/>
    </row>
    <row r="1420" spans="1:14" x14ac:dyDescent="0.2">
      <c r="A1420" s="158">
        <v>30294</v>
      </c>
      <c r="B1420" s="421">
        <v>1863.5</v>
      </c>
      <c r="G1420" s="399">
        <v>3385.65</v>
      </c>
      <c r="M1420" s="389"/>
      <c r="N1420" s="158"/>
    </row>
    <row r="1421" spans="1:14" x14ac:dyDescent="0.2">
      <c r="A1421" s="158">
        <v>30296</v>
      </c>
      <c r="B1421" s="421">
        <v>1082.25</v>
      </c>
      <c r="G1421" s="399">
        <v>1600.2</v>
      </c>
      <c r="M1421" s="389"/>
      <c r="N1421" s="158"/>
    </row>
    <row r="1422" spans="1:14" x14ac:dyDescent="0.2">
      <c r="A1422" s="158">
        <v>30297</v>
      </c>
      <c r="B1422" s="421">
        <v>1082.25</v>
      </c>
      <c r="G1422" s="399">
        <v>1607.0500000000002</v>
      </c>
      <c r="M1422" s="389"/>
      <c r="N1422" s="158"/>
    </row>
    <row r="1423" spans="1:14" x14ac:dyDescent="0.2">
      <c r="A1423" s="158">
        <v>30299</v>
      </c>
      <c r="B1423" s="421">
        <v>673.85</v>
      </c>
      <c r="G1423" s="399">
        <v>899.25</v>
      </c>
      <c r="M1423" s="389"/>
      <c r="N1423" s="158"/>
    </row>
    <row r="1424" spans="1:14" x14ac:dyDescent="0.2">
      <c r="A1424" s="158">
        <v>30300</v>
      </c>
      <c r="B1424" s="421">
        <v>808.65</v>
      </c>
      <c r="G1424" s="399">
        <v>1079</v>
      </c>
      <c r="M1424" s="389"/>
      <c r="N1424" s="158"/>
    </row>
    <row r="1425" spans="1:14" x14ac:dyDescent="0.2">
      <c r="A1425" s="158">
        <v>30302</v>
      </c>
      <c r="B1425" s="421">
        <v>539.1</v>
      </c>
      <c r="G1425" s="399">
        <v>719.30000000000007</v>
      </c>
      <c r="M1425" s="389"/>
      <c r="N1425" s="158"/>
    </row>
    <row r="1426" spans="1:14" x14ac:dyDescent="0.2">
      <c r="A1426" s="158">
        <v>30303</v>
      </c>
      <c r="B1426" s="421">
        <v>646.85</v>
      </c>
      <c r="G1426" s="399">
        <v>863.1</v>
      </c>
      <c r="M1426" s="389"/>
      <c r="N1426" s="158"/>
    </row>
    <row r="1427" spans="1:14" x14ac:dyDescent="0.2">
      <c r="A1427" s="158">
        <v>30306</v>
      </c>
      <c r="B1427" s="421">
        <v>844.3</v>
      </c>
      <c r="G1427" s="399">
        <v>1287.95</v>
      </c>
      <c r="M1427" s="389"/>
      <c r="N1427" s="158"/>
    </row>
    <row r="1428" spans="1:14" x14ac:dyDescent="0.2">
      <c r="A1428" s="158">
        <v>30310</v>
      </c>
      <c r="B1428" s="421">
        <v>844.3</v>
      </c>
      <c r="G1428" s="399">
        <v>1305.8000000000002</v>
      </c>
      <c r="M1428" s="389"/>
      <c r="N1428" s="158"/>
    </row>
    <row r="1429" spans="1:14" x14ac:dyDescent="0.2">
      <c r="A1429" s="158">
        <v>30311</v>
      </c>
      <c r="B1429" s="421">
        <v>658</v>
      </c>
      <c r="G1429" s="399">
        <v>921.30000000000007</v>
      </c>
      <c r="M1429" s="389"/>
      <c r="N1429" s="158"/>
    </row>
    <row r="1430" spans="1:14" x14ac:dyDescent="0.2">
      <c r="A1430" s="158">
        <v>30314</v>
      </c>
      <c r="B1430" s="421">
        <v>483.5</v>
      </c>
      <c r="G1430" s="399">
        <v>734.40000000000009</v>
      </c>
      <c r="M1430" s="389"/>
      <c r="N1430" s="158"/>
    </row>
    <row r="1431" spans="1:14" x14ac:dyDescent="0.2">
      <c r="A1431" s="158">
        <v>30315</v>
      </c>
      <c r="B1431" s="421">
        <v>1205.0999999999999</v>
      </c>
      <c r="G1431" s="399">
        <v>1871.3000000000002</v>
      </c>
      <c r="M1431" s="389"/>
      <c r="N1431" s="158"/>
    </row>
    <row r="1432" spans="1:14" x14ac:dyDescent="0.2">
      <c r="A1432" s="158">
        <v>30317</v>
      </c>
      <c r="B1432" s="421">
        <v>1442.9</v>
      </c>
      <c r="G1432" s="399">
        <v>2169.2000000000003</v>
      </c>
      <c r="M1432" s="389"/>
      <c r="N1432" s="158"/>
    </row>
    <row r="1433" spans="1:14" x14ac:dyDescent="0.2">
      <c r="A1433" s="158">
        <v>30318</v>
      </c>
      <c r="B1433" s="421">
        <v>1205.0999999999999</v>
      </c>
      <c r="G1433" s="399">
        <v>1871.3000000000002</v>
      </c>
      <c r="M1433" s="389"/>
      <c r="N1433" s="158"/>
    </row>
    <row r="1434" spans="1:14" x14ac:dyDescent="0.2">
      <c r="A1434" s="158">
        <v>30320</v>
      </c>
      <c r="B1434" s="421">
        <v>1442.9</v>
      </c>
      <c r="G1434" s="399">
        <v>1882.5</v>
      </c>
      <c r="M1434" s="389"/>
      <c r="N1434" s="158"/>
    </row>
    <row r="1435" spans="1:14" x14ac:dyDescent="0.2">
      <c r="A1435" s="158">
        <v>30323</v>
      </c>
      <c r="B1435" s="421">
        <v>1442.9</v>
      </c>
      <c r="G1435" s="399">
        <v>2206.25</v>
      </c>
      <c r="M1435" s="389"/>
      <c r="N1435" s="158"/>
    </row>
    <row r="1436" spans="1:14" x14ac:dyDescent="0.2">
      <c r="A1436" s="158">
        <v>30324</v>
      </c>
      <c r="B1436" s="421">
        <v>1442.9</v>
      </c>
      <c r="G1436" s="399">
        <v>2215.4</v>
      </c>
      <c r="M1436" s="389"/>
      <c r="N1436" s="158"/>
    </row>
    <row r="1437" spans="1:14" x14ac:dyDescent="0.2">
      <c r="A1437" s="158">
        <v>30326</v>
      </c>
      <c r="B1437" s="421">
        <v>628.54999999999995</v>
      </c>
      <c r="G1437" s="399">
        <v>954.7</v>
      </c>
      <c r="M1437" s="406"/>
      <c r="N1437" s="158"/>
    </row>
    <row r="1438" spans="1:14" x14ac:dyDescent="0.2">
      <c r="A1438" s="158">
        <v>30329</v>
      </c>
      <c r="B1438" s="421">
        <v>261.05</v>
      </c>
      <c r="G1438" s="399">
        <v>348.40000000000003</v>
      </c>
      <c r="H1438" s="399">
        <f t="shared" si="34"/>
        <v>365.5</v>
      </c>
      <c r="M1438" s="389"/>
      <c r="N1438" s="158"/>
    </row>
    <row r="1439" spans="1:14" x14ac:dyDescent="0.2">
      <c r="A1439" s="158">
        <v>30330</v>
      </c>
      <c r="B1439" s="421">
        <v>759.8</v>
      </c>
      <c r="G1439" s="399">
        <v>1038.8</v>
      </c>
      <c r="M1439" s="389"/>
      <c r="N1439" s="158"/>
    </row>
    <row r="1440" spans="1:14" x14ac:dyDescent="0.2">
      <c r="A1440" s="158">
        <v>30332</v>
      </c>
      <c r="B1440" s="421">
        <v>366.55</v>
      </c>
      <c r="G1440" s="399">
        <v>487.95000000000005</v>
      </c>
      <c r="M1440" s="389"/>
      <c r="N1440" s="158"/>
    </row>
    <row r="1441" spans="1:14" x14ac:dyDescent="0.2">
      <c r="A1441" s="158">
        <v>30335</v>
      </c>
      <c r="B1441" s="421">
        <v>916.4</v>
      </c>
      <c r="G1441" s="399">
        <v>1345.95</v>
      </c>
      <c r="M1441" s="389"/>
      <c r="N1441" s="158"/>
    </row>
    <row r="1442" spans="1:14" x14ac:dyDescent="0.2">
      <c r="A1442" s="158">
        <v>30336</v>
      </c>
      <c r="B1442" s="421">
        <v>1099.7</v>
      </c>
      <c r="G1442" s="399">
        <v>1574.6000000000001</v>
      </c>
      <c r="M1442" s="389"/>
      <c r="N1442" s="158"/>
    </row>
    <row r="1443" spans="1:14" x14ac:dyDescent="0.2">
      <c r="A1443" s="158">
        <v>30382</v>
      </c>
      <c r="B1443" s="421">
        <v>1381.6</v>
      </c>
      <c r="G1443" s="399">
        <v>1886.5500000000002</v>
      </c>
      <c r="M1443" s="389"/>
      <c r="N1443" s="158"/>
    </row>
    <row r="1444" spans="1:14" x14ac:dyDescent="0.2">
      <c r="A1444" s="158">
        <v>30384</v>
      </c>
      <c r="B1444" s="421">
        <v>1442.9</v>
      </c>
      <c r="G1444" s="399">
        <v>1548.4</v>
      </c>
      <c r="M1444" s="389"/>
      <c r="N1444" s="158"/>
    </row>
    <row r="1445" spans="1:14" x14ac:dyDescent="0.2">
      <c r="A1445" s="158">
        <v>30385</v>
      </c>
      <c r="B1445" s="421">
        <v>595.54999999999995</v>
      </c>
      <c r="G1445" s="399">
        <v>836</v>
      </c>
      <c r="M1445" s="389"/>
      <c r="N1445" s="158"/>
    </row>
    <row r="1446" spans="1:14" x14ac:dyDescent="0.2">
      <c r="A1446" s="158">
        <v>30387</v>
      </c>
      <c r="B1446" s="421">
        <v>671.3</v>
      </c>
      <c r="G1446" s="399">
        <v>916.45</v>
      </c>
      <c r="M1446" s="389"/>
      <c r="N1446" s="158"/>
    </row>
    <row r="1447" spans="1:14" x14ac:dyDescent="0.2">
      <c r="A1447" s="158">
        <v>30388</v>
      </c>
      <c r="B1447" s="421">
        <v>1125.95</v>
      </c>
      <c r="G1447" s="399">
        <v>1576.3500000000001</v>
      </c>
      <c r="M1447" s="389"/>
      <c r="N1447" s="158"/>
    </row>
    <row r="1448" spans="1:14" x14ac:dyDescent="0.2">
      <c r="A1448" s="158">
        <v>30390</v>
      </c>
      <c r="B1448" s="421">
        <v>232.5</v>
      </c>
      <c r="G1448" s="399">
        <v>310.35000000000002</v>
      </c>
      <c r="M1448" s="389"/>
      <c r="N1448" s="158"/>
    </row>
    <row r="1449" spans="1:14" x14ac:dyDescent="0.2">
      <c r="A1449" s="158">
        <v>30392</v>
      </c>
      <c r="B1449" s="421">
        <v>713.1</v>
      </c>
      <c r="G1449" s="399">
        <v>951.45</v>
      </c>
      <c r="M1449" s="389"/>
      <c r="N1449" s="158"/>
    </row>
    <row r="1450" spans="1:14" x14ac:dyDescent="0.2">
      <c r="A1450" s="158">
        <v>30396</v>
      </c>
      <c r="B1450" s="421">
        <v>1074.6500000000001</v>
      </c>
      <c r="G1450" s="399">
        <v>1293.6500000000001</v>
      </c>
      <c r="M1450" s="389"/>
      <c r="N1450" s="158"/>
    </row>
    <row r="1451" spans="1:14" x14ac:dyDescent="0.2">
      <c r="A1451" s="158">
        <v>30397</v>
      </c>
      <c r="B1451" s="421">
        <v>245.6</v>
      </c>
      <c r="G1451" s="399">
        <v>328</v>
      </c>
      <c r="M1451" s="389"/>
      <c r="N1451" s="158"/>
    </row>
    <row r="1452" spans="1:14" x14ac:dyDescent="0.2">
      <c r="A1452" s="158">
        <v>30399</v>
      </c>
      <c r="B1452" s="421">
        <v>337.8</v>
      </c>
      <c r="G1452" s="399">
        <v>450.95000000000005</v>
      </c>
      <c r="M1452" s="389"/>
      <c r="N1452" s="158"/>
    </row>
    <row r="1453" spans="1:14" x14ac:dyDescent="0.2">
      <c r="A1453" s="158">
        <v>30400</v>
      </c>
      <c r="B1453" s="421">
        <v>668.65</v>
      </c>
      <c r="G1453" s="399">
        <v>892.15000000000009</v>
      </c>
      <c r="M1453" s="389"/>
      <c r="N1453" s="158"/>
    </row>
    <row r="1454" spans="1:14" x14ac:dyDescent="0.2">
      <c r="A1454" s="158">
        <v>30406</v>
      </c>
      <c r="B1454" s="421">
        <v>55.2</v>
      </c>
      <c r="G1454" s="399">
        <v>75.850000000000009</v>
      </c>
      <c r="H1454" s="399">
        <f t="shared" ref="H1454" si="35">CEILING(B1454*1.4,0.05)</f>
        <v>77.300000000000011</v>
      </c>
      <c r="M1454" s="389"/>
      <c r="N1454" s="158"/>
    </row>
    <row r="1455" spans="1:14" x14ac:dyDescent="0.2">
      <c r="A1455" s="158">
        <v>30408</v>
      </c>
      <c r="B1455" s="421">
        <v>414.55</v>
      </c>
      <c r="G1455" s="399">
        <v>622.30000000000007</v>
      </c>
      <c r="M1455" s="389"/>
      <c r="N1455" s="158"/>
    </row>
    <row r="1456" spans="1:14" x14ac:dyDescent="0.2">
      <c r="A1456" s="158">
        <v>30409</v>
      </c>
      <c r="B1456" s="421">
        <v>184.4</v>
      </c>
      <c r="G1456" s="399">
        <v>246.4</v>
      </c>
      <c r="H1456" s="399">
        <f t="shared" ref="H1456" si="36">CEILING(B1456*1.4,0.05)</f>
        <v>258.2</v>
      </c>
      <c r="M1456" s="389"/>
      <c r="N1456" s="158"/>
    </row>
    <row r="1457" spans="1:14" x14ac:dyDescent="0.2">
      <c r="A1457" s="158">
        <v>30411</v>
      </c>
      <c r="B1457" s="421">
        <v>93.85</v>
      </c>
      <c r="G1457" s="399">
        <v>125.5</v>
      </c>
      <c r="M1457" s="389"/>
      <c r="N1457" s="158"/>
    </row>
    <row r="1458" spans="1:14" x14ac:dyDescent="0.2">
      <c r="A1458" s="158">
        <v>30412</v>
      </c>
      <c r="B1458" s="421">
        <v>55.35</v>
      </c>
      <c r="G1458" s="399">
        <v>73.95</v>
      </c>
      <c r="H1458" s="399">
        <f t="shared" ref="H1458" si="37">CEILING(B1458*1.4,0.05)</f>
        <v>77.5</v>
      </c>
      <c r="M1458" s="389"/>
      <c r="N1458" s="158"/>
    </row>
    <row r="1459" spans="1:14" x14ac:dyDescent="0.2">
      <c r="A1459" s="158">
        <v>30414</v>
      </c>
      <c r="B1459" s="421">
        <v>729.25</v>
      </c>
      <c r="G1459" s="399">
        <v>972.95</v>
      </c>
      <c r="M1459" s="389"/>
      <c r="N1459" s="158"/>
    </row>
    <row r="1460" spans="1:14" x14ac:dyDescent="0.2">
      <c r="A1460" s="158">
        <v>30415</v>
      </c>
      <c r="B1460" s="421">
        <v>1458.3</v>
      </c>
      <c r="G1460" s="399">
        <v>2164.8000000000002</v>
      </c>
      <c r="M1460" s="389"/>
      <c r="N1460" s="158"/>
    </row>
    <row r="1461" spans="1:14" x14ac:dyDescent="0.2">
      <c r="A1461" s="158">
        <v>30416</v>
      </c>
      <c r="B1461" s="421">
        <v>791.75</v>
      </c>
      <c r="G1461" s="399">
        <v>1056.45</v>
      </c>
      <c r="M1461" s="389"/>
      <c r="N1461" s="158"/>
    </row>
    <row r="1462" spans="1:14" x14ac:dyDescent="0.2">
      <c r="A1462" s="158">
        <v>30417</v>
      </c>
      <c r="B1462" s="421">
        <v>1187.5999999999999</v>
      </c>
      <c r="G1462" s="399">
        <v>1616.8500000000001</v>
      </c>
      <c r="M1462" s="389"/>
      <c r="N1462" s="158"/>
    </row>
    <row r="1463" spans="1:14" x14ac:dyDescent="0.2">
      <c r="A1463" s="158">
        <v>30418</v>
      </c>
      <c r="B1463" s="421">
        <v>1688.9</v>
      </c>
      <c r="G1463" s="399">
        <v>2240.8000000000002</v>
      </c>
      <c r="M1463" s="389"/>
      <c r="N1463" s="158"/>
    </row>
    <row r="1464" spans="1:14" ht="12" customHeight="1" x14ac:dyDescent="0.2">
      <c r="A1464" s="158">
        <v>30419</v>
      </c>
      <c r="B1464" s="421">
        <v>863.8</v>
      </c>
      <c r="G1464" s="399">
        <v>1152.7</v>
      </c>
      <c r="H1464" s="399">
        <f t="shared" ref="H1464" si="38">CEILING(B1464*1.4,0.05)</f>
        <v>1209.3500000000001</v>
      </c>
      <c r="M1464" s="389"/>
      <c r="N1464" s="158"/>
    </row>
    <row r="1465" spans="1:14" x14ac:dyDescent="0.2">
      <c r="A1465" s="158">
        <v>30421</v>
      </c>
      <c r="B1465" s="421">
        <v>2110.75</v>
      </c>
      <c r="G1465" s="399">
        <v>3310.3500000000004</v>
      </c>
      <c r="M1465" s="389"/>
      <c r="N1465" s="158"/>
    </row>
    <row r="1466" spans="1:14" x14ac:dyDescent="0.2">
      <c r="A1466" s="158">
        <v>30422</v>
      </c>
      <c r="B1466" s="421">
        <v>713.95</v>
      </c>
      <c r="G1466" s="399">
        <v>952.5</v>
      </c>
      <c r="M1466" s="389"/>
      <c r="N1466" s="158"/>
    </row>
    <row r="1467" spans="1:14" x14ac:dyDescent="0.2">
      <c r="A1467" s="158">
        <v>30425</v>
      </c>
      <c r="B1467" s="421">
        <v>1381.6</v>
      </c>
      <c r="G1467" s="399">
        <v>1745.7</v>
      </c>
      <c r="M1467" s="389"/>
      <c r="N1467" s="158"/>
    </row>
    <row r="1468" spans="1:14" x14ac:dyDescent="0.2">
      <c r="A1468" s="158">
        <v>30427</v>
      </c>
      <c r="B1468" s="421">
        <v>1650.25</v>
      </c>
      <c r="G1468" s="399">
        <v>2189.8000000000002</v>
      </c>
      <c r="M1468" s="389"/>
      <c r="N1468" s="158"/>
    </row>
    <row r="1469" spans="1:14" x14ac:dyDescent="0.2">
      <c r="A1469" s="158">
        <v>30428</v>
      </c>
      <c r="B1469" s="421">
        <v>1765.45</v>
      </c>
      <c r="G1469" s="399">
        <v>2956.3</v>
      </c>
      <c r="H1469" s="399">
        <f t="shared" ref="H1469:H1471" si="39">CEILING(B1469*1.4,0.05)</f>
        <v>2471.65</v>
      </c>
      <c r="M1469" s="389"/>
      <c r="N1469" s="158"/>
    </row>
    <row r="1470" spans="1:14" x14ac:dyDescent="0.2">
      <c r="A1470" s="158">
        <v>30430</v>
      </c>
      <c r="B1470" s="421">
        <v>2456.1</v>
      </c>
      <c r="G1470" s="399">
        <v>3276.7000000000003</v>
      </c>
      <c r="H1470" s="399">
        <f t="shared" si="39"/>
        <v>3438.55</v>
      </c>
      <c r="M1470" s="389"/>
      <c r="N1470" s="158"/>
    </row>
    <row r="1471" spans="1:14" x14ac:dyDescent="0.2">
      <c r="A1471" s="158">
        <v>30431</v>
      </c>
      <c r="B1471" s="421">
        <v>551.1</v>
      </c>
      <c r="G1471" s="399">
        <v>735.25</v>
      </c>
      <c r="H1471" s="399">
        <f t="shared" si="39"/>
        <v>771.55000000000007</v>
      </c>
      <c r="M1471" s="389"/>
      <c r="N1471" s="158"/>
    </row>
    <row r="1472" spans="1:14" x14ac:dyDescent="0.2">
      <c r="A1472" s="158">
        <v>30433</v>
      </c>
      <c r="B1472" s="421">
        <v>767.55</v>
      </c>
      <c r="G1472" s="399">
        <v>1024.2</v>
      </c>
      <c r="M1472" s="389"/>
      <c r="N1472" s="158"/>
    </row>
    <row r="1473" spans="1:14" x14ac:dyDescent="0.2">
      <c r="A1473" s="158">
        <v>30439</v>
      </c>
      <c r="B1473" s="421">
        <v>196.2</v>
      </c>
      <c r="G1473" s="399">
        <v>262.15000000000003</v>
      </c>
      <c r="M1473" s="389"/>
      <c r="N1473" s="158"/>
    </row>
    <row r="1474" spans="1:14" x14ac:dyDescent="0.2">
      <c r="A1474" s="158">
        <v>30440</v>
      </c>
      <c r="B1474" s="421">
        <v>556.45000000000005</v>
      </c>
      <c r="G1474" s="399">
        <v>742.45</v>
      </c>
      <c r="H1474" s="399">
        <f t="shared" ref="H1474" si="40">CEILING(B1474*1.4,0.05)</f>
        <v>779.05000000000007</v>
      </c>
      <c r="M1474" s="389"/>
      <c r="N1474" s="158"/>
    </row>
    <row r="1475" spans="1:14" x14ac:dyDescent="0.2">
      <c r="A1475" s="158">
        <v>30441</v>
      </c>
      <c r="B1475" s="421">
        <v>144.05000000000001</v>
      </c>
      <c r="G1475" s="399">
        <v>192.25</v>
      </c>
      <c r="M1475" s="389"/>
      <c r="N1475" s="158"/>
    </row>
    <row r="1476" spans="1:14" x14ac:dyDescent="0.2">
      <c r="A1476" s="158">
        <v>30442</v>
      </c>
      <c r="B1476" s="421">
        <v>196.2</v>
      </c>
      <c r="G1476" s="399">
        <v>262.15000000000003</v>
      </c>
      <c r="M1476" s="389"/>
      <c r="N1476" s="158"/>
    </row>
    <row r="1477" spans="1:14" x14ac:dyDescent="0.2">
      <c r="A1477" s="158">
        <v>30443</v>
      </c>
      <c r="B1477" s="421">
        <v>679.15</v>
      </c>
      <c r="G1477" s="399">
        <v>950.85</v>
      </c>
      <c r="M1477" s="389"/>
      <c r="N1477" s="158"/>
    </row>
    <row r="1478" spans="1:14" x14ac:dyDescent="0.2">
      <c r="A1478" s="158">
        <v>30445</v>
      </c>
      <c r="B1478" s="421">
        <v>879.7</v>
      </c>
      <c r="G1478" s="399">
        <v>1144.4000000000001</v>
      </c>
      <c r="M1478" s="389"/>
      <c r="N1478" s="158"/>
    </row>
    <row r="1479" spans="1:14" x14ac:dyDescent="0.2">
      <c r="A1479" s="158">
        <v>30448</v>
      </c>
      <c r="B1479" s="421">
        <v>1028.55</v>
      </c>
      <c r="G1479" s="399">
        <v>1481</v>
      </c>
      <c r="M1479" s="389"/>
      <c r="N1479" s="158"/>
    </row>
    <row r="1480" spans="1:14" x14ac:dyDescent="0.2">
      <c r="A1480" s="158">
        <v>30449</v>
      </c>
      <c r="B1480" s="421">
        <v>1143.7</v>
      </c>
      <c r="G1480" s="399">
        <v>1648</v>
      </c>
      <c r="M1480" s="389"/>
      <c r="N1480" s="158"/>
    </row>
    <row r="1481" spans="1:14" x14ac:dyDescent="0.2">
      <c r="A1481" s="158">
        <v>30450</v>
      </c>
      <c r="B1481" s="421">
        <v>554.4</v>
      </c>
      <c r="G1481" s="399">
        <v>739.5</v>
      </c>
      <c r="H1481" s="399">
        <f t="shared" ref="H1481:H1482" si="41">CEILING(B1481*1.4,0.05)</f>
        <v>776.2</v>
      </c>
      <c r="M1481" s="389"/>
      <c r="N1481" s="158"/>
    </row>
    <row r="1482" spans="1:14" x14ac:dyDescent="0.2">
      <c r="A1482" s="158">
        <v>30451</v>
      </c>
      <c r="B1482" s="421">
        <v>283</v>
      </c>
      <c r="G1482" s="399">
        <v>377.75</v>
      </c>
      <c r="H1482" s="399">
        <f t="shared" si="41"/>
        <v>396.20000000000005</v>
      </c>
      <c r="M1482" s="389"/>
      <c r="N1482" s="158"/>
    </row>
    <row r="1483" spans="1:14" x14ac:dyDescent="0.2">
      <c r="A1483" s="158">
        <v>30452</v>
      </c>
      <c r="B1483" s="421">
        <v>399.1</v>
      </c>
      <c r="G1483" s="399">
        <v>532.65</v>
      </c>
      <c r="M1483" s="389"/>
      <c r="N1483" s="158"/>
    </row>
    <row r="1484" spans="1:14" x14ac:dyDescent="0.2">
      <c r="A1484" s="158">
        <v>30454</v>
      </c>
      <c r="B1484" s="421">
        <v>1393.6</v>
      </c>
      <c r="G1484" s="399">
        <v>1209.1000000000001</v>
      </c>
      <c r="M1484" s="389"/>
      <c r="N1484" s="158"/>
    </row>
    <row r="1485" spans="1:14" x14ac:dyDescent="0.2">
      <c r="A1485" s="158">
        <v>30455</v>
      </c>
      <c r="B1485" s="421">
        <v>1393.6</v>
      </c>
      <c r="G1485" s="399">
        <v>1340.0500000000002</v>
      </c>
      <c r="M1485" s="389"/>
      <c r="N1485" s="158"/>
    </row>
    <row r="1486" spans="1:14" x14ac:dyDescent="0.2">
      <c r="A1486" s="158">
        <v>30457</v>
      </c>
      <c r="B1486" s="421">
        <v>1458.3</v>
      </c>
      <c r="G1486" s="399">
        <v>1903.3000000000002</v>
      </c>
      <c r="H1486" s="399">
        <f t="shared" ref="H1486" si="42">CEILING(B1486*1.4,0.05)</f>
        <v>2041.65</v>
      </c>
      <c r="M1486" s="389"/>
      <c r="N1486" s="158"/>
    </row>
    <row r="1487" spans="1:14" x14ac:dyDescent="0.2">
      <c r="A1487" s="158">
        <v>30458</v>
      </c>
      <c r="B1487" s="421">
        <v>1072</v>
      </c>
      <c r="G1487" s="399">
        <v>1481.9</v>
      </c>
      <c r="M1487" s="389"/>
      <c r="N1487" s="158"/>
    </row>
    <row r="1488" spans="1:14" x14ac:dyDescent="0.2">
      <c r="A1488" s="158">
        <v>30460</v>
      </c>
      <c r="B1488" s="421">
        <v>911.8</v>
      </c>
      <c r="G1488" s="399">
        <v>1355.95</v>
      </c>
      <c r="M1488" s="389"/>
      <c r="N1488" s="158"/>
    </row>
    <row r="1489" spans="1:14" x14ac:dyDescent="0.2">
      <c r="A1489" s="158">
        <v>30461</v>
      </c>
      <c r="B1489" s="421">
        <v>1562.9</v>
      </c>
      <c r="G1489" s="399">
        <v>2085.4</v>
      </c>
      <c r="M1489" s="389"/>
      <c r="N1489" s="158"/>
    </row>
    <row r="1490" spans="1:14" x14ac:dyDescent="0.2">
      <c r="A1490" s="158">
        <v>30463</v>
      </c>
      <c r="B1490" s="421">
        <v>1918.95</v>
      </c>
      <c r="G1490" s="399">
        <v>3232.6000000000004</v>
      </c>
      <c r="M1490" s="389"/>
      <c r="N1490" s="158"/>
    </row>
    <row r="1491" spans="1:14" x14ac:dyDescent="0.2">
      <c r="A1491" s="158">
        <v>30464</v>
      </c>
      <c r="B1491" s="421">
        <v>2302.75</v>
      </c>
      <c r="G1491" s="399">
        <v>4320</v>
      </c>
      <c r="M1491" s="389"/>
      <c r="N1491" s="158"/>
    </row>
    <row r="1492" spans="1:14" x14ac:dyDescent="0.2">
      <c r="A1492" s="158">
        <v>30469</v>
      </c>
      <c r="B1492" s="421">
        <v>1819.3</v>
      </c>
      <c r="G1492" s="399">
        <v>2848.5</v>
      </c>
      <c r="H1492" s="399">
        <f t="shared" ref="H1492:H1505" si="43">CEILING(B1492*1.4,0.05)</f>
        <v>2547.0500000000002</v>
      </c>
      <c r="M1492" s="389"/>
      <c r="N1492" s="158"/>
    </row>
    <row r="1493" spans="1:14" x14ac:dyDescent="0.2">
      <c r="A1493" s="158">
        <v>30472</v>
      </c>
      <c r="B1493" s="421">
        <v>1409.1</v>
      </c>
      <c r="G1493" s="399">
        <v>1310.75</v>
      </c>
      <c r="H1493" s="399">
        <f t="shared" si="43"/>
        <v>1972.75</v>
      </c>
      <c r="M1493" s="389"/>
      <c r="N1493" s="158"/>
    </row>
    <row r="1494" spans="1:14" x14ac:dyDescent="0.2">
      <c r="A1494" s="158">
        <v>30473</v>
      </c>
      <c r="B1494" s="421">
        <v>187.25</v>
      </c>
      <c r="G1494" s="399">
        <v>250.05</v>
      </c>
      <c r="H1494" s="399">
        <f t="shared" si="43"/>
        <v>262.15000000000003</v>
      </c>
      <c r="M1494" s="389"/>
      <c r="N1494" s="158"/>
    </row>
    <row r="1495" spans="1:14" x14ac:dyDescent="0.2">
      <c r="A1495" s="158">
        <v>30475</v>
      </c>
      <c r="B1495" s="421">
        <v>368.9</v>
      </c>
      <c r="G1495" s="399">
        <v>492.15</v>
      </c>
      <c r="H1495" s="399">
        <f t="shared" si="43"/>
        <v>516.5</v>
      </c>
      <c r="M1495" s="389"/>
      <c r="N1495" s="158"/>
    </row>
    <row r="1496" spans="1:14" x14ac:dyDescent="0.2">
      <c r="A1496" s="158">
        <v>30478</v>
      </c>
      <c r="B1496" s="421">
        <v>259.64999999999998</v>
      </c>
      <c r="G1496" s="399">
        <v>346.45000000000005</v>
      </c>
      <c r="H1496" s="399">
        <f t="shared" si="43"/>
        <v>363.55</v>
      </c>
      <c r="M1496" s="389"/>
      <c r="N1496" s="158"/>
    </row>
    <row r="1497" spans="1:14" x14ac:dyDescent="0.2">
      <c r="A1497" s="158">
        <v>30479</v>
      </c>
      <c r="B1497" s="421">
        <v>503.3</v>
      </c>
      <c r="G1497" s="399">
        <v>609.9</v>
      </c>
      <c r="H1497" s="399">
        <f t="shared" si="43"/>
        <v>704.65000000000009</v>
      </c>
      <c r="M1497" s="389"/>
      <c r="N1497" s="158"/>
    </row>
    <row r="1498" spans="1:14" x14ac:dyDescent="0.2">
      <c r="A1498" s="158">
        <v>30481</v>
      </c>
      <c r="B1498" s="421">
        <v>377.4</v>
      </c>
      <c r="G1498" s="399">
        <v>503.70000000000005</v>
      </c>
      <c r="H1498" s="399">
        <f t="shared" si="43"/>
        <v>528.4</v>
      </c>
      <c r="M1498" s="389"/>
      <c r="N1498" s="158"/>
    </row>
    <row r="1499" spans="1:14" x14ac:dyDescent="0.2">
      <c r="A1499" s="158">
        <v>30482</v>
      </c>
      <c r="B1499" s="421">
        <v>268.35000000000002</v>
      </c>
      <c r="G1499" s="399">
        <v>358.20000000000005</v>
      </c>
      <c r="H1499" s="399">
        <f t="shared" si="43"/>
        <v>375.70000000000005</v>
      </c>
      <c r="M1499" s="389"/>
      <c r="N1499" s="158"/>
    </row>
    <row r="1500" spans="1:14" x14ac:dyDescent="0.2">
      <c r="A1500" s="158">
        <v>30483</v>
      </c>
      <c r="B1500" s="421">
        <v>187.2</v>
      </c>
      <c r="G1500" s="399">
        <v>250</v>
      </c>
      <c r="H1500" s="399">
        <f t="shared" si="43"/>
        <v>262.10000000000002</v>
      </c>
      <c r="M1500" s="389"/>
      <c r="N1500" s="158"/>
    </row>
    <row r="1501" spans="1:14" x14ac:dyDescent="0.2">
      <c r="A1501" s="158">
        <v>30484</v>
      </c>
      <c r="B1501" s="421">
        <v>385.8</v>
      </c>
      <c r="G1501" s="399">
        <v>514.85</v>
      </c>
      <c r="H1501" s="399">
        <f t="shared" si="43"/>
        <v>540.15</v>
      </c>
      <c r="M1501" s="389"/>
      <c r="N1501" s="158"/>
    </row>
    <row r="1502" spans="1:14" x14ac:dyDescent="0.2">
      <c r="A1502" s="158">
        <v>30485</v>
      </c>
      <c r="B1502" s="421">
        <v>595.54999999999995</v>
      </c>
      <c r="G1502" s="399">
        <v>771.35</v>
      </c>
      <c r="H1502" s="399">
        <f t="shared" si="43"/>
        <v>833.80000000000007</v>
      </c>
      <c r="M1502" s="389"/>
      <c r="N1502" s="158"/>
    </row>
    <row r="1503" spans="1:14" x14ac:dyDescent="0.2">
      <c r="A1503" s="158">
        <v>30488</v>
      </c>
      <c r="B1503" s="421">
        <v>95.15</v>
      </c>
      <c r="G1503" s="399">
        <v>127.10000000000001</v>
      </c>
      <c r="H1503" s="399">
        <f t="shared" si="43"/>
        <v>133.25</v>
      </c>
      <c r="M1503" s="389"/>
      <c r="N1503" s="158"/>
    </row>
    <row r="1504" spans="1:14" x14ac:dyDescent="0.2">
      <c r="A1504" s="158">
        <v>30490</v>
      </c>
      <c r="B1504" s="421">
        <v>556.45000000000005</v>
      </c>
      <c r="G1504" s="399">
        <v>671.5</v>
      </c>
      <c r="H1504" s="399">
        <f t="shared" si="43"/>
        <v>779.05000000000007</v>
      </c>
      <c r="M1504" s="389"/>
      <c r="N1504" s="158"/>
    </row>
    <row r="1505" spans="1:14" x14ac:dyDescent="0.2">
      <c r="A1505" s="158">
        <v>30491</v>
      </c>
      <c r="B1505" s="421">
        <v>587.1</v>
      </c>
      <c r="G1505" s="399">
        <v>783.40000000000009</v>
      </c>
      <c r="H1505" s="399">
        <f t="shared" si="43"/>
        <v>821.95</v>
      </c>
      <c r="M1505" s="389"/>
      <c r="N1505" s="158"/>
    </row>
    <row r="1506" spans="1:14" x14ac:dyDescent="0.2">
      <c r="A1506" s="158">
        <v>30492</v>
      </c>
      <c r="B1506" s="421">
        <v>832.3</v>
      </c>
      <c r="G1506" s="399">
        <v>1109.8</v>
      </c>
      <c r="M1506" s="389"/>
      <c r="N1506" s="158"/>
    </row>
    <row r="1507" spans="1:14" x14ac:dyDescent="0.2">
      <c r="A1507" s="158">
        <v>30494</v>
      </c>
      <c r="B1507" s="421">
        <v>444.55</v>
      </c>
      <c r="G1507" s="399">
        <v>593.15</v>
      </c>
      <c r="M1507" s="389"/>
      <c r="N1507" s="158"/>
    </row>
    <row r="1508" spans="1:14" x14ac:dyDescent="0.2">
      <c r="A1508" s="158">
        <v>30495</v>
      </c>
      <c r="B1508" s="421">
        <v>832.3</v>
      </c>
      <c r="G1508" s="399">
        <v>1109.8</v>
      </c>
      <c r="M1508" s="389"/>
      <c r="N1508" s="158"/>
    </row>
    <row r="1509" spans="1:14" x14ac:dyDescent="0.2">
      <c r="A1509" s="158">
        <v>30515</v>
      </c>
      <c r="B1509" s="421">
        <v>744.65</v>
      </c>
      <c r="G1509" s="399">
        <v>993.30000000000007</v>
      </c>
      <c r="M1509" s="389"/>
      <c r="N1509" s="158"/>
    </row>
    <row r="1510" spans="1:14" x14ac:dyDescent="0.2">
      <c r="A1510" s="158">
        <v>30517</v>
      </c>
      <c r="B1510" s="421">
        <v>974.9</v>
      </c>
      <c r="G1510" s="399">
        <v>1300.6000000000001</v>
      </c>
      <c r="M1510" s="389"/>
      <c r="N1510" s="158"/>
    </row>
    <row r="1511" spans="1:14" x14ac:dyDescent="0.2">
      <c r="A1511" s="158">
        <v>30518</v>
      </c>
      <c r="B1511" s="421">
        <v>1043.95</v>
      </c>
      <c r="G1511" s="399">
        <v>1392.75</v>
      </c>
      <c r="M1511" s="389"/>
      <c r="N1511" s="158"/>
    </row>
    <row r="1512" spans="1:14" x14ac:dyDescent="0.2">
      <c r="A1512" s="158">
        <v>30520</v>
      </c>
      <c r="B1512" s="421">
        <v>898.15</v>
      </c>
      <c r="G1512" s="399">
        <v>952.5</v>
      </c>
      <c r="M1512" s="389"/>
      <c r="N1512" s="158"/>
    </row>
    <row r="1513" spans="1:14" x14ac:dyDescent="0.2">
      <c r="A1513" s="158">
        <v>30521</v>
      </c>
      <c r="B1513" s="421">
        <v>1527.45</v>
      </c>
      <c r="G1513" s="399">
        <v>2190.5</v>
      </c>
      <c r="M1513" s="389"/>
      <c r="N1513" s="158"/>
    </row>
    <row r="1514" spans="1:14" x14ac:dyDescent="0.2">
      <c r="A1514" s="158">
        <v>30526</v>
      </c>
      <c r="B1514" s="421">
        <v>2279.6</v>
      </c>
      <c r="G1514" s="399">
        <v>3146.8</v>
      </c>
      <c r="M1514" s="389"/>
      <c r="N1514" s="158"/>
    </row>
    <row r="1515" spans="1:14" x14ac:dyDescent="0.2">
      <c r="A1515" s="158">
        <v>30529</v>
      </c>
      <c r="B1515" s="421">
        <v>1381.6</v>
      </c>
      <c r="G1515" s="399">
        <v>1843.3000000000002</v>
      </c>
      <c r="M1515" s="389"/>
      <c r="N1515" s="158"/>
    </row>
    <row r="1516" spans="1:14" x14ac:dyDescent="0.2">
      <c r="A1516" s="158">
        <v>30530</v>
      </c>
      <c r="B1516" s="421">
        <v>829.05</v>
      </c>
      <c r="G1516" s="399">
        <v>1106.1000000000001</v>
      </c>
      <c r="M1516" s="389"/>
      <c r="N1516" s="158"/>
    </row>
    <row r="1517" spans="1:14" x14ac:dyDescent="0.2">
      <c r="A1517" s="158">
        <v>30532</v>
      </c>
      <c r="B1517" s="421">
        <v>951.9</v>
      </c>
      <c r="G1517" s="399">
        <v>1270.25</v>
      </c>
      <c r="M1517" s="389"/>
      <c r="N1517" s="158"/>
    </row>
    <row r="1518" spans="1:14" x14ac:dyDescent="0.2">
      <c r="A1518" s="158">
        <v>30533</v>
      </c>
      <c r="B1518" s="421">
        <v>1132.25</v>
      </c>
      <c r="G1518" s="399">
        <v>1648.8500000000001</v>
      </c>
      <c r="M1518" s="389"/>
      <c r="N1518" s="158"/>
    </row>
    <row r="1519" spans="1:14" x14ac:dyDescent="0.2">
      <c r="A1519" s="158">
        <v>30559</v>
      </c>
      <c r="B1519" s="421">
        <v>898.15</v>
      </c>
      <c r="G1519" s="399">
        <v>1201.8500000000001</v>
      </c>
      <c r="H1519" s="399">
        <f t="shared" ref="H1519" si="44">CEILING(B1519*1.4,0.05)</f>
        <v>1257.45</v>
      </c>
      <c r="M1519" s="389"/>
      <c r="N1519" s="158"/>
    </row>
    <row r="1520" spans="1:14" x14ac:dyDescent="0.2">
      <c r="A1520" s="158">
        <v>30560</v>
      </c>
      <c r="B1520" s="421">
        <v>997.75</v>
      </c>
      <c r="G1520" s="399">
        <v>1452.95</v>
      </c>
      <c r="M1520" s="389"/>
      <c r="N1520" s="158"/>
    </row>
    <row r="1521" spans="1:14" x14ac:dyDescent="0.2">
      <c r="A1521" s="158">
        <v>30562</v>
      </c>
      <c r="B1521" s="421">
        <v>628.95000000000005</v>
      </c>
      <c r="G1521" s="399">
        <v>836.30000000000007</v>
      </c>
      <c r="M1521" s="389"/>
      <c r="N1521" s="158"/>
    </row>
    <row r="1522" spans="1:14" x14ac:dyDescent="0.2">
      <c r="A1522" s="158">
        <v>30563</v>
      </c>
      <c r="B1522" s="421">
        <v>628.95000000000005</v>
      </c>
      <c r="G1522" s="399">
        <v>839.55000000000007</v>
      </c>
      <c r="H1522" s="399">
        <f t="shared" ref="H1522" si="45">CEILING(B1522*1.4,0.05)</f>
        <v>880.55000000000007</v>
      </c>
      <c r="M1522" s="389"/>
      <c r="N1522" s="158"/>
    </row>
    <row r="1523" spans="1:14" x14ac:dyDescent="0.2">
      <c r="A1523" s="158">
        <v>30565</v>
      </c>
      <c r="B1523" s="421">
        <v>921.15</v>
      </c>
      <c r="G1523" s="399">
        <v>1228.8500000000001</v>
      </c>
      <c r="M1523" s="389"/>
      <c r="N1523" s="158"/>
    </row>
    <row r="1524" spans="1:14" x14ac:dyDescent="0.2">
      <c r="A1524" s="158">
        <v>30574</v>
      </c>
      <c r="B1524" s="421">
        <v>65.150000000000006</v>
      </c>
      <c r="G1524" s="399">
        <v>91.2</v>
      </c>
      <c r="M1524" s="389"/>
      <c r="N1524" s="158"/>
    </row>
    <row r="1525" spans="1:14" x14ac:dyDescent="0.2">
      <c r="A1525" s="158">
        <v>30577</v>
      </c>
      <c r="B1525" s="421">
        <v>1151.45</v>
      </c>
      <c r="G1525" s="399">
        <v>1547.8500000000001</v>
      </c>
      <c r="M1525" s="389"/>
      <c r="N1525" s="158"/>
    </row>
    <row r="1526" spans="1:14" x14ac:dyDescent="0.2">
      <c r="A1526" s="158">
        <v>30583</v>
      </c>
      <c r="B1526" s="421">
        <v>1643.25</v>
      </c>
      <c r="G1526" s="399">
        <v>1684.45</v>
      </c>
      <c r="M1526" s="389"/>
      <c r="N1526" s="158"/>
    </row>
    <row r="1527" spans="1:14" x14ac:dyDescent="0.2">
      <c r="A1527" s="158">
        <v>30584</v>
      </c>
      <c r="B1527" s="421">
        <v>3171.5</v>
      </c>
      <c r="G1527" s="399">
        <v>2646.6000000000004</v>
      </c>
      <c r="M1527" s="389"/>
      <c r="N1527" s="158"/>
    </row>
    <row r="1528" spans="1:14" x14ac:dyDescent="0.2">
      <c r="A1528" s="158">
        <v>30589</v>
      </c>
      <c r="B1528" s="421">
        <v>1322.6</v>
      </c>
      <c r="G1528" s="399">
        <v>1764.5500000000002</v>
      </c>
      <c r="M1528" s="389"/>
      <c r="N1528" s="158"/>
    </row>
    <row r="1529" spans="1:14" x14ac:dyDescent="0.2">
      <c r="A1529" s="158">
        <v>30590</v>
      </c>
      <c r="B1529" s="421">
        <v>1458.3</v>
      </c>
      <c r="G1529" s="399">
        <v>2059.0500000000002</v>
      </c>
      <c r="M1529" s="389"/>
      <c r="N1529" s="158"/>
    </row>
    <row r="1530" spans="1:14" x14ac:dyDescent="0.2">
      <c r="A1530" s="158">
        <v>30593</v>
      </c>
      <c r="B1530" s="421">
        <v>1995.65</v>
      </c>
      <c r="G1530" s="399">
        <v>2717.8</v>
      </c>
      <c r="H1530" s="399">
        <f t="shared" ref="H1530" si="46">CEILING(B1530*1.4,0.05)</f>
        <v>2793.9500000000003</v>
      </c>
      <c r="M1530" s="389"/>
      <c r="N1530" s="158"/>
    </row>
    <row r="1531" spans="1:14" x14ac:dyDescent="0.2">
      <c r="A1531" s="158">
        <v>30594</v>
      </c>
      <c r="B1531" s="421">
        <v>2302.75</v>
      </c>
      <c r="G1531" s="399">
        <v>3262.25</v>
      </c>
      <c r="M1531" s="389"/>
      <c r="N1531" s="158"/>
    </row>
    <row r="1532" spans="1:14" x14ac:dyDescent="0.2">
      <c r="A1532" s="158">
        <v>30596</v>
      </c>
      <c r="B1532" s="421">
        <v>948.6</v>
      </c>
      <c r="G1532" s="399">
        <v>1265.6500000000001</v>
      </c>
      <c r="M1532" s="389"/>
      <c r="N1532" s="158"/>
    </row>
    <row r="1533" spans="1:14" x14ac:dyDescent="0.2">
      <c r="A1533" s="158">
        <v>30599</v>
      </c>
      <c r="B1533" s="421">
        <v>1381.6</v>
      </c>
      <c r="G1533" s="399">
        <v>1972.25</v>
      </c>
      <c r="M1533" s="389"/>
      <c r="N1533" s="158"/>
    </row>
    <row r="1534" spans="1:14" x14ac:dyDescent="0.2">
      <c r="A1534" s="158">
        <v>30600</v>
      </c>
      <c r="B1534" s="421">
        <v>821.55</v>
      </c>
      <c r="G1534" s="399">
        <v>1096.3500000000001</v>
      </c>
      <c r="M1534" s="389"/>
      <c r="N1534" s="158"/>
    </row>
    <row r="1535" spans="1:14" x14ac:dyDescent="0.2">
      <c r="A1535" s="158">
        <v>30601</v>
      </c>
      <c r="B1535" s="421">
        <v>1012.05</v>
      </c>
      <c r="G1535" s="399">
        <v>1350.2</v>
      </c>
      <c r="M1535" s="389"/>
      <c r="N1535" s="158"/>
    </row>
    <row r="1536" spans="1:14" x14ac:dyDescent="0.2">
      <c r="A1536" s="158">
        <v>30606</v>
      </c>
      <c r="B1536" s="421">
        <v>1174.3</v>
      </c>
      <c r="G1536" s="399">
        <v>1566.8000000000002</v>
      </c>
      <c r="M1536" s="389"/>
      <c r="N1536" s="158"/>
    </row>
    <row r="1537" spans="1:14" x14ac:dyDescent="0.2">
      <c r="A1537" s="158">
        <v>30608</v>
      </c>
      <c r="B1537" s="421">
        <v>1330.2</v>
      </c>
      <c r="G1537" s="399">
        <v>1774.65</v>
      </c>
      <c r="M1537" s="406"/>
      <c r="N1537" s="158"/>
    </row>
    <row r="1538" spans="1:14" x14ac:dyDescent="0.2">
      <c r="A1538" s="158">
        <v>30611</v>
      </c>
      <c r="B1538" s="421">
        <v>595.6</v>
      </c>
      <c r="G1538" s="399">
        <v>846</v>
      </c>
      <c r="H1538" s="399">
        <f t="shared" ref="H1538" si="47">CEILING(B1538*1.4,0.05)</f>
        <v>833.85</v>
      </c>
      <c r="M1538" s="406"/>
      <c r="N1538" s="158"/>
    </row>
    <row r="1539" spans="1:14" x14ac:dyDescent="0.2">
      <c r="A1539" s="158">
        <v>30615</v>
      </c>
      <c r="B1539" s="421">
        <v>551.1</v>
      </c>
      <c r="G1539" s="399">
        <v>733.75</v>
      </c>
      <c r="M1539" s="389"/>
      <c r="N1539" s="158"/>
    </row>
    <row r="1540" spans="1:14" x14ac:dyDescent="0.2">
      <c r="A1540" s="158">
        <v>30618</v>
      </c>
      <c r="B1540" s="421">
        <v>552.1</v>
      </c>
      <c r="G1540" s="399">
        <v>673.90000000000009</v>
      </c>
      <c r="H1540" s="399">
        <f t="shared" ref="H1540" si="48">CEILING(B1540*1.4,0.05)</f>
        <v>772.95</v>
      </c>
      <c r="M1540" s="406"/>
      <c r="N1540" s="158"/>
    </row>
    <row r="1541" spans="1:14" x14ac:dyDescent="0.2">
      <c r="A1541" s="158">
        <v>30619</v>
      </c>
      <c r="B1541" s="421">
        <v>989.8</v>
      </c>
      <c r="G1541" s="399">
        <v>1359</v>
      </c>
      <c r="M1541" s="406"/>
      <c r="N1541" s="158"/>
    </row>
    <row r="1542" spans="1:14" x14ac:dyDescent="0.2">
      <c r="A1542" s="158">
        <v>30621</v>
      </c>
      <c r="B1542" s="421">
        <v>430.8</v>
      </c>
      <c r="G1542" s="399">
        <v>518.5</v>
      </c>
      <c r="M1542" s="389"/>
      <c r="N1542" s="158"/>
    </row>
    <row r="1543" spans="1:14" x14ac:dyDescent="0.2">
      <c r="A1543" s="158">
        <v>30622</v>
      </c>
      <c r="B1543" s="421">
        <v>716.45</v>
      </c>
      <c r="G1543" s="399">
        <v>955.85</v>
      </c>
      <c r="M1543" s="406"/>
      <c r="N1543" s="158"/>
    </row>
    <row r="1544" spans="1:14" x14ac:dyDescent="0.2">
      <c r="A1544" s="158">
        <v>30623</v>
      </c>
      <c r="B1544" s="421">
        <v>716.45</v>
      </c>
      <c r="G1544" s="399">
        <v>926.05000000000007</v>
      </c>
      <c r="M1544" s="406"/>
      <c r="N1544" s="158"/>
    </row>
    <row r="1545" spans="1:14" x14ac:dyDescent="0.2">
      <c r="A1545" s="158">
        <v>30626</v>
      </c>
      <c r="B1545" s="421">
        <v>719.75</v>
      </c>
      <c r="G1545" s="399">
        <v>960.25</v>
      </c>
      <c r="M1545" s="406"/>
      <c r="N1545" s="158"/>
    </row>
    <row r="1546" spans="1:14" x14ac:dyDescent="0.2">
      <c r="A1546" s="158">
        <v>30627</v>
      </c>
      <c r="B1546" s="421">
        <v>302.3</v>
      </c>
      <c r="G1546" s="399">
        <v>403.5</v>
      </c>
      <c r="M1546" s="406"/>
      <c r="N1546" s="158"/>
    </row>
    <row r="1547" spans="1:14" x14ac:dyDescent="0.2">
      <c r="A1547" s="158">
        <v>30628</v>
      </c>
      <c r="B1547" s="421">
        <v>37.65</v>
      </c>
      <c r="G1547" s="399">
        <v>50.45</v>
      </c>
      <c r="H1547" s="399">
        <f t="shared" ref="H1547" si="49">CEILING(B1547*1.4,0.05)</f>
        <v>52.75</v>
      </c>
      <c r="M1547" s="389"/>
      <c r="N1547" s="158"/>
    </row>
    <row r="1548" spans="1:14" x14ac:dyDescent="0.2">
      <c r="A1548" s="158">
        <v>30629</v>
      </c>
      <c r="B1548" s="421">
        <v>551.1</v>
      </c>
      <c r="G1548" s="399">
        <v>771.55</v>
      </c>
      <c r="M1548" s="389"/>
      <c r="N1548" s="158"/>
    </row>
    <row r="1549" spans="1:14" x14ac:dyDescent="0.2">
      <c r="A1549" s="158">
        <v>30630</v>
      </c>
      <c r="B1549" s="421">
        <v>500.85</v>
      </c>
      <c r="G1549" s="399">
        <v>701.2</v>
      </c>
      <c r="M1549" s="389"/>
      <c r="N1549" s="158"/>
    </row>
    <row r="1550" spans="1:14" x14ac:dyDescent="0.2">
      <c r="A1550" s="158">
        <v>30631</v>
      </c>
      <c r="B1550" s="421">
        <v>250.2</v>
      </c>
      <c r="G1550" s="399">
        <v>328.3</v>
      </c>
      <c r="H1550" s="399">
        <f t="shared" ref="H1550" si="50">CEILING(B1550*1.4,0.05)</f>
        <v>350.3</v>
      </c>
      <c r="M1550" s="389"/>
      <c r="N1550" s="158"/>
    </row>
    <row r="1551" spans="1:14" x14ac:dyDescent="0.2">
      <c r="A1551" s="158">
        <v>30635</v>
      </c>
      <c r="B1551" s="421">
        <v>308.45</v>
      </c>
      <c r="G1551" s="399">
        <v>499.6</v>
      </c>
      <c r="M1551" s="389"/>
      <c r="N1551" s="158"/>
    </row>
    <row r="1552" spans="1:14" x14ac:dyDescent="0.2">
      <c r="A1552" s="158">
        <v>30636</v>
      </c>
      <c r="B1552" s="421">
        <v>246.5</v>
      </c>
      <c r="G1552" s="399">
        <v>325.05</v>
      </c>
      <c r="H1552" s="399">
        <f t="shared" ref="H1552" si="51">CEILING(B1552*1.4,0.05)</f>
        <v>345.1</v>
      </c>
      <c r="M1552" s="406"/>
      <c r="N1552" s="158"/>
    </row>
    <row r="1553" spans="1:14" x14ac:dyDescent="0.2">
      <c r="A1553" s="158">
        <v>30637</v>
      </c>
      <c r="B1553" s="421">
        <v>817.8</v>
      </c>
      <c r="G1553" s="399">
        <v>1087.1500000000001</v>
      </c>
      <c r="M1553" s="406"/>
      <c r="N1553" s="158"/>
    </row>
    <row r="1554" spans="1:14" x14ac:dyDescent="0.2">
      <c r="A1554" s="158">
        <v>30639</v>
      </c>
      <c r="B1554" s="421">
        <v>817.8</v>
      </c>
      <c r="G1554" s="399">
        <v>1091.3</v>
      </c>
      <c r="H1554" s="399">
        <f t="shared" ref="H1554" si="52">CEILING(B1554*1.4,0.05)</f>
        <v>1144.95</v>
      </c>
      <c r="M1554" s="406"/>
      <c r="N1554" s="158"/>
    </row>
    <row r="1555" spans="1:14" x14ac:dyDescent="0.2">
      <c r="A1555" s="158">
        <v>30640</v>
      </c>
      <c r="B1555" s="421">
        <v>967.3</v>
      </c>
      <c r="G1555" s="399">
        <v>1263.6000000000001</v>
      </c>
      <c r="M1555" s="406"/>
      <c r="N1555" s="158"/>
    </row>
    <row r="1556" spans="1:14" x14ac:dyDescent="0.2">
      <c r="A1556" s="158">
        <v>30641</v>
      </c>
      <c r="B1556" s="421">
        <v>430.8</v>
      </c>
      <c r="G1556" s="399">
        <v>572.05000000000007</v>
      </c>
      <c r="M1556" s="389"/>
      <c r="N1556" s="158"/>
    </row>
    <row r="1557" spans="1:14" x14ac:dyDescent="0.2">
      <c r="A1557" s="158">
        <v>30642</v>
      </c>
      <c r="B1557" s="421">
        <v>801.5</v>
      </c>
      <c r="G1557" s="399">
        <v>1122.2</v>
      </c>
      <c r="M1557" s="389"/>
      <c r="N1557" s="158"/>
    </row>
    <row r="1558" spans="1:14" x14ac:dyDescent="0.2">
      <c r="A1558" s="158">
        <v>30643</v>
      </c>
      <c r="B1558" s="421">
        <v>716.45</v>
      </c>
      <c r="G1558" s="399">
        <v>1089.6500000000001</v>
      </c>
      <c r="M1558" s="406"/>
      <c r="N1558" s="158"/>
    </row>
    <row r="1559" spans="1:14" x14ac:dyDescent="0.2">
      <c r="A1559" s="158">
        <v>30644</v>
      </c>
      <c r="B1559" s="421">
        <v>551.1</v>
      </c>
      <c r="G1559" s="399">
        <v>838.15000000000009</v>
      </c>
      <c r="M1559" s="389"/>
      <c r="N1559" s="158"/>
    </row>
    <row r="1560" spans="1:14" x14ac:dyDescent="0.2">
      <c r="A1560" s="158">
        <v>30645</v>
      </c>
      <c r="B1560" s="421">
        <v>612.04999999999995</v>
      </c>
      <c r="G1560" s="399">
        <v>831.75</v>
      </c>
      <c r="M1560" s="406"/>
      <c r="N1560" s="158"/>
    </row>
    <row r="1561" spans="1:14" x14ac:dyDescent="0.2">
      <c r="A1561" s="158">
        <v>30646</v>
      </c>
      <c r="B1561" s="421">
        <v>612.04999999999995</v>
      </c>
      <c r="G1561" s="399">
        <v>872.25</v>
      </c>
      <c r="M1561" s="406"/>
      <c r="N1561" s="158"/>
    </row>
    <row r="1562" spans="1:14" x14ac:dyDescent="0.2">
      <c r="A1562" s="158">
        <v>30648</v>
      </c>
      <c r="B1562" s="421">
        <v>491.1</v>
      </c>
      <c r="G1562" s="399">
        <v>687.55000000000007</v>
      </c>
      <c r="H1562" s="399">
        <f t="shared" ref="H1562:H1573" si="53">CEILING(B1562*1.4,0.05)</f>
        <v>687.55000000000007</v>
      </c>
      <c r="M1562" s="389"/>
      <c r="N1562" s="401"/>
    </row>
    <row r="1563" spans="1:14" x14ac:dyDescent="0.2">
      <c r="A1563" s="158">
        <v>30649</v>
      </c>
      <c r="B1563" s="421">
        <v>198.35</v>
      </c>
      <c r="G1563" s="399">
        <v>311.8</v>
      </c>
      <c r="H1563" s="399">
        <f t="shared" si="53"/>
        <v>277.7</v>
      </c>
      <c r="M1563" s="406"/>
      <c r="N1563" s="158"/>
    </row>
    <row r="1564" spans="1:14" x14ac:dyDescent="0.2">
      <c r="A1564" s="158">
        <v>30651</v>
      </c>
      <c r="B1564" s="421">
        <v>551.1</v>
      </c>
      <c r="G1564" s="399">
        <v>771.55</v>
      </c>
      <c r="H1564" s="399">
        <f t="shared" si="53"/>
        <v>771.55000000000007</v>
      </c>
      <c r="M1564" s="389"/>
      <c r="N1564" s="401"/>
    </row>
    <row r="1565" spans="1:14" x14ac:dyDescent="0.2">
      <c r="A1565" s="158">
        <v>30652</v>
      </c>
      <c r="B1565" s="421">
        <v>551.1</v>
      </c>
      <c r="G1565" s="399">
        <v>771.55</v>
      </c>
      <c r="H1565" s="399">
        <f t="shared" si="53"/>
        <v>771.55000000000007</v>
      </c>
      <c r="M1565" s="389"/>
      <c r="N1565" s="401"/>
    </row>
    <row r="1566" spans="1:14" x14ac:dyDescent="0.2">
      <c r="A1566" s="158">
        <v>30654</v>
      </c>
      <c r="B1566" s="421">
        <v>49.15</v>
      </c>
      <c r="G1566" s="399">
        <v>65.850000000000009</v>
      </c>
      <c r="H1566" s="399">
        <f t="shared" si="53"/>
        <v>68.850000000000009</v>
      </c>
      <c r="M1566" s="389"/>
      <c r="N1566" s="158"/>
    </row>
    <row r="1567" spans="1:14" x14ac:dyDescent="0.2">
      <c r="A1567" s="158">
        <v>30655</v>
      </c>
      <c r="B1567" s="421">
        <v>967.3</v>
      </c>
      <c r="G1567" s="399">
        <v>1354.25</v>
      </c>
      <c r="H1567" s="399">
        <f t="shared" si="53"/>
        <v>1354.25</v>
      </c>
      <c r="M1567" s="389"/>
      <c r="N1567" s="401"/>
    </row>
    <row r="1568" spans="1:14" x14ac:dyDescent="0.2">
      <c r="A1568" s="158">
        <v>30657</v>
      </c>
      <c r="B1568" s="421">
        <v>1377.35</v>
      </c>
      <c r="G1568" s="399">
        <v>1928.3500000000001</v>
      </c>
      <c r="H1568" s="399">
        <f t="shared" si="53"/>
        <v>1928.3000000000002</v>
      </c>
      <c r="M1568" s="389"/>
      <c r="N1568" s="401"/>
    </row>
    <row r="1569" spans="1:14" x14ac:dyDescent="0.2">
      <c r="A1569" s="158">
        <v>30658</v>
      </c>
      <c r="B1569" s="421">
        <v>150.05000000000001</v>
      </c>
      <c r="G1569" s="399">
        <v>240.3</v>
      </c>
      <c r="H1569" s="399">
        <f t="shared" si="53"/>
        <v>210.10000000000002</v>
      </c>
      <c r="M1569" s="389"/>
      <c r="N1569" s="158"/>
    </row>
    <row r="1570" spans="1:14" x14ac:dyDescent="0.2">
      <c r="A1570" s="158">
        <v>30661</v>
      </c>
      <c r="B1570" s="421">
        <v>405.5</v>
      </c>
      <c r="G1570" s="399">
        <v>567.70000000000005</v>
      </c>
      <c r="H1570" s="399">
        <f t="shared" si="53"/>
        <v>567.70000000000005</v>
      </c>
      <c r="M1570" s="389"/>
      <c r="N1570" s="158"/>
    </row>
    <row r="1571" spans="1:14" x14ac:dyDescent="0.2">
      <c r="A1571" s="158">
        <v>30662</v>
      </c>
      <c r="B1571" s="421">
        <v>810.9</v>
      </c>
      <c r="G1571" s="399">
        <v>1135.3</v>
      </c>
      <c r="M1571" s="389"/>
      <c r="N1571" s="158"/>
    </row>
    <row r="1572" spans="1:14" x14ac:dyDescent="0.2">
      <c r="A1572" s="158">
        <v>30663</v>
      </c>
      <c r="B1572" s="421">
        <v>152.6</v>
      </c>
      <c r="G1572" s="399">
        <v>239.9</v>
      </c>
      <c r="H1572" s="399">
        <f t="shared" si="53"/>
        <v>213.65</v>
      </c>
      <c r="M1572" s="389"/>
      <c r="N1572" s="158"/>
    </row>
    <row r="1573" spans="1:14" x14ac:dyDescent="0.2">
      <c r="A1573" s="158">
        <v>30666</v>
      </c>
      <c r="B1573" s="421">
        <v>50.15</v>
      </c>
      <c r="G1573" s="399">
        <v>89.2</v>
      </c>
      <c r="H1573" s="399">
        <f t="shared" si="53"/>
        <v>70.25</v>
      </c>
      <c r="M1573" s="389"/>
      <c r="N1573" s="158"/>
    </row>
    <row r="1574" spans="1:14" x14ac:dyDescent="0.2">
      <c r="A1574" s="158">
        <v>30672</v>
      </c>
      <c r="B1574" s="421">
        <v>470.9</v>
      </c>
      <c r="G1574" s="399">
        <v>658.25</v>
      </c>
      <c r="M1574" s="389"/>
      <c r="N1574" s="158"/>
    </row>
    <row r="1575" spans="1:14" x14ac:dyDescent="0.2">
      <c r="A1575" s="158">
        <v>30676</v>
      </c>
      <c r="B1575" s="421">
        <v>400.7</v>
      </c>
      <c r="G1575" s="399">
        <v>541.75</v>
      </c>
      <c r="H1575" s="399">
        <f t="shared" ref="H1575:H1628" si="54">CEILING(B1575*1.4,0.05)</f>
        <v>561</v>
      </c>
      <c r="M1575" s="389"/>
      <c r="N1575" s="158"/>
    </row>
    <row r="1576" spans="1:14" x14ac:dyDescent="0.2">
      <c r="A1576" s="158">
        <v>30679</v>
      </c>
      <c r="B1576" s="421">
        <v>101.8</v>
      </c>
      <c r="G1576" s="399">
        <v>124.7</v>
      </c>
      <c r="H1576" s="399">
        <f t="shared" si="54"/>
        <v>142.55000000000001</v>
      </c>
      <c r="M1576" s="389"/>
      <c r="N1576" s="158"/>
    </row>
    <row r="1577" spans="1:14" x14ac:dyDescent="0.2">
      <c r="A1577" s="158">
        <v>30680</v>
      </c>
      <c r="B1577" s="421">
        <v>1236.9000000000001</v>
      </c>
      <c r="G1577" s="399">
        <v>1489.6000000000001</v>
      </c>
      <c r="H1577" s="399">
        <f t="shared" si="54"/>
        <v>1731.7</v>
      </c>
      <c r="M1577" s="389"/>
      <c r="N1577" s="158"/>
    </row>
    <row r="1578" spans="1:14" x14ac:dyDescent="0.2">
      <c r="A1578" s="158">
        <v>30682</v>
      </c>
      <c r="B1578" s="421">
        <v>1236.9000000000001</v>
      </c>
      <c r="G1578" s="399">
        <v>1489.6000000000001</v>
      </c>
      <c r="H1578" s="399">
        <f t="shared" si="54"/>
        <v>1731.7</v>
      </c>
      <c r="M1578" s="389"/>
      <c r="N1578" s="158"/>
    </row>
    <row r="1579" spans="1:14" x14ac:dyDescent="0.2">
      <c r="A1579" s="158">
        <v>30684</v>
      </c>
      <c r="B1579" s="421">
        <v>1522.15</v>
      </c>
      <c r="G1579" s="399">
        <v>1832.9</v>
      </c>
      <c r="H1579" s="399">
        <f t="shared" si="54"/>
        <v>2131.0500000000002</v>
      </c>
      <c r="M1579" s="389"/>
      <c r="N1579" s="158"/>
    </row>
    <row r="1580" spans="1:14" x14ac:dyDescent="0.2">
      <c r="A1580" s="158">
        <v>30686</v>
      </c>
      <c r="B1580" s="421">
        <v>1522.15</v>
      </c>
      <c r="G1580" s="399">
        <v>1832.9</v>
      </c>
      <c r="H1580" s="399">
        <f t="shared" si="54"/>
        <v>2131.0500000000002</v>
      </c>
      <c r="M1580" s="389"/>
      <c r="N1580" s="158"/>
    </row>
    <row r="1581" spans="1:14" x14ac:dyDescent="0.2">
      <c r="A1581" s="158">
        <v>30687</v>
      </c>
      <c r="B1581" s="421">
        <v>503.3</v>
      </c>
      <c r="G1581" s="399">
        <v>609.9</v>
      </c>
      <c r="H1581" s="399">
        <f t="shared" si="54"/>
        <v>704.65000000000009</v>
      </c>
      <c r="M1581" s="389"/>
      <c r="N1581" s="158"/>
    </row>
    <row r="1582" spans="1:14" x14ac:dyDescent="0.2">
      <c r="A1582" s="158">
        <v>30688</v>
      </c>
      <c r="B1582" s="421">
        <v>385.8</v>
      </c>
      <c r="G1582" s="399">
        <v>513.35</v>
      </c>
      <c r="H1582" s="399">
        <f t="shared" si="54"/>
        <v>540.15</v>
      </c>
      <c r="M1582" s="389"/>
      <c r="N1582" s="158"/>
    </row>
    <row r="1583" spans="1:14" x14ac:dyDescent="0.2">
      <c r="A1583" s="158">
        <v>30690</v>
      </c>
      <c r="B1583" s="421">
        <v>595.54999999999995</v>
      </c>
      <c r="G1583" s="399">
        <v>792.30000000000007</v>
      </c>
      <c r="H1583" s="399">
        <f t="shared" si="54"/>
        <v>833.80000000000007</v>
      </c>
      <c r="M1583" s="389"/>
      <c r="N1583" s="158"/>
    </row>
    <row r="1584" spans="1:14" x14ac:dyDescent="0.2">
      <c r="A1584" s="158">
        <v>30692</v>
      </c>
      <c r="B1584" s="421">
        <v>385.8</v>
      </c>
      <c r="G1584" s="399">
        <v>513.35</v>
      </c>
      <c r="H1584" s="399">
        <f t="shared" si="54"/>
        <v>540.15</v>
      </c>
      <c r="M1584" s="389"/>
      <c r="N1584" s="158"/>
    </row>
    <row r="1585" spans="1:14" x14ac:dyDescent="0.2">
      <c r="A1585" s="158">
        <v>30694</v>
      </c>
      <c r="B1585" s="421">
        <v>595.54999999999995</v>
      </c>
      <c r="G1585" s="399">
        <v>792.30000000000007</v>
      </c>
      <c r="H1585" s="399">
        <f t="shared" si="54"/>
        <v>833.80000000000007</v>
      </c>
      <c r="M1585" s="389"/>
      <c r="N1585" s="158"/>
    </row>
    <row r="1586" spans="1:14" x14ac:dyDescent="0.2">
      <c r="A1586" s="158">
        <v>30720</v>
      </c>
      <c r="B1586" s="421">
        <v>470.9</v>
      </c>
      <c r="G1586" s="399">
        <v>659.30000000000007</v>
      </c>
      <c r="H1586" s="399">
        <f t="shared" si="54"/>
        <v>659.30000000000007</v>
      </c>
      <c r="M1586" s="389"/>
      <c r="N1586" s="401"/>
    </row>
    <row r="1587" spans="1:14" x14ac:dyDescent="0.2">
      <c r="A1587" s="158">
        <v>30721</v>
      </c>
      <c r="B1587" s="421">
        <v>510.9</v>
      </c>
      <c r="G1587" s="399">
        <v>715.30000000000007</v>
      </c>
      <c r="H1587" s="399">
        <f t="shared" si="54"/>
        <v>715.30000000000007</v>
      </c>
      <c r="M1587" s="389"/>
      <c r="N1587" s="401"/>
    </row>
    <row r="1588" spans="1:14" x14ac:dyDescent="0.2">
      <c r="A1588" s="158">
        <v>30722</v>
      </c>
      <c r="B1588" s="421">
        <v>551.1</v>
      </c>
      <c r="G1588" s="399">
        <v>771.55</v>
      </c>
      <c r="H1588" s="399">
        <f t="shared" si="54"/>
        <v>771.55000000000007</v>
      </c>
      <c r="M1588" s="389"/>
      <c r="N1588" s="401"/>
    </row>
    <row r="1589" spans="1:14" x14ac:dyDescent="0.2">
      <c r="A1589" s="158">
        <v>30723</v>
      </c>
      <c r="B1589" s="421">
        <v>551.1</v>
      </c>
      <c r="G1589" s="399">
        <v>771.55</v>
      </c>
      <c r="H1589" s="399">
        <f t="shared" si="54"/>
        <v>771.55000000000007</v>
      </c>
      <c r="M1589" s="389"/>
      <c r="N1589" s="401"/>
    </row>
    <row r="1590" spans="1:14" x14ac:dyDescent="0.2">
      <c r="A1590" s="158">
        <v>30724</v>
      </c>
      <c r="B1590" s="421">
        <v>553.65</v>
      </c>
      <c r="G1590" s="399">
        <v>775.2</v>
      </c>
      <c r="H1590" s="399">
        <f t="shared" si="54"/>
        <v>775.15000000000009</v>
      </c>
      <c r="M1590" s="389"/>
      <c r="N1590" s="401"/>
    </row>
    <row r="1591" spans="1:14" x14ac:dyDescent="0.2">
      <c r="A1591" s="158">
        <v>30725</v>
      </c>
      <c r="B1591" s="421">
        <v>981.2</v>
      </c>
      <c r="G1591" s="399">
        <v>1373.7</v>
      </c>
      <c r="H1591" s="399">
        <f t="shared" si="54"/>
        <v>1373.7</v>
      </c>
      <c r="M1591" s="389"/>
      <c r="N1591" s="401"/>
    </row>
    <row r="1592" spans="1:14" x14ac:dyDescent="0.2">
      <c r="A1592" s="158">
        <v>30730</v>
      </c>
      <c r="B1592" s="421">
        <v>1023.2</v>
      </c>
      <c r="G1592" s="399">
        <v>1432.5500000000002</v>
      </c>
      <c r="H1592" s="399">
        <f t="shared" si="54"/>
        <v>1432.5</v>
      </c>
      <c r="M1592" s="389"/>
      <c r="N1592" s="401"/>
    </row>
    <row r="1593" spans="1:14" x14ac:dyDescent="0.2">
      <c r="A1593" s="158">
        <v>30731</v>
      </c>
      <c r="B1593" s="421">
        <v>767.55</v>
      </c>
      <c r="G1593" s="399">
        <v>1074.6000000000001</v>
      </c>
      <c r="H1593" s="399">
        <f t="shared" si="54"/>
        <v>1074.6000000000001</v>
      </c>
      <c r="M1593" s="389"/>
      <c r="N1593" s="401"/>
    </row>
    <row r="1594" spans="1:14" x14ac:dyDescent="0.2">
      <c r="A1594" s="158">
        <v>30732</v>
      </c>
      <c r="B1594" s="421">
        <v>4202.3</v>
      </c>
      <c r="G1594" s="399">
        <v>5883.2000000000007</v>
      </c>
      <c r="H1594" s="399">
        <f t="shared" si="54"/>
        <v>5883.25</v>
      </c>
      <c r="M1594" s="389"/>
      <c r="N1594" s="401"/>
    </row>
    <row r="1595" spans="1:14" x14ac:dyDescent="0.2">
      <c r="A1595" s="158">
        <v>30750</v>
      </c>
      <c r="B1595" s="421">
        <v>2180.15</v>
      </c>
      <c r="G1595" s="399">
        <v>3052.25</v>
      </c>
      <c r="H1595" s="399">
        <f t="shared" si="54"/>
        <v>3052.25</v>
      </c>
      <c r="M1595" s="389"/>
      <c r="N1595" s="401"/>
    </row>
    <row r="1596" spans="1:14" x14ac:dyDescent="0.2">
      <c r="A1596" s="158">
        <v>30751</v>
      </c>
      <c r="B1596" s="421">
        <v>2180.15</v>
      </c>
      <c r="G1596" s="399">
        <v>3052.25</v>
      </c>
      <c r="H1596" s="399">
        <f t="shared" si="54"/>
        <v>3052.25</v>
      </c>
      <c r="M1596" s="389"/>
      <c r="N1596" s="401"/>
    </row>
    <row r="1597" spans="1:14" x14ac:dyDescent="0.2">
      <c r="A1597" s="158">
        <v>30752</v>
      </c>
      <c r="B1597" s="421">
        <v>1635.1</v>
      </c>
      <c r="G1597" s="399">
        <v>2289.15</v>
      </c>
      <c r="H1597" s="399">
        <f t="shared" si="54"/>
        <v>2289.15</v>
      </c>
      <c r="M1597" s="389"/>
      <c r="N1597" s="401"/>
    </row>
    <row r="1598" spans="1:14" x14ac:dyDescent="0.2">
      <c r="A1598" s="158">
        <v>30753</v>
      </c>
      <c r="B1598" s="421">
        <v>1819.3</v>
      </c>
      <c r="G1598" s="399">
        <v>2547.1000000000004</v>
      </c>
      <c r="H1598" s="399">
        <f t="shared" si="54"/>
        <v>2547.0500000000002</v>
      </c>
      <c r="M1598" s="389"/>
      <c r="N1598" s="401"/>
    </row>
    <row r="1599" spans="1:14" x14ac:dyDescent="0.2">
      <c r="A1599" s="158">
        <v>30754</v>
      </c>
      <c r="B1599" s="421">
        <v>1819.3</v>
      </c>
      <c r="G1599" s="399">
        <v>2547.1000000000004</v>
      </c>
      <c r="H1599" s="399">
        <f t="shared" si="54"/>
        <v>2547.0500000000002</v>
      </c>
      <c r="M1599" s="389"/>
      <c r="N1599" s="401"/>
    </row>
    <row r="1600" spans="1:14" x14ac:dyDescent="0.2">
      <c r="A1600" s="158">
        <v>30755</v>
      </c>
      <c r="B1600" s="421">
        <v>1364.5</v>
      </c>
      <c r="G1600" s="399">
        <v>1910.3000000000002</v>
      </c>
      <c r="H1600" s="399">
        <f t="shared" si="54"/>
        <v>1910.3000000000002</v>
      </c>
      <c r="M1600" s="389"/>
      <c r="N1600" s="401"/>
    </row>
    <row r="1601" spans="1:14" x14ac:dyDescent="0.2">
      <c r="A1601" s="158">
        <v>30756</v>
      </c>
      <c r="B1601" s="421">
        <v>921.15</v>
      </c>
      <c r="G1601" s="399">
        <v>1289.7</v>
      </c>
      <c r="H1601" s="399">
        <f t="shared" si="54"/>
        <v>1289.6500000000001</v>
      </c>
      <c r="M1601" s="389"/>
      <c r="N1601" s="401"/>
    </row>
    <row r="1602" spans="1:14" x14ac:dyDescent="0.2">
      <c r="A1602" s="158">
        <v>30760</v>
      </c>
      <c r="B1602" s="421">
        <v>621.75</v>
      </c>
      <c r="G1602" s="399">
        <v>870.5</v>
      </c>
      <c r="H1602" s="399">
        <f t="shared" si="54"/>
        <v>870.45</v>
      </c>
      <c r="M1602" s="389"/>
      <c r="N1602" s="401"/>
    </row>
    <row r="1603" spans="1:14" x14ac:dyDescent="0.2">
      <c r="A1603" s="158">
        <v>30761</v>
      </c>
      <c r="B1603" s="421">
        <v>802.1</v>
      </c>
      <c r="G1603" s="399">
        <v>1122.95</v>
      </c>
      <c r="H1603" s="399">
        <f t="shared" si="54"/>
        <v>1122.95</v>
      </c>
      <c r="M1603" s="389"/>
      <c r="N1603" s="401"/>
    </row>
    <row r="1604" spans="1:14" x14ac:dyDescent="0.2">
      <c r="A1604" s="158">
        <v>30762</v>
      </c>
      <c r="B1604" s="421">
        <v>1757.75</v>
      </c>
      <c r="G1604" s="399">
        <v>2460.9</v>
      </c>
      <c r="H1604" s="399">
        <f t="shared" si="54"/>
        <v>2460.8500000000004</v>
      </c>
      <c r="M1604" s="389"/>
      <c r="N1604" s="401"/>
    </row>
    <row r="1605" spans="1:14" x14ac:dyDescent="0.2">
      <c r="A1605" s="158">
        <v>30763</v>
      </c>
      <c r="B1605" s="421">
        <v>713.95</v>
      </c>
      <c r="G1605" s="399">
        <v>999.55000000000007</v>
      </c>
      <c r="H1605" s="399">
        <f t="shared" si="54"/>
        <v>999.55000000000007</v>
      </c>
      <c r="M1605" s="389"/>
      <c r="N1605" s="401"/>
    </row>
    <row r="1606" spans="1:14" x14ac:dyDescent="0.2">
      <c r="A1606" s="158">
        <v>30770</v>
      </c>
      <c r="B1606" s="421">
        <v>884.15</v>
      </c>
      <c r="G1606" s="399">
        <v>1237.8500000000001</v>
      </c>
      <c r="H1606" s="399">
        <f t="shared" si="54"/>
        <v>1237.8500000000001</v>
      </c>
      <c r="M1606" s="389"/>
      <c r="N1606" s="401"/>
    </row>
    <row r="1607" spans="1:14" x14ac:dyDescent="0.2">
      <c r="A1607" s="158">
        <v>30771</v>
      </c>
      <c r="B1607" s="421">
        <v>1783.3</v>
      </c>
      <c r="G1607" s="399">
        <v>2496.65</v>
      </c>
      <c r="H1607" s="399">
        <f t="shared" si="54"/>
        <v>2496.65</v>
      </c>
      <c r="M1607" s="389"/>
      <c r="N1607" s="401"/>
    </row>
    <row r="1608" spans="1:14" x14ac:dyDescent="0.2">
      <c r="A1608" s="158">
        <v>30780</v>
      </c>
      <c r="B1608" s="421">
        <v>1485.25</v>
      </c>
      <c r="G1608" s="399">
        <v>2079.35</v>
      </c>
      <c r="H1608" s="399">
        <f t="shared" si="54"/>
        <v>2079.35</v>
      </c>
      <c r="M1608" s="389"/>
      <c r="N1608" s="401"/>
    </row>
    <row r="1609" spans="1:14" x14ac:dyDescent="0.2">
      <c r="A1609" s="158">
        <v>30790</v>
      </c>
      <c r="B1609" s="421">
        <v>741.4</v>
      </c>
      <c r="G1609" s="399">
        <v>1037.95</v>
      </c>
      <c r="H1609" s="399">
        <f t="shared" si="54"/>
        <v>1038</v>
      </c>
      <c r="M1609" s="389"/>
      <c r="N1609" s="401"/>
    </row>
    <row r="1610" spans="1:14" x14ac:dyDescent="0.2">
      <c r="A1610" s="158">
        <v>30791</v>
      </c>
      <c r="B1610" s="421">
        <v>460.6</v>
      </c>
      <c r="G1610" s="399">
        <v>644.90000000000009</v>
      </c>
      <c r="H1610" s="399">
        <f t="shared" si="54"/>
        <v>644.85</v>
      </c>
      <c r="M1610" s="389"/>
      <c r="N1610" s="401"/>
    </row>
    <row r="1611" spans="1:14" x14ac:dyDescent="0.2">
      <c r="A1611" s="158">
        <v>30792</v>
      </c>
      <c r="B1611" s="421">
        <v>1262.55</v>
      </c>
      <c r="G1611" s="399">
        <v>1767.6000000000001</v>
      </c>
      <c r="H1611" s="399">
        <f t="shared" si="54"/>
        <v>1767.6000000000001</v>
      </c>
      <c r="M1611" s="389"/>
      <c r="N1611" s="401"/>
    </row>
    <row r="1612" spans="1:14" x14ac:dyDescent="0.2">
      <c r="A1612" s="158">
        <v>30800</v>
      </c>
      <c r="B1612" s="421">
        <v>761.4</v>
      </c>
      <c r="G1612" s="399">
        <v>1066</v>
      </c>
      <c r="H1612" s="399">
        <f t="shared" si="54"/>
        <v>1066</v>
      </c>
      <c r="M1612" s="389"/>
      <c r="N1612" s="401"/>
    </row>
    <row r="1613" spans="1:14" x14ac:dyDescent="0.2">
      <c r="A1613" s="158">
        <v>30810</v>
      </c>
      <c r="B1613" s="421">
        <v>1212.8</v>
      </c>
      <c r="G1613" s="399">
        <v>1697.95</v>
      </c>
      <c r="H1613" s="399">
        <f t="shared" si="54"/>
        <v>1697.95</v>
      </c>
      <c r="M1613" s="389"/>
      <c r="N1613" s="401"/>
    </row>
    <row r="1614" spans="1:14" x14ac:dyDescent="0.2">
      <c r="A1614" s="158">
        <v>30820</v>
      </c>
      <c r="B1614" s="421">
        <v>194.4</v>
      </c>
      <c r="G1614" s="399">
        <v>272.2</v>
      </c>
      <c r="H1614" s="399">
        <f t="shared" si="54"/>
        <v>272.2</v>
      </c>
      <c r="M1614" s="389"/>
      <c r="N1614" s="401"/>
    </row>
    <row r="1615" spans="1:14" x14ac:dyDescent="0.2">
      <c r="A1615" s="158">
        <v>31000</v>
      </c>
      <c r="B1615" s="421">
        <v>614.1</v>
      </c>
      <c r="G1615" s="399">
        <v>788.85</v>
      </c>
      <c r="H1615" s="399">
        <f t="shared" si="54"/>
        <v>859.75</v>
      </c>
      <c r="M1615" s="389"/>
      <c r="N1615" s="158"/>
    </row>
    <row r="1616" spans="1:14" x14ac:dyDescent="0.2">
      <c r="A1616" s="158">
        <v>31001</v>
      </c>
      <c r="B1616" s="421">
        <v>767.55</v>
      </c>
      <c r="G1616" s="399">
        <v>1178.25</v>
      </c>
      <c r="H1616" s="399">
        <f t="shared" si="54"/>
        <v>1074.6000000000001</v>
      </c>
      <c r="M1616" s="389"/>
      <c r="N1616" s="158"/>
    </row>
    <row r="1617" spans="1:14" x14ac:dyDescent="0.2">
      <c r="A1617" s="158">
        <v>31002</v>
      </c>
      <c r="B1617" s="421">
        <v>921.15</v>
      </c>
      <c r="G1617" s="399">
        <v>1242.9000000000001</v>
      </c>
      <c r="H1617" s="399">
        <f t="shared" si="54"/>
        <v>1289.6500000000001</v>
      </c>
      <c r="M1617" s="389"/>
      <c r="N1617" s="158"/>
    </row>
    <row r="1618" spans="1:14" x14ac:dyDescent="0.2">
      <c r="A1618" s="158">
        <v>31003</v>
      </c>
      <c r="B1618" s="421">
        <v>614.1</v>
      </c>
      <c r="G1618" s="399">
        <v>789.05000000000007</v>
      </c>
      <c r="H1618" s="399">
        <f t="shared" si="54"/>
        <v>859.75</v>
      </c>
      <c r="M1618" s="389"/>
      <c r="N1618" s="158"/>
    </row>
    <row r="1619" spans="1:14" x14ac:dyDescent="0.2">
      <c r="A1619" s="158">
        <v>31004</v>
      </c>
      <c r="B1619" s="421">
        <v>767.55</v>
      </c>
      <c r="G1619" s="399">
        <v>1178.25</v>
      </c>
      <c r="H1619" s="399">
        <f t="shared" si="54"/>
        <v>1074.6000000000001</v>
      </c>
      <c r="M1619" s="389"/>
      <c r="N1619" s="158"/>
    </row>
    <row r="1620" spans="1:14" x14ac:dyDescent="0.2">
      <c r="A1620" s="158">
        <v>31005</v>
      </c>
      <c r="B1620" s="421">
        <v>921.15</v>
      </c>
      <c r="G1620" s="399">
        <v>1242.9000000000001</v>
      </c>
      <c r="H1620" s="399">
        <f t="shared" si="54"/>
        <v>1289.6500000000001</v>
      </c>
      <c r="M1620" s="389"/>
      <c r="N1620" s="158"/>
    </row>
    <row r="1621" spans="1:14" x14ac:dyDescent="0.2">
      <c r="A1621" s="158">
        <v>31206</v>
      </c>
      <c r="B1621" s="421">
        <v>100.95</v>
      </c>
      <c r="G1621" s="399">
        <v>134.55000000000001</v>
      </c>
      <c r="H1621" s="399">
        <f t="shared" si="54"/>
        <v>141.35</v>
      </c>
      <c r="M1621" s="389"/>
      <c r="N1621" s="158"/>
    </row>
    <row r="1622" spans="1:14" x14ac:dyDescent="0.2">
      <c r="A1622" s="158">
        <v>31211</v>
      </c>
      <c r="B1622" s="421">
        <v>130.15</v>
      </c>
      <c r="G1622" s="399">
        <v>173.95000000000002</v>
      </c>
      <c r="H1622" s="399">
        <f t="shared" si="54"/>
        <v>182.25</v>
      </c>
      <c r="M1622" s="389"/>
      <c r="N1622" s="158"/>
    </row>
    <row r="1623" spans="1:14" x14ac:dyDescent="0.2">
      <c r="A1623" s="158">
        <v>31216</v>
      </c>
      <c r="B1623" s="421">
        <v>151.80000000000001</v>
      </c>
      <c r="G1623" s="399">
        <v>212.25</v>
      </c>
      <c r="H1623" s="399">
        <f t="shared" si="54"/>
        <v>212.55</v>
      </c>
      <c r="M1623" s="389"/>
      <c r="N1623" s="158"/>
    </row>
    <row r="1624" spans="1:14" x14ac:dyDescent="0.2">
      <c r="A1624" s="158">
        <v>31220</v>
      </c>
      <c r="B1624" s="421">
        <v>226.8</v>
      </c>
      <c r="G1624" s="399">
        <v>312.45000000000005</v>
      </c>
      <c r="H1624" s="399">
        <f t="shared" si="54"/>
        <v>317.55</v>
      </c>
      <c r="M1624" s="389"/>
      <c r="N1624" s="158"/>
    </row>
    <row r="1625" spans="1:14" x14ac:dyDescent="0.2">
      <c r="A1625" s="158">
        <v>31221</v>
      </c>
      <c r="B1625" s="421">
        <v>226.8</v>
      </c>
      <c r="G1625" s="399">
        <v>312.45000000000005</v>
      </c>
      <c r="H1625" s="399">
        <f t="shared" si="54"/>
        <v>317.55</v>
      </c>
      <c r="M1625" s="389"/>
      <c r="N1625" s="158"/>
    </row>
    <row r="1626" spans="1:14" x14ac:dyDescent="0.2">
      <c r="A1626" s="158">
        <v>31225</v>
      </c>
      <c r="B1626" s="421">
        <v>403.1</v>
      </c>
      <c r="G1626" s="399">
        <v>522.05000000000007</v>
      </c>
      <c r="H1626" s="399">
        <f t="shared" si="54"/>
        <v>564.35</v>
      </c>
      <c r="M1626" s="389"/>
      <c r="N1626" s="158"/>
    </row>
    <row r="1627" spans="1:14" x14ac:dyDescent="0.2">
      <c r="A1627" s="158">
        <v>31245</v>
      </c>
      <c r="B1627" s="421">
        <v>390.05</v>
      </c>
      <c r="G1627" s="399">
        <v>594.05000000000007</v>
      </c>
      <c r="H1627" s="399">
        <f t="shared" si="54"/>
        <v>546.1</v>
      </c>
      <c r="M1627" s="389"/>
      <c r="N1627" s="158"/>
    </row>
    <row r="1628" spans="1:14" x14ac:dyDescent="0.2">
      <c r="A1628" s="158">
        <v>31250</v>
      </c>
      <c r="B1628" s="421">
        <v>390.05</v>
      </c>
      <c r="G1628" s="399">
        <v>663.40000000000009</v>
      </c>
      <c r="H1628" s="399">
        <f t="shared" si="54"/>
        <v>546.1</v>
      </c>
      <c r="M1628" s="389"/>
      <c r="N1628" s="158"/>
    </row>
    <row r="1629" spans="1:14" x14ac:dyDescent="0.2">
      <c r="A1629" s="158">
        <v>31340</v>
      </c>
      <c r="B1629" s="421" t="s">
        <v>16</v>
      </c>
      <c r="G1629" s="399" t="s">
        <v>16</v>
      </c>
      <c r="H1629" s="399" t="s">
        <v>16</v>
      </c>
      <c r="L1629" s="401" t="s">
        <v>16</v>
      </c>
      <c r="M1629" s="389" t="s">
        <v>92</v>
      </c>
      <c r="N1629" s="158" t="s">
        <v>92</v>
      </c>
    </row>
    <row r="1630" spans="1:14" x14ac:dyDescent="0.2">
      <c r="A1630" s="158">
        <v>31345</v>
      </c>
      <c r="B1630" s="421">
        <v>223</v>
      </c>
      <c r="G1630" s="399">
        <v>309.55</v>
      </c>
      <c r="H1630" s="399">
        <f t="shared" ref="H1630:H1636" si="55">CEILING(B1630*1.4,0.05)</f>
        <v>312.20000000000005</v>
      </c>
      <c r="M1630" s="389"/>
      <c r="N1630" s="401"/>
    </row>
    <row r="1631" spans="1:14" x14ac:dyDescent="0.2">
      <c r="A1631" s="158">
        <v>31346</v>
      </c>
      <c r="B1631" s="421">
        <v>223</v>
      </c>
      <c r="G1631" s="399">
        <v>297.55</v>
      </c>
      <c r="H1631" s="399">
        <f t="shared" si="55"/>
        <v>312.20000000000005</v>
      </c>
      <c r="M1631" s="389"/>
      <c r="N1631" s="401"/>
    </row>
    <row r="1632" spans="1:14" x14ac:dyDescent="0.2">
      <c r="A1632" s="158">
        <v>31350</v>
      </c>
      <c r="B1632" s="421">
        <v>458.1</v>
      </c>
      <c r="G1632" s="399">
        <v>650.75</v>
      </c>
      <c r="H1632" s="399">
        <f t="shared" si="55"/>
        <v>641.35</v>
      </c>
      <c r="M1632" s="389"/>
      <c r="N1632" s="401"/>
    </row>
    <row r="1633" spans="1:14" x14ac:dyDescent="0.2">
      <c r="A1633" s="158">
        <v>31355</v>
      </c>
      <c r="B1633" s="421">
        <v>755.35</v>
      </c>
      <c r="G1633" s="399">
        <v>993.75</v>
      </c>
      <c r="H1633" s="399">
        <f t="shared" si="55"/>
        <v>1057.5</v>
      </c>
      <c r="M1633" s="389"/>
      <c r="N1633" s="401"/>
    </row>
    <row r="1634" spans="1:14" x14ac:dyDescent="0.2">
      <c r="A1634" s="158">
        <v>31356</v>
      </c>
      <c r="B1634" s="421">
        <v>234</v>
      </c>
      <c r="G1634" s="399">
        <v>312.35000000000002</v>
      </c>
      <c r="H1634" s="399">
        <f t="shared" si="55"/>
        <v>327.60000000000002</v>
      </c>
      <c r="M1634" s="389"/>
      <c r="N1634" s="401"/>
    </row>
    <row r="1635" spans="1:14" x14ac:dyDescent="0.2">
      <c r="A1635" s="158">
        <v>31357</v>
      </c>
      <c r="B1635" s="421">
        <v>115.95</v>
      </c>
      <c r="G1635" s="399">
        <v>154.65</v>
      </c>
      <c r="H1635" s="399">
        <f t="shared" si="55"/>
        <v>162.35000000000002</v>
      </c>
      <c r="M1635" s="389"/>
      <c r="N1635" s="401"/>
    </row>
    <row r="1636" spans="1:14" x14ac:dyDescent="0.2">
      <c r="A1636" s="158">
        <v>31358</v>
      </c>
      <c r="B1636" s="421">
        <v>286.35000000000002</v>
      </c>
      <c r="G1636" s="399">
        <v>381.75</v>
      </c>
      <c r="H1636" s="399">
        <f t="shared" si="55"/>
        <v>400.90000000000003</v>
      </c>
      <c r="M1636" s="389"/>
      <c r="N1636" s="401"/>
    </row>
    <row r="1637" spans="1:14" x14ac:dyDescent="0.2">
      <c r="A1637" s="158">
        <v>31359</v>
      </c>
      <c r="B1637" s="421">
        <v>349.05</v>
      </c>
      <c r="G1637" s="399">
        <v>453.8</v>
      </c>
      <c r="M1637" s="389"/>
      <c r="N1637" s="401"/>
    </row>
    <row r="1638" spans="1:14" x14ac:dyDescent="0.2">
      <c r="A1638" s="158">
        <v>31360</v>
      </c>
      <c r="B1638" s="421">
        <v>177.65</v>
      </c>
      <c r="G1638" s="399">
        <v>237.10000000000002</v>
      </c>
      <c r="H1638" s="399">
        <f t="shared" ref="H1638:H1662" si="56">CEILING(B1638*1.4,0.05)</f>
        <v>248.75</v>
      </c>
      <c r="M1638" s="389"/>
      <c r="N1638" s="401"/>
    </row>
    <row r="1639" spans="1:14" x14ac:dyDescent="0.2">
      <c r="A1639" s="158">
        <v>31361</v>
      </c>
      <c r="B1639" s="421">
        <v>197.4</v>
      </c>
      <c r="G1639" s="399">
        <v>263.40000000000003</v>
      </c>
      <c r="H1639" s="399">
        <f t="shared" si="56"/>
        <v>276.40000000000003</v>
      </c>
      <c r="M1639" s="389"/>
      <c r="N1639" s="401"/>
    </row>
    <row r="1640" spans="1:14" x14ac:dyDescent="0.2">
      <c r="A1640" s="158">
        <v>31362</v>
      </c>
      <c r="B1640" s="421">
        <v>141.6</v>
      </c>
      <c r="G1640" s="399">
        <v>189.45000000000002</v>
      </c>
      <c r="H1640" s="399">
        <f t="shared" si="56"/>
        <v>198.25</v>
      </c>
      <c r="M1640" s="389"/>
      <c r="N1640" s="401"/>
    </row>
    <row r="1641" spans="1:14" x14ac:dyDescent="0.2">
      <c r="A1641" s="158">
        <v>31363</v>
      </c>
      <c r="B1641" s="421">
        <v>258.2</v>
      </c>
      <c r="G1641" s="399">
        <v>344.40000000000003</v>
      </c>
      <c r="H1641" s="399">
        <f t="shared" si="56"/>
        <v>361.5</v>
      </c>
      <c r="M1641" s="389"/>
      <c r="N1641" s="401"/>
    </row>
    <row r="1642" spans="1:14" x14ac:dyDescent="0.2">
      <c r="A1642" s="158">
        <v>31364</v>
      </c>
      <c r="B1642" s="421">
        <v>177.65</v>
      </c>
      <c r="G1642" s="399">
        <v>237.10000000000002</v>
      </c>
      <c r="H1642" s="399">
        <f t="shared" si="56"/>
        <v>248.75</v>
      </c>
      <c r="M1642" s="389"/>
      <c r="N1642" s="401"/>
    </row>
    <row r="1643" spans="1:14" x14ac:dyDescent="0.2">
      <c r="A1643" s="158">
        <v>31365</v>
      </c>
      <c r="B1643" s="421">
        <v>167.35</v>
      </c>
      <c r="G1643" s="399">
        <v>223.55</v>
      </c>
      <c r="H1643" s="399">
        <f t="shared" si="56"/>
        <v>234.3</v>
      </c>
      <c r="M1643" s="389"/>
      <c r="N1643" s="401"/>
    </row>
    <row r="1644" spans="1:14" x14ac:dyDescent="0.2">
      <c r="A1644" s="158">
        <v>31366</v>
      </c>
      <c r="B1644" s="421">
        <v>100.95</v>
      </c>
      <c r="G1644" s="399">
        <v>134.80000000000001</v>
      </c>
      <c r="H1644" s="399">
        <f t="shared" si="56"/>
        <v>141.35</v>
      </c>
      <c r="M1644" s="389"/>
      <c r="N1644" s="401"/>
    </row>
    <row r="1645" spans="1:14" x14ac:dyDescent="0.2">
      <c r="A1645" s="158">
        <v>31367</v>
      </c>
      <c r="B1645" s="421">
        <v>225.8</v>
      </c>
      <c r="G1645" s="399">
        <v>302.85000000000002</v>
      </c>
      <c r="H1645" s="399">
        <f t="shared" si="56"/>
        <v>316.15000000000003</v>
      </c>
      <c r="M1645" s="389"/>
      <c r="N1645" s="401"/>
    </row>
    <row r="1646" spans="1:14" x14ac:dyDescent="0.2">
      <c r="A1646" s="158">
        <v>31368</v>
      </c>
      <c r="B1646" s="421">
        <v>132.69999999999999</v>
      </c>
      <c r="G1646" s="399">
        <v>179</v>
      </c>
      <c r="H1646" s="399">
        <f t="shared" si="56"/>
        <v>185.8</v>
      </c>
      <c r="M1646" s="389"/>
      <c r="N1646" s="401"/>
    </row>
    <row r="1647" spans="1:14" x14ac:dyDescent="0.2">
      <c r="A1647" s="158">
        <v>31369</v>
      </c>
      <c r="B1647" s="421">
        <v>260</v>
      </c>
      <c r="G1647" s="399">
        <v>347.05</v>
      </c>
      <c r="H1647" s="399">
        <f t="shared" si="56"/>
        <v>364</v>
      </c>
      <c r="M1647" s="389"/>
      <c r="N1647" s="401"/>
    </row>
    <row r="1648" spans="1:14" x14ac:dyDescent="0.2">
      <c r="A1648" s="158">
        <v>31370</v>
      </c>
      <c r="B1648" s="421">
        <v>151.80000000000001</v>
      </c>
      <c r="G1648" s="399">
        <v>212.25</v>
      </c>
      <c r="H1648" s="399">
        <f t="shared" si="56"/>
        <v>212.55</v>
      </c>
      <c r="M1648" s="389"/>
      <c r="N1648" s="401"/>
    </row>
    <row r="1649" spans="1:14" x14ac:dyDescent="0.2">
      <c r="A1649" s="158">
        <v>31371</v>
      </c>
      <c r="B1649" s="421">
        <v>377.4</v>
      </c>
      <c r="G1649" s="399">
        <v>502.55</v>
      </c>
      <c r="H1649" s="399">
        <f t="shared" si="56"/>
        <v>528.4</v>
      </c>
      <c r="M1649" s="389"/>
      <c r="N1649" s="401"/>
    </row>
    <row r="1650" spans="1:14" x14ac:dyDescent="0.2">
      <c r="A1650" s="158">
        <v>31372</v>
      </c>
      <c r="B1650" s="421">
        <v>326.35000000000002</v>
      </c>
      <c r="G1650" s="399">
        <v>434.35</v>
      </c>
      <c r="H1650" s="399">
        <f t="shared" si="56"/>
        <v>456.90000000000003</v>
      </c>
      <c r="M1650" s="389"/>
      <c r="N1650" s="401"/>
    </row>
    <row r="1651" spans="1:14" x14ac:dyDescent="0.2">
      <c r="A1651" s="158">
        <v>31373</v>
      </c>
      <c r="B1651" s="421">
        <v>377.2</v>
      </c>
      <c r="G1651" s="399">
        <v>501.5</v>
      </c>
      <c r="H1651" s="399">
        <f t="shared" si="56"/>
        <v>528.1</v>
      </c>
      <c r="M1651" s="389"/>
      <c r="N1651" s="401"/>
    </row>
    <row r="1652" spans="1:14" x14ac:dyDescent="0.2">
      <c r="A1652" s="158">
        <v>31374</v>
      </c>
      <c r="B1652" s="421">
        <v>298</v>
      </c>
      <c r="G1652" s="399">
        <v>396.20000000000005</v>
      </c>
      <c r="H1652" s="399">
        <f t="shared" si="56"/>
        <v>417.20000000000005</v>
      </c>
      <c r="M1652" s="389"/>
      <c r="N1652" s="401"/>
    </row>
    <row r="1653" spans="1:14" x14ac:dyDescent="0.2">
      <c r="A1653" s="158">
        <v>31375</v>
      </c>
      <c r="B1653" s="421">
        <v>320.7</v>
      </c>
      <c r="G1653" s="399">
        <v>429.95000000000005</v>
      </c>
      <c r="H1653" s="399">
        <f t="shared" si="56"/>
        <v>449</v>
      </c>
      <c r="M1653" s="389"/>
      <c r="N1653" s="401"/>
    </row>
    <row r="1654" spans="1:14" x14ac:dyDescent="0.2">
      <c r="A1654" s="158">
        <v>31376</v>
      </c>
      <c r="B1654" s="421">
        <v>371.7</v>
      </c>
      <c r="G1654" s="399">
        <v>495.20000000000005</v>
      </c>
      <c r="H1654" s="399">
        <f t="shared" si="56"/>
        <v>520.4</v>
      </c>
      <c r="M1654" s="389"/>
      <c r="N1654" s="401"/>
    </row>
    <row r="1655" spans="1:14" x14ac:dyDescent="0.2">
      <c r="A1655" s="158">
        <v>31377</v>
      </c>
      <c r="B1655" s="421">
        <v>114.1</v>
      </c>
      <c r="G1655" s="399">
        <v>159.75</v>
      </c>
      <c r="H1655" s="399">
        <f t="shared" si="56"/>
        <v>159.75</v>
      </c>
      <c r="M1655" s="389"/>
      <c r="N1655" s="401"/>
    </row>
    <row r="1656" spans="1:14" x14ac:dyDescent="0.2">
      <c r="A1656" s="158">
        <v>31378</v>
      </c>
      <c r="B1656" s="421">
        <v>174.85</v>
      </c>
      <c r="G1656" s="399">
        <v>244.8</v>
      </c>
      <c r="H1656" s="399">
        <f t="shared" si="56"/>
        <v>244.8</v>
      </c>
      <c r="M1656" s="389"/>
      <c r="N1656" s="401"/>
    </row>
    <row r="1657" spans="1:14" x14ac:dyDescent="0.2">
      <c r="A1657" s="158">
        <v>31379</v>
      </c>
      <c r="B1657" s="421">
        <v>139.35</v>
      </c>
      <c r="G1657" s="399">
        <v>195.1</v>
      </c>
      <c r="H1657" s="399">
        <f t="shared" si="56"/>
        <v>195.10000000000002</v>
      </c>
      <c r="M1657" s="389"/>
      <c r="N1657" s="401"/>
    </row>
    <row r="1658" spans="1:14" x14ac:dyDescent="0.2">
      <c r="A1658" s="158">
        <v>31380</v>
      </c>
      <c r="B1658" s="421">
        <v>174.85</v>
      </c>
      <c r="G1658" s="399">
        <v>244.8</v>
      </c>
      <c r="H1658" s="399">
        <f t="shared" si="56"/>
        <v>244.8</v>
      </c>
      <c r="M1658" s="389"/>
      <c r="N1658" s="401"/>
    </row>
    <row r="1659" spans="1:14" x14ac:dyDescent="0.2">
      <c r="A1659" s="158">
        <v>31381</v>
      </c>
      <c r="B1659" s="421">
        <v>99.35</v>
      </c>
      <c r="G1659" s="399">
        <v>139.1</v>
      </c>
      <c r="H1659" s="399">
        <f t="shared" si="56"/>
        <v>139.1</v>
      </c>
      <c r="M1659" s="389"/>
      <c r="N1659" s="401"/>
    </row>
    <row r="1660" spans="1:14" x14ac:dyDescent="0.2">
      <c r="A1660" s="158">
        <v>31382</v>
      </c>
      <c r="B1660" s="421">
        <v>130.6</v>
      </c>
      <c r="G1660" s="399">
        <v>182.85</v>
      </c>
      <c r="H1660" s="399">
        <f t="shared" si="56"/>
        <v>182.85000000000002</v>
      </c>
      <c r="M1660" s="389"/>
      <c r="N1660" s="401"/>
    </row>
    <row r="1661" spans="1:14" x14ac:dyDescent="0.2">
      <c r="A1661" s="158">
        <v>31383</v>
      </c>
      <c r="B1661" s="421">
        <v>149.4</v>
      </c>
      <c r="G1661" s="399">
        <v>209.2</v>
      </c>
      <c r="H1661" s="399">
        <f t="shared" si="56"/>
        <v>209.20000000000002</v>
      </c>
      <c r="M1661" s="389"/>
      <c r="N1661" s="401"/>
    </row>
    <row r="1662" spans="1:14" x14ac:dyDescent="0.2">
      <c r="A1662" s="158">
        <v>31400</v>
      </c>
      <c r="B1662" s="421">
        <v>276</v>
      </c>
      <c r="G1662" s="399">
        <v>368.40000000000003</v>
      </c>
      <c r="H1662" s="399">
        <f t="shared" si="56"/>
        <v>386.40000000000003</v>
      </c>
      <c r="M1662" s="389"/>
      <c r="N1662" s="401"/>
    </row>
    <row r="1663" spans="1:14" x14ac:dyDescent="0.2">
      <c r="A1663" s="158">
        <v>31403</v>
      </c>
      <c r="B1663" s="421">
        <v>318.55</v>
      </c>
      <c r="G1663" s="399">
        <v>425</v>
      </c>
      <c r="M1663" s="389"/>
      <c r="N1663" s="401"/>
    </row>
    <row r="1664" spans="1:14" x14ac:dyDescent="0.2">
      <c r="A1664" s="158">
        <v>31406</v>
      </c>
      <c r="B1664" s="421">
        <v>530.85</v>
      </c>
      <c r="G1664" s="399">
        <v>780.90000000000009</v>
      </c>
      <c r="H1664" s="399">
        <f t="shared" ref="H1664" si="57">CEILING(B1664*1.4,0.05)</f>
        <v>743.2</v>
      </c>
      <c r="M1664" s="389"/>
      <c r="N1664" s="401"/>
    </row>
    <row r="1665" spans="1:14" x14ac:dyDescent="0.2">
      <c r="A1665" s="158">
        <v>31409</v>
      </c>
      <c r="B1665" s="421">
        <v>1649.35</v>
      </c>
      <c r="G1665" s="399">
        <v>2781.6000000000004</v>
      </c>
      <c r="M1665" s="389"/>
      <c r="N1665" s="401"/>
    </row>
    <row r="1666" spans="1:14" x14ac:dyDescent="0.2">
      <c r="A1666" s="158">
        <v>31412</v>
      </c>
      <c r="B1666" s="421">
        <v>2031.65</v>
      </c>
      <c r="G1666" s="399">
        <v>3144.3</v>
      </c>
      <c r="M1666" s="389"/>
      <c r="N1666" s="401"/>
    </row>
    <row r="1667" spans="1:14" x14ac:dyDescent="0.2">
      <c r="A1667" s="158">
        <v>31423</v>
      </c>
      <c r="B1667" s="421">
        <v>424.75</v>
      </c>
      <c r="G1667" s="399">
        <v>518.35</v>
      </c>
      <c r="H1667" s="399">
        <f t="shared" ref="H1667" si="58">CEILING(B1667*1.4,0.05)</f>
        <v>594.65</v>
      </c>
      <c r="M1667" s="389"/>
      <c r="N1667" s="401"/>
    </row>
    <row r="1668" spans="1:14" x14ac:dyDescent="0.2">
      <c r="A1668" s="158">
        <v>31426</v>
      </c>
      <c r="B1668" s="421">
        <v>849.4</v>
      </c>
      <c r="G1668" s="399">
        <v>1133.3500000000001</v>
      </c>
      <c r="M1668" s="389"/>
      <c r="N1668" s="401"/>
    </row>
    <row r="1669" spans="1:14" x14ac:dyDescent="0.2">
      <c r="A1669" s="158">
        <v>31429</v>
      </c>
      <c r="B1669" s="421">
        <v>1323.7</v>
      </c>
      <c r="G1669" s="399">
        <v>1990.3500000000001</v>
      </c>
      <c r="M1669" s="389"/>
      <c r="N1669" s="401"/>
    </row>
    <row r="1670" spans="1:14" x14ac:dyDescent="0.2">
      <c r="A1670" s="158">
        <v>31432</v>
      </c>
      <c r="B1670" s="421">
        <v>1415.75</v>
      </c>
      <c r="G1670" s="399">
        <v>2410.1</v>
      </c>
      <c r="M1670" s="389"/>
      <c r="N1670" s="401"/>
    </row>
    <row r="1671" spans="1:14" x14ac:dyDescent="0.2">
      <c r="A1671" s="158">
        <v>31435</v>
      </c>
      <c r="B1671" s="421">
        <v>1040.5999999999999</v>
      </c>
      <c r="G1671" s="399">
        <v>1378.8000000000002</v>
      </c>
      <c r="M1671" s="389"/>
      <c r="N1671" s="401"/>
    </row>
    <row r="1672" spans="1:14" x14ac:dyDescent="0.2">
      <c r="A1672" s="158">
        <v>31438</v>
      </c>
      <c r="B1672" s="421">
        <v>1649.35</v>
      </c>
      <c r="G1672" s="399">
        <v>2238.25</v>
      </c>
      <c r="M1672" s="389"/>
      <c r="N1672" s="401"/>
    </row>
    <row r="1673" spans="1:14" x14ac:dyDescent="0.2">
      <c r="A1673" s="158">
        <v>31454</v>
      </c>
      <c r="B1673" s="421">
        <v>595.54999999999995</v>
      </c>
      <c r="G1673" s="399">
        <v>829</v>
      </c>
      <c r="M1673" s="389"/>
      <c r="N1673" s="401"/>
    </row>
    <row r="1674" spans="1:14" x14ac:dyDescent="0.2">
      <c r="A1674" s="158">
        <v>31456</v>
      </c>
      <c r="B1674" s="421">
        <v>259.64999999999998</v>
      </c>
      <c r="G1674" s="399">
        <v>313.65000000000003</v>
      </c>
      <c r="M1674" s="389"/>
      <c r="N1674" s="401"/>
    </row>
    <row r="1675" spans="1:14" x14ac:dyDescent="0.2">
      <c r="A1675" s="158">
        <v>31458</v>
      </c>
      <c r="B1675" s="421">
        <v>311.5</v>
      </c>
      <c r="G1675" s="399">
        <v>415.75</v>
      </c>
      <c r="M1675" s="389"/>
      <c r="N1675" s="401"/>
    </row>
    <row r="1676" spans="1:14" x14ac:dyDescent="0.2">
      <c r="A1676" s="158">
        <v>31460</v>
      </c>
      <c r="B1676" s="421">
        <v>377.4</v>
      </c>
      <c r="G1676" s="399">
        <v>522.5</v>
      </c>
      <c r="M1676" s="389"/>
      <c r="N1676" s="401"/>
    </row>
    <row r="1677" spans="1:14" x14ac:dyDescent="0.2">
      <c r="A1677" s="158">
        <v>31462</v>
      </c>
      <c r="B1677" s="421">
        <v>551.1</v>
      </c>
      <c r="G1677" s="399">
        <v>735.25</v>
      </c>
      <c r="M1677" s="389"/>
      <c r="N1677" s="401"/>
    </row>
    <row r="1678" spans="1:14" x14ac:dyDescent="0.2">
      <c r="A1678" s="158">
        <v>31466</v>
      </c>
      <c r="B1678" s="421">
        <v>1381.65</v>
      </c>
      <c r="G1678" s="399">
        <v>1834.9</v>
      </c>
      <c r="M1678" s="389"/>
      <c r="N1678" s="401"/>
    </row>
    <row r="1679" spans="1:14" x14ac:dyDescent="0.2">
      <c r="A1679" s="158">
        <v>31468</v>
      </c>
      <c r="B1679" s="421">
        <v>1517.95</v>
      </c>
      <c r="G1679" s="399">
        <v>2264.5</v>
      </c>
      <c r="M1679" s="389"/>
      <c r="N1679" s="401"/>
    </row>
    <row r="1680" spans="1:14" x14ac:dyDescent="0.2">
      <c r="A1680" s="158">
        <v>31472</v>
      </c>
      <c r="B1680" s="421">
        <v>1422.2</v>
      </c>
      <c r="G1680" s="399">
        <v>1489.7</v>
      </c>
      <c r="M1680" s="389"/>
      <c r="N1680" s="401"/>
    </row>
    <row r="1681" spans="1:14" x14ac:dyDescent="0.2">
      <c r="A1681" s="158">
        <v>31500</v>
      </c>
      <c r="B1681" s="421">
        <v>274.89999999999998</v>
      </c>
      <c r="G1681" s="399">
        <v>381.85</v>
      </c>
      <c r="H1681" s="399">
        <f t="shared" ref="H1681:H1682" si="59">CEILING(B1681*1.4,0.05)</f>
        <v>384.90000000000003</v>
      </c>
      <c r="M1681" s="389"/>
      <c r="N1681" s="401"/>
    </row>
    <row r="1682" spans="1:14" x14ac:dyDescent="0.2">
      <c r="A1682" s="158">
        <v>31503</v>
      </c>
      <c r="B1682" s="421">
        <v>366.55</v>
      </c>
      <c r="G1682" s="399">
        <v>485.70000000000005</v>
      </c>
      <c r="H1682" s="399">
        <f t="shared" si="59"/>
        <v>513.20000000000005</v>
      </c>
      <c r="M1682" s="389"/>
      <c r="N1682" s="401"/>
    </row>
    <row r="1683" spans="1:14" x14ac:dyDescent="0.2">
      <c r="A1683" s="158">
        <v>31506</v>
      </c>
      <c r="B1683" s="421">
        <v>412.4</v>
      </c>
      <c r="G1683" s="399">
        <v>556.20000000000005</v>
      </c>
      <c r="M1683" s="389"/>
      <c r="N1683" s="401"/>
    </row>
    <row r="1684" spans="1:14" x14ac:dyDescent="0.2">
      <c r="A1684" s="158">
        <v>31509</v>
      </c>
      <c r="B1684" s="421">
        <v>366.55</v>
      </c>
      <c r="G1684" s="399">
        <v>477.70000000000005</v>
      </c>
      <c r="H1684" s="399">
        <f t="shared" ref="H1684" si="60">CEILING(B1684*1.4,0.05)</f>
        <v>513.20000000000005</v>
      </c>
      <c r="M1684" s="389"/>
      <c r="N1684" s="401"/>
    </row>
    <row r="1685" spans="1:14" x14ac:dyDescent="0.2">
      <c r="A1685" s="158">
        <v>31512</v>
      </c>
      <c r="B1685" s="421">
        <v>687.3</v>
      </c>
      <c r="G1685" s="399">
        <v>914.75</v>
      </c>
      <c r="M1685" s="389"/>
      <c r="N1685" s="401"/>
    </row>
    <row r="1686" spans="1:14" x14ac:dyDescent="0.2">
      <c r="A1686" s="158">
        <v>31515</v>
      </c>
      <c r="B1686" s="421">
        <v>461.1</v>
      </c>
      <c r="G1686" s="399">
        <v>594.25</v>
      </c>
      <c r="M1686" s="389"/>
      <c r="N1686" s="401"/>
    </row>
    <row r="1687" spans="1:14" x14ac:dyDescent="0.2">
      <c r="A1687" s="158">
        <v>31516</v>
      </c>
      <c r="B1687" s="421">
        <v>916.55</v>
      </c>
      <c r="G1687" s="399">
        <v>1144</v>
      </c>
      <c r="M1687" s="406"/>
      <c r="N1687" s="399"/>
    </row>
    <row r="1688" spans="1:14" x14ac:dyDescent="0.2">
      <c r="A1688" s="158">
        <v>31519</v>
      </c>
      <c r="B1688" s="421">
        <v>778.15</v>
      </c>
      <c r="G1688" s="399">
        <v>1035.95</v>
      </c>
      <c r="M1688" s="389"/>
      <c r="N1688" s="401"/>
    </row>
    <row r="1689" spans="1:14" x14ac:dyDescent="0.2">
      <c r="A1689" s="158">
        <v>31524</v>
      </c>
      <c r="B1689" s="421">
        <v>1099.7</v>
      </c>
      <c r="G1689" s="399">
        <v>1463.4</v>
      </c>
      <c r="M1689" s="389"/>
      <c r="N1689" s="401"/>
    </row>
    <row r="1690" spans="1:14" x14ac:dyDescent="0.2">
      <c r="A1690" s="158">
        <v>31525</v>
      </c>
      <c r="B1690" s="421">
        <v>549.70000000000005</v>
      </c>
      <c r="G1690" s="399">
        <v>977.2</v>
      </c>
      <c r="M1690" s="389"/>
      <c r="N1690" s="401"/>
    </row>
    <row r="1691" spans="1:14" x14ac:dyDescent="0.2">
      <c r="A1691" s="158">
        <v>31530</v>
      </c>
      <c r="B1691" s="421">
        <v>629.75</v>
      </c>
      <c r="G1691" s="399">
        <v>838.1</v>
      </c>
      <c r="H1691" s="399">
        <f t="shared" ref="H1691:H1694" si="61">CEILING(B1691*1.4,0.05)</f>
        <v>881.65000000000009</v>
      </c>
      <c r="M1691" s="389"/>
      <c r="N1691" s="401"/>
    </row>
    <row r="1692" spans="1:14" x14ac:dyDescent="0.2">
      <c r="A1692" s="158">
        <v>31533</v>
      </c>
      <c r="B1692" s="421">
        <v>145.80000000000001</v>
      </c>
      <c r="G1692" s="399">
        <v>187.45000000000002</v>
      </c>
      <c r="H1692" s="399">
        <f t="shared" si="61"/>
        <v>204.15</v>
      </c>
      <c r="M1692" s="389"/>
      <c r="N1692" s="401"/>
    </row>
    <row r="1693" spans="1:14" x14ac:dyDescent="0.2">
      <c r="A1693" s="158">
        <v>31536</v>
      </c>
      <c r="B1693" s="421">
        <v>200.25</v>
      </c>
      <c r="G1693" s="399">
        <v>267.3</v>
      </c>
      <c r="H1693" s="399">
        <f t="shared" si="61"/>
        <v>280.35000000000002</v>
      </c>
      <c r="M1693" s="389"/>
      <c r="N1693" s="401"/>
    </row>
    <row r="1694" spans="1:14" x14ac:dyDescent="0.2">
      <c r="A1694" s="158">
        <v>31548</v>
      </c>
      <c r="B1694" s="421">
        <v>211.45</v>
      </c>
      <c r="G1694" s="399">
        <v>263.40000000000003</v>
      </c>
      <c r="H1694" s="399">
        <f t="shared" si="61"/>
        <v>296.05</v>
      </c>
      <c r="M1694" s="389"/>
      <c r="N1694" s="401"/>
    </row>
    <row r="1695" spans="1:14" x14ac:dyDescent="0.2">
      <c r="A1695" s="158">
        <v>31551</v>
      </c>
      <c r="B1695" s="421">
        <v>229.1</v>
      </c>
      <c r="G1695" s="399">
        <v>299.10000000000002</v>
      </c>
      <c r="M1695" s="389"/>
      <c r="N1695" s="401"/>
    </row>
    <row r="1696" spans="1:14" x14ac:dyDescent="0.2">
      <c r="A1696" s="158">
        <v>31554</v>
      </c>
      <c r="B1696" s="421">
        <v>458.25</v>
      </c>
      <c r="G1696" s="399">
        <v>618.45000000000005</v>
      </c>
      <c r="M1696" s="389"/>
      <c r="N1696" s="401"/>
    </row>
    <row r="1697" spans="1:14" x14ac:dyDescent="0.2">
      <c r="A1697" s="158">
        <v>31557</v>
      </c>
      <c r="B1697" s="421">
        <v>366.55</v>
      </c>
      <c r="G1697" s="399">
        <v>502.5</v>
      </c>
      <c r="H1697" s="399">
        <f t="shared" ref="H1697:H1700" si="62">CEILING(B1697*1.4,0.05)</f>
        <v>513.20000000000005</v>
      </c>
      <c r="M1697" s="389"/>
      <c r="N1697" s="401"/>
    </row>
    <row r="1698" spans="1:14" x14ac:dyDescent="0.2">
      <c r="A1698" s="158">
        <v>31560</v>
      </c>
      <c r="B1698" s="421">
        <v>366.55</v>
      </c>
      <c r="G1698" s="399">
        <v>493.95000000000005</v>
      </c>
      <c r="H1698" s="399">
        <f t="shared" si="62"/>
        <v>513.20000000000005</v>
      </c>
      <c r="M1698" s="389"/>
      <c r="N1698" s="401"/>
    </row>
    <row r="1699" spans="1:14" x14ac:dyDescent="0.2">
      <c r="A1699" s="158">
        <v>31563</v>
      </c>
      <c r="B1699" s="421">
        <v>274.55</v>
      </c>
      <c r="G1699" s="399">
        <v>396.85</v>
      </c>
      <c r="H1699" s="399">
        <f t="shared" si="62"/>
        <v>384.40000000000003</v>
      </c>
      <c r="M1699" s="389"/>
      <c r="N1699" s="401"/>
    </row>
    <row r="1700" spans="1:14" x14ac:dyDescent="0.2">
      <c r="A1700" s="158">
        <v>31566</v>
      </c>
      <c r="B1700" s="421">
        <v>137.4</v>
      </c>
      <c r="G1700" s="399">
        <v>248.25</v>
      </c>
      <c r="H1700" s="399">
        <f t="shared" si="62"/>
        <v>192.4</v>
      </c>
      <c r="M1700" s="389"/>
      <c r="N1700" s="401"/>
    </row>
    <row r="1701" spans="1:14" x14ac:dyDescent="0.2">
      <c r="A1701" s="158">
        <v>31569</v>
      </c>
      <c r="B1701" s="421">
        <v>898.15</v>
      </c>
      <c r="G1701" s="399">
        <v>1198.3</v>
      </c>
      <c r="M1701" s="389"/>
      <c r="N1701" s="401"/>
    </row>
    <row r="1702" spans="1:14" x14ac:dyDescent="0.2">
      <c r="A1702" s="158">
        <v>31572</v>
      </c>
      <c r="B1702" s="421">
        <v>1105.2</v>
      </c>
      <c r="G1702" s="399">
        <v>1474.65</v>
      </c>
      <c r="M1702" s="389"/>
      <c r="N1702" s="401"/>
    </row>
    <row r="1703" spans="1:14" x14ac:dyDescent="0.2">
      <c r="A1703" s="158">
        <v>31575</v>
      </c>
      <c r="B1703" s="421">
        <v>898.15</v>
      </c>
      <c r="G1703" s="399">
        <v>1198.3</v>
      </c>
      <c r="M1703" s="389"/>
      <c r="N1703" s="401"/>
    </row>
    <row r="1704" spans="1:14" x14ac:dyDescent="0.2">
      <c r="A1704" s="158">
        <v>31578</v>
      </c>
      <c r="B1704" s="421">
        <v>898.15</v>
      </c>
      <c r="G1704" s="399">
        <v>1198.3</v>
      </c>
      <c r="M1704" s="389"/>
      <c r="N1704" s="401"/>
    </row>
    <row r="1705" spans="1:14" x14ac:dyDescent="0.2">
      <c r="A1705" s="158">
        <v>31581</v>
      </c>
      <c r="B1705" s="421">
        <v>1105.2</v>
      </c>
      <c r="G1705" s="399">
        <v>1474.65</v>
      </c>
      <c r="M1705" s="389"/>
      <c r="N1705" s="401"/>
    </row>
    <row r="1706" spans="1:14" x14ac:dyDescent="0.2">
      <c r="A1706" s="158">
        <v>31584</v>
      </c>
      <c r="B1706" s="421">
        <v>1627.1</v>
      </c>
      <c r="G1706" s="399">
        <v>2198.25</v>
      </c>
      <c r="M1706" s="389"/>
      <c r="N1706" s="401"/>
    </row>
    <row r="1707" spans="1:14" x14ac:dyDescent="0.2">
      <c r="A1707" s="158">
        <v>31585</v>
      </c>
      <c r="B1707" s="421">
        <v>879.7</v>
      </c>
      <c r="G1707" s="399">
        <v>1231.6000000000001</v>
      </c>
      <c r="H1707" s="399">
        <f t="shared" ref="H1707:H1709" si="63">CEILING(B1707*1.4,0.05)</f>
        <v>1231.6000000000001</v>
      </c>
      <c r="M1707" s="389"/>
      <c r="N1707" s="401"/>
    </row>
    <row r="1708" spans="1:14" x14ac:dyDescent="0.2">
      <c r="A1708" s="158">
        <v>31587</v>
      </c>
      <c r="B1708" s="421">
        <v>103.55</v>
      </c>
      <c r="G1708" s="399">
        <v>136.25</v>
      </c>
      <c r="H1708" s="399">
        <f t="shared" si="63"/>
        <v>145</v>
      </c>
      <c r="M1708" s="389"/>
      <c r="N1708" s="401"/>
    </row>
    <row r="1709" spans="1:14" x14ac:dyDescent="0.2">
      <c r="A1709" s="158">
        <v>31590</v>
      </c>
      <c r="B1709" s="421">
        <v>266.14999999999998</v>
      </c>
      <c r="G1709" s="399">
        <v>325.05</v>
      </c>
      <c r="H1709" s="399">
        <f t="shared" si="63"/>
        <v>372.65000000000003</v>
      </c>
      <c r="M1709" s="389"/>
      <c r="N1709" s="401"/>
    </row>
    <row r="1710" spans="1:14" x14ac:dyDescent="0.2">
      <c r="A1710" s="158">
        <v>32000</v>
      </c>
      <c r="B1710" s="421">
        <v>1090.25</v>
      </c>
      <c r="G1710" s="399">
        <v>1358.2</v>
      </c>
      <c r="M1710" s="389"/>
      <c r="N1710" s="401"/>
    </row>
    <row r="1711" spans="1:14" x14ac:dyDescent="0.2">
      <c r="A1711" s="158">
        <v>32003</v>
      </c>
      <c r="B1711" s="421">
        <v>1140.45</v>
      </c>
      <c r="G1711" s="399">
        <v>1536.5</v>
      </c>
      <c r="M1711" s="389"/>
      <c r="N1711" s="401"/>
    </row>
    <row r="1712" spans="1:14" x14ac:dyDescent="0.2">
      <c r="A1712" s="158">
        <v>32004</v>
      </c>
      <c r="B1712" s="421">
        <v>1216.1500000000001</v>
      </c>
      <c r="G1712" s="399">
        <v>1571.3500000000001</v>
      </c>
      <c r="M1712" s="389"/>
      <c r="N1712" s="401"/>
    </row>
    <row r="1713" spans="1:14" x14ac:dyDescent="0.2">
      <c r="A1713" s="158">
        <v>32005</v>
      </c>
      <c r="B1713" s="421">
        <v>1373.85</v>
      </c>
      <c r="G1713" s="399">
        <v>1905.5</v>
      </c>
      <c r="M1713" s="389"/>
      <c r="N1713" s="401"/>
    </row>
    <row r="1714" spans="1:14" x14ac:dyDescent="0.2">
      <c r="A1714" s="158">
        <v>32006</v>
      </c>
      <c r="B1714" s="421">
        <v>1216.1500000000001</v>
      </c>
      <c r="G1714" s="399">
        <v>1622.45</v>
      </c>
      <c r="M1714" s="389"/>
      <c r="N1714" s="401"/>
    </row>
    <row r="1715" spans="1:14" x14ac:dyDescent="0.2">
      <c r="A1715" s="158">
        <v>32009</v>
      </c>
      <c r="B1715" s="421">
        <v>1442.6</v>
      </c>
      <c r="G1715" s="399">
        <v>2032.3500000000001</v>
      </c>
      <c r="M1715" s="389"/>
      <c r="N1715" s="401"/>
    </row>
    <row r="1716" spans="1:14" x14ac:dyDescent="0.2">
      <c r="A1716" s="158">
        <v>32012</v>
      </c>
      <c r="B1716" s="421">
        <v>1593.55</v>
      </c>
      <c r="G1716" s="399">
        <v>2192.2000000000003</v>
      </c>
      <c r="M1716" s="389"/>
      <c r="N1716" s="401"/>
    </row>
    <row r="1717" spans="1:14" x14ac:dyDescent="0.2">
      <c r="A1717" s="158">
        <v>32015</v>
      </c>
      <c r="B1717" s="421">
        <v>1958.45</v>
      </c>
      <c r="G1717" s="399">
        <v>2676.55</v>
      </c>
      <c r="M1717" s="389"/>
      <c r="N1717" s="401"/>
    </row>
    <row r="1718" spans="1:14" x14ac:dyDescent="0.2">
      <c r="A1718" s="158">
        <v>32018</v>
      </c>
      <c r="B1718" s="421">
        <v>1660.7</v>
      </c>
      <c r="G1718" s="399">
        <v>2047.0500000000002</v>
      </c>
      <c r="M1718" s="389"/>
      <c r="N1718" s="401"/>
    </row>
    <row r="1719" spans="1:14" x14ac:dyDescent="0.2">
      <c r="A1719" s="158">
        <v>32021</v>
      </c>
      <c r="B1719" s="421">
        <v>595.54999999999995</v>
      </c>
      <c r="G1719" s="399">
        <v>891.40000000000009</v>
      </c>
      <c r="M1719" s="389"/>
      <c r="N1719" s="401"/>
    </row>
    <row r="1720" spans="1:14" x14ac:dyDescent="0.2">
      <c r="A1720" s="158">
        <v>32023</v>
      </c>
      <c r="B1720" s="421">
        <v>587.1</v>
      </c>
      <c r="G1720" s="399">
        <v>783.40000000000009</v>
      </c>
      <c r="M1720" s="389"/>
      <c r="N1720" s="401"/>
    </row>
    <row r="1721" spans="1:14" x14ac:dyDescent="0.2">
      <c r="A1721" s="158">
        <v>32024</v>
      </c>
      <c r="B1721" s="421">
        <v>1442.6</v>
      </c>
      <c r="G1721" s="399">
        <v>2095</v>
      </c>
      <c r="M1721" s="389"/>
      <c r="N1721" s="401"/>
    </row>
    <row r="1722" spans="1:14" x14ac:dyDescent="0.2">
      <c r="A1722" s="158">
        <v>32025</v>
      </c>
      <c r="B1722" s="421">
        <v>1929.65</v>
      </c>
      <c r="G1722" s="399">
        <v>2704.3500000000004</v>
      </c>
      <c r="M1722" s="389"/>
      <c r="N1722" s="401"/>
    </row>
    <row r="1723" spans="1:14" x14ac:dyDescent="0.2">
      <c r="A1723" s="158">
        <v>32026</v>
      </c>
      <c r="B1723" s="421">
        <v>2160.65</v>
      </c>
      <c r="G1723" s="399">
        <v>3024.95</v>
      </c>
      <c r="M1723" s="389"/>
      <c r="N1723" s="401"/>
    </row>
    <row r="1724" spans="1:14" x14ac:dyDescent="0.2">
      <c r="A1724" s="158">
        <v>32028</v>
      </c>
      <c r="B1724" s="421">
        <v>2295.15</v>
      </c>
      <c r="G1724" s="399">
        <v>3371.35</v>
      </c>
      <c r="M1724" s="389"/>
      <c r="N1724" s="401"/>
    </row>
    <row r="1725" spans="1:14" x14ac:dyDescent="0.2">
      <c r="A1725" s="158">
        <v>32030</v>
      </c>
      <c r="B1725" s="421">
        <v>1090.25</v>
      </c>
      <c r="G1725" s="399">
        <v>1469.5500000000002</v>
      </c>
      <c r="M1725" s="389"/>
      <c r="N1725" s="401"/>
    </row>
    <row r="1726" spans="1:14" x14ac:dyDescent="0.2">
      <c r="A1726" s="158">
        <v>32033</v>
      </c>
      <c r="B1726" s="421">
        <v>1593.55</v>
      </c>
      <c r="G1726" s="399">
        <v>2154.9</v>
      </c>
      <c r="M1726" s="389"/>
      <c r="N1726" s="401"/>
    </row>
    <row r="1727" spans="1:14" x14ac:dyDescent="0.2">
      <c r="A1727" s="158">
        <v>32036</v>
      </c>
      <c r="B1727" s="421">
        <v>2021.15</v>
      </c>
      <c r="G1727" s="399">
        <v>2925.3</v>
      </c>
      <c r="M1727" s="389"/>
      <c r="N1727" s="401"/>
    </row>
    <row r="1728" spans="1:14" x14ac:dyDescent="0.2">
      <c r="A1728" s="158">
        <v>32039</v>
      </c>
      <c r="B1728" s="421">
        <v>1622.8</v>
      </c>
      <c r="G1728" s="399">
        <v>2300.85</v>
      </c>
      <c r="M1728" s="389"/>
      <c r="N1728" s="401"/>
    </row>
    <row r="1729" spans="1:14" x14ac:dyDescent="0.2">
      <c r="A1729" s="158">
        <v>32042</v>
      </c>
      <c r="B1729" s="421">
        <v>1367.1</v>
      </c>
      <c r="G1729" s="399">
        <v>1814.1000000000001</v>
      </c>
      <c r="M1729" s="389"/>
      <c r="N1729" s="401"/>
    </row>
    <row r="1730" spans="1:14" x14ac:dyDescent="0.2">
      <c r="A1730" s="158">
        <v>32045</v>
      </c>
      <c r="B1730" s="421">
        <v>511.65</v>
      </c>
      <c r="G1730" s="399">
        <v>652.45000000000005</v>
      </c>
      <c r="M1730" s="389"/>
      <c r="N1730" s="401"/>
    </row>
    <row r="1731" spans="1:14" x14ac:dyDescent="0.2">
      <c r="A1731" s="158">
        <v>32046</v>
      </c>
      <c r="B1731" s="421">
        <v>790.65</v>
      </c>
      <c r="G1731" s="399">
        <v>1070.4000000000001</v>
      </c>
      <c r="M1731" s="389"/>
      <c r="N1731" s="401"/>
    </row>
    <row r="1732" spans="1:14" x14ac:dyDescent="0.2">
      <c r="A1732" s="158">
        <v>32047</v>
      </c>
      <c r="B1732" s="421">
        <v>921.15</v>
      </c>
      <c r="G1732" s="399">
        <v>1228.8500000000001</v>
      </c>
      <c r="M1732" s="389"/>
      <c r="N1732" s="401"/>
    </row>
    <row r="1733" spans="1:14" x14ac:dyDescent="0.2">
      <c r="A1733" s="158">
        <v>32051</v>
      </c>
      <c r="B1733" s="421">
        <v>2449</v>
      </c>
      <c r="G1733" s="399">
        <v>3384.9</v>
      </c>
      <c r="M1733" s="389"/>
      <c r="N1733" s="401"/>
    </row>
    <row r="1734" spans="1:14" x14ac:dyDescent="0.2">
      <c r="A1734" s="158">
        <v>32054</v>
      </c>
      <c r="B1734" s="421">
        <v>2247.75</v>
      </c>
      <c r="G1734" s="399">
        <v>2701</v>
      </c>
      <c r="M1734" s="389"/>
      <c r="N1734" s="401"/>
    </row>
    <row r="1735" spans="1:14" x14ac:dyDescent="0.2">
      <c r="A1735" s="158">
        <v>32057</v>
      </c>
      <c r="B1735" s="421">
        <v>595.54999999999995</v>
      </c>
      <c r="G1735" s="399">
        <v>794.5</v>
      </c>
      <c r="M1735" s="389"/>
      <c r="N1735" s="401"/>
    </row>
    <row r="1736" spans="1:14" x14ac:dyDescent="0.2">
      <c r="A1736" s="158">
        <v>32060</v>
      </c>
      <c r="B1736" s="421">
        <v>2449</v>
      </c>
      <c r="G1736" s="399">
        <v>3689.9</v>
      </c>
      <c r="M1736" s="389"/>
      <c r="N1736" s="401"/>
    </row>
    <row r="1737" spans="1:14" x14ac:dyDescent="0.2">
      <c r="A1737" s="158">
        <v>32063</v>
      </c>
      <c r="B1737" s="421">
        <v>2247.75</v>
      </c>
      <c r="G1737" s="399">
        <v>2998.65</v>
      </c>
      <c r="M1737" s="389"/>
      <c r="N1737" s="401"/>
    </row>
    <row r="1738" spans="1:14" x14ac:dyDescent="0.2">
      <c r="A1738" s="158">
        <v>32066</v>
      </c>
      <c r="B1738" s="421">
        <v>595.54999999999995</v>
      </c>
      <c r="G1738" s="399">
        <v>794.5</v>
      </c>
      <c r="M1738" s="389"/>
      <c r="N1738" s="401"/>
    </row>
    <row r="1739" spans="1:14" x14ac:dyDescent="0.2">
      <c r="A1739" s="158">
        <v>32069</v>
      </c>
      <c r="B1739" s="421">
        <v>1811.6</v>
      </c>
      <c r="G1739" s="399">
        <v>2389.4500000000003</v>
      </c>
      <c r="M1739" s="389"/>
      <c r="N1739" s="401"/>
    </row>
    <row r="1740" spans="1:14" x14ac:dyDescent="0.2">
      <c r="A1740" s="158">
        <v>32072</v>
      </c>
      <c r="B1740" s="421">
        <v>50.6</v>
      </c>
      <c r="G1740" s="399">
        <v>65.600000000000009</v>
      </c>
      <c r="H1740" s="399">
        <f t="shared" ref="H1740:H1748" si="64">CEILING(B1740*1.4,0.05)</f>
        <v>70.850000000000009</v>
      </c>
      <c r="M1740" s="389"/>
      <c r="N1740" s="401"/>
    </row>
    <row r="1741" spans="1:14" x14ac:dyDescent="0.2">
      <c r="A1741" s="158">
        <v>32075</v>
      </c>
      <c r="B1741" s="421">
        <v>79.349999999999994</v>
      </c>
      <c r="G1741" s="399">
        <v>97</v>
      </c>
      <c r="H1741" s="399">
        <f t="shared" si="64"/>
        <v>111.10000000000001</v>
      </c>
      <c r="M1741" s="389"/>
      <c r="N1741" s="401"/>
    </row>
    <row r="1742" spans="1:14" x14ac:dyDescent="0.2">
      <c r="A1742" s="158">
        <v>32084</v>
      </c>
      <c r="B1742" s="421">
        <v>117.75</v>
      </c>
      <c r="G1742" s="399">
        <v>151.95000000000002</v>
      </c>
      <c r="H1742" s="399">
        <f t="shared" si="64"/>
        <v>164.85000000000002</v>
      </c>
      <c r="M1742" s="389"/>
      <c r="N1742" s="401"/>
    </row>
    <row r="1743" spans="1:14" x14ac:dyDescent="0.2">
      <c r="A1743" s="158">
        <v>32087</v>
      </c>
      <c r="B1743" s="421">
        <v>216.4</v>
      </c>
      <c r="G1743" s="399">
        <v>279.5</v>
      </c>
      <c r="H1743" s="399">
        <f t="shared" si="64"/>
        <v>303</v>
      </c>
      <c r="M1743" s="389"/>
      <c r="N1743" s="401"/>
    </row>
    <row r="1744" spans="1:14" x14ac:dyDescent="0.2">
      <c r="A1744" s="158">
        <v>32094</v>
      </c>
      <c r="B1744" s="421">
        <v>583.4</v>
      </c>
      <c r="G1744" s="399">
        <v>752.40000000000009</v>
      </c>
      <c r="M1744" s="389"/>
      <c r="N1744" s="401"/>
    </row>
    <row r="1745" spans="1:14" x14ac:dyDescent="0.2">
      <c r="A1745" s="158">
        <v>32095</v>
      </c>
      <c r="B1745" s="421">
        <v>135.15</v>
      </c>
      <c r="G1745" s="399">
        <v>174.45000000000002</v>
      </c>
      <c r="H1745" s="399">
        <f t="shared" si="64"/>
        <v>189.25</v>
      </c>
      <c r="M1745" s="389"/>
      <c r="N1745" s="401"/>
    </row>
    <row r="1746" spans="1:14" x14ac:dyDescent="0.2">
      <c r="A1746" s="158">
        <v>32096</v>
      </c>
      <c r="B1746" s="421">
        <v>271.64999999999998</v>
      </c>
      <c r="G1746" s="399">
        <v>479.6</v>
      </c>
      <c r="M1746" s="389"/>
      <c r="N1746" s="401"/>
    </row>
    <row r="1747" spans="1:14" x14ac:dyDescent="0.2">
      <c r="A1747" s="158">
        <v>32105</v>
      </c>
      <c r="B1747" s="421">
        <v>511.65</v>
      </c>
      <c r="G1747" s="399">
        <v>732.15000000000009</v>
      </c>
      <c r="H1747" s="399">
        <f t="shared" si="64"/>
        <v>716.35</v>
      </c>
      <c r="M1747" s="389"/>
      <c r="N1747" s="401"/>
    </row>
    <row r="1748" spans="1:14" x14ac:dyDescent="0.2">
      <c r="A1748" s="158">
        <v>32106</v>
      </c>
      <c r="B1748" s="421">
        <v>1442.6</v>
      </c>
      <c r="G1748" s="399">
        <v>1924.6000000000001</v>
      </c>
      <c r="H1748" s="399">
        <f t="shared" si="64"/>
        <v>2019.65</v>
      </c>
      <c r="M1748" s="389"/>
      <c r="N1748" s="401"/>
    </row>
    <row r="1749" spans="1:14" x14ac:dyDescent="0.2">
      <c r="A1749" s="158">
        <v>32108</v>
      </c>
      <c r="B1749" s="421">
        <v>1056.8499999999999</v>
      </c>
      <c r="G1749" s="399">
        <v>1409.95</v>
      </c>
      <c r="M1749" s="389"/>
      <c r="N1749" s="401"/>
    </row>
    <row r="1750" spans="1:14" x14ac:dyDescent="0.2">
      <c r="A1750" s="158">
        <v>32117</v>
      </c>
      <c r="B1750" s="421">
        <v>1328</v>
      </c>
      <c r="G1750" s="399">
        <v>1859.2</v>
      </c>
      <c r="M1750" s="389"/>
      <c r="N1750" s="401"/>
    </row>
    <row r="1751" spans="1:14" x14ac:dyDescent="0.2">
      <c r="A1751" s="158">
        <v>32118</v>
      </c>
      <c r="B1751" s="421">
        <v>1328</v>
      </c>
      <c r="G1751" s="399">
        <v>1859.2</v>
      </c>
      <c r="M1751" s="389"/>
      <c r="N1751" s="401"/>
    </row>
    <row r="1752" spans="1:14" x14ac:dyDescent="0.2">
      <c r="A1752" s="158">
        <v>32123</v>
      </c>
      <c r="B1752" s="421">
        <v>352.3</v>
      </c>
      <c r="G1752" s="399">
        <v>470.15000000000003</v>
      </c>
      <c r="H1752" s="399">
        <f t="shared" ref="H1752" si="65">CEILING(B1752*1.4,0.05)</f>
        <v>493.25</v>
      </c>
      <c r="M1752" s="389"/>
      <c r="N1752" s="401"/>
    </row>
    <row r="1753" spans="1:14" x14ac:dyDescent="0.2">
      <c r="A1753" s="158">
        <v>32129</v>
      </c>
      <c r="B1753" s="421">
        <v>670.95</v>
      </c>
      <c r="G1753" s="399">
        <v>895.1</v>
      </c>
      <c r="M1753" s="389"/>
      <c r="N1753" s="401"/>
    </row>
    <row r="1754" spans="1:14" x14ac:dyDescent="0.2">
      <c r="A1754" s="158">
        <v>32131</v>
      </c>
      <c r="B1754" s="421">
        <v>564.15</v>
      </c>
      <c r="G1754" s="399">
        <v>752.85</v>
      </c>
      <c r="M1754" s="389"/>
      <c r="N1754" s="401"/>
    </row>
    <row r="1755" spans="1:14" x14ac:dyDescent="0.2">
      <c r="A1755" s="158">
        <v>32135</v>
      </c>
      <c r="B1755" s="421">
        <v>71.400000000000006</v>
      </c>
      <c r="G1755" s="399">
        <v>95.4</v>
      </c>
      <c r="H1755" s="399">
        <f t="shared" ref="H1755" si="66">CEILING(B1755*1.4,0.05)</f>
        <v>100</v>
      </c>
      <c r="M1755" s="389"/>
      <c r="N1755" s="401"/>
    </row>
    <row r="1756" spans="1:14" x14ac:dyDescent="0.2">
      <c r="A1756" s="158">
        <v>32139</v>
      </c>
      <c r="B1756" s="421">
        <v>388.75</v>
      </c>
      <c r="G1756" s="399">
        <v>592.20000000000005</v>
      </c>
      <c r="M1756" s="389"/>
      <c r="N1756" s="401"/>
    </row>
    <row r="1757" spans="1:14" x14ac:dyDescent="0.2">
      <c r="A1757" s="158">
        <v>32147</v>
      </c>
      <c r="B1757" s="421">
        <v>47.65</v>
      </c>
      <c r="G1757" s="399">
        <v>63.95</v>
      </c>
      <c r="H1757" s="399">
        <f t="shared" ref="H1757:H1759" si="67">CEILING(B1757*1.4,0.05)</f>
        <v>66.75</v>
      </c>
      <c r="M1757" s="389"/>
      <c r="N1757" s="401"/>
    </row>
    <row r="1758" spans="1:14" x14ac:dyDescent="0.2">
      <c r="A1758" s="158">
        <v>32150</v>
      </c>
      <c r="B1758" s="421">
        <v>271.64999999999998</v>
      </c>
      <c r="G1758" s="399">
        <v>337.45000000000005</v>
      </c>
      <c r="H1758" s="399">
        <f t="shared" si="67"/>
        <v>380.35</v>
      </c>
      <c r="M1758" s="389"/>
      <c r="N1758" s="401"/>
    </row>
    <row r="1759" spans="1:14" x14ac:dyDescent="0.2">
      <c r="A1759" s="158">
        <v>32156</v>
      </c>
      <c r="B1759" s="421">
        <v>139.25</v>
      </c>
      <c r="G1759" s="399">
        <v>185.95000000000002</v>
      </c>
      <c r="H1759" s="399">
        <f t="shared" si="67"/>
        <v>194.95000000000002</v>
      </c>
      <c r="M1759" s="389"/>
      <c r="N1759" s="401"/>
    </row>
    <row r="1760" spans="1:14" x14ac:dyDescent="0.2">
      <c r="A1760" s="158">
        <v>32159</v>
      </c>
      <c r="B1760" s="421">
        <v>352.3</v>
      </c>
      <c r="G1760" s="399">
        <v>458.1</v>
      </c>
      <c r="M1760" s="389"/>
      <c r="N1760" s="401"/>
    </row>
    <row r="1761" spans="1:14" x14ac:dyDescent="0.2">
      <c r="A1761" s="158">
        <v>32162</v>
      </c>
      <c r="B1761" s="421">
        <v>511.65</v>
      </c>
      <c r="G1761" s="399">
        <v>673.30000000000007</v>
      </c>
      <c r="M1761" s="389"/>
      <c r="N1761" s="401"/>
    </row>
    <row r="1762" spans="1:14" x14ac:dyDescent="0.2">
      <c r="A1762" s="158">
        <v>32165</v>
      </c>
      <c r="B1762" s="421">
        <v>670.95</v>
      </c>
      <c r="G1762" s="399">
        <v>895.1</v>
      </c>
      <c r="H1762" s="399">
        <f t="shared" ref="H1762:H1763" si="68">CEILING(B1762*1.4,0.05)</f>
        <v>939.35</v>
      </c>
      <c r="M1762" s="389"/>
      <c r="N1762" s="401"/>
    </row>
    <row r="1763" spans="1:14" x14ac:dyDescent="0.2">
      <c r="A1763" s="158">
        <v>32166</v>
      </c>
      <c r="B1763" s="421">
        <v>218</v>
      </c>
      <c r="G1763" s="399">
        <v>295.3</v>
      </c>
      <c r="H1763" s="399">
        <f t="shared" si="68"/>
        <v>305.2</v>
      </c>
      <c r="M1763" s="389"/>
      <c r="N1763" s="401"/>
    </row>
    <row r="1764" spans="1:14" x14ac:dyDescent="0.2">
      <c r="A1764" s="158">
        <v>32171</v>
      </c>
      <c r="B1764" s="421">
        <v>93.85</v>
      </c>
      <c r="G1764" s="399">
        <v>119.85000000000001</v>
      </c>
      <c r="M1764" s="389"/>
      <c r="N1764" s="401"/>
    </row>
    <row r="1765" spans="1:14" x14ac:dyDescent="0.2">
      <c r="A1765" s="158">
        <v>32174</v>
      </c>
      <c r="B1765" s="421">
        <v>93.85</v>
      </c>
      <c r="G1765" s="399">
        <v>125.5</v>
      </c>
      <c r="H1765" s="399">
        <f t="shared" ref="H1765" si="69">CEILING(B1765*1.4,0.05)</f>
        <v>131.4</v>
      </c>
      <c r="M1765" s="389"/>
      <c r="N1765" s="401"/>
    </row>
    <row r="1766" spans="1:14" x14ac:dyDescent="0.2">
      <c r="A1766" s="158">
        <v>32175</v>
      </c>
      <c r="B1766" s="421">
        <v>171.95</v>
      </c>
      <c r="G1766" s="399">
        <v>221.9</v>
      </c>
      <c r="M1766" s="389"/>
      <c r="N1766" s="401"/>
    </row>
    <row r="1767" spans="1:14" x14ac:dyDescent="0.2">
      <c r="A1767" s="158">
        <v>32183</v>
      </c>
      <c r="B1767" s="421">
        <v>593.75</v>
      </c>
      <c r="G1767" s="399">
        <v>792.25</v>
      </c>
      <c r="M1767" s="389"/>
      <c r="N1767" s="401"/>
    </row>
    <row r="1768" spans="1:14" x14ac:dyDescent="0.2">
      <c r="A1768" s="158">
        <v>32186</v>
      </c>
      <c r="B1768" s="421">
        <v>593.75</v>
      </c>
      <c r="G1768" s="399">
        <v>792.25</v>
      </c>
      <c r="M1768" s="389"/>
      <c r="N1768" s="401"/>
    </row>
    <row r="1769" spans="1:14" x14ac:dyDescent="0.2">
      <c r="A1769" s="158">
        <v>32212</v>
      </c>
      <c r="B1769" s="421">
        <v>144.05000000000001</v>
      </c>
      <c r="G1769" s="399">
        <v>192.25</v>
      </c>
      <c r="M1769" s="389"/>
      <c r="N1769" s="401"/>
    </row>
    <row r="1770" spans="1:14" x14ac:dyDescent="0.2">
      <c r="A1770" s="158">
        <v>32213</v>
      </c>
      <c r="B1770" s="421">
        <v>698.75</v>
      </c>
      <c r="G1770" s="399">
        <v>931.95</v>
      </c>
      <c r="M1770" s="389"/>
      <c r="N1770" s="401"/>
    </row>
    <row r="1771" spans="1:14" x14ac:dyDescent="0.2">
      <c r="A1771" s="158">
        <v>32215</v>
      </c>
      <c r="B1771" s="421">
        <v>132.55000000000001</v>
      </c>
      <c r="G1771" s="399">
        <v>176.9</v>
      </c>
      <c r="H1771" s="399">
        <f t="shared" ref="H1771" si="70">CEILING(B1771*1.4,0.05)</f>
        <v>185.60000000000002</v>
      </c>
      <c r="M1771" s="389"/>
      <c r="N1771" s="401"/>
    </row>
    <row r="1772" spans="1:14" x14ac:dyDescent="0.2">
      <c r="A1772" s="158">
        <v>32216</v>
      </c>
      <c r="B1772" s="421">
        <v>627.5</v>
      </c>
      <c r="G1772" s="399">
        <v>836.95</v>
      </c>
      <c r="M1772" s="389"/>
      <c r="N1772" s="401"/>
    </row>
    <row r="1773" spans="1:14" x14ac:dyDescent="0.2">
      <c r="A1773" s="158">
        <v>32218</v>
      </c>
      <c r="B1773" s="421">
        <v>165.25</v>
      </c>
      <c r="G1773" s="399">
        <v>220.55</v>
      </c>
      <c r="M1773" s="389"/>
      <c r="N1773" s="401"/>
    </row>
    <row r="1774" spans="1:14" x14ac:dyDescent="0.2">
      <c r="A1774" s="158">
        <v>32221</v>
      </c>
      <c r="B1774" s="421">
        <v>955.6</v>
      </c>
      <c r="G1774" s="399">
        <v>1274.8500000000001</v>
      </c>
      <c r="M1774" s="389"/>
      <c r="N1774" s="401"/>
    </row>
    <row r="1775" spans="1:14" x14ac:dyDescent="0.2">
      <c r="A1775" s="158">
        <v>32222</v>
      </c>
      <c r="B1775" s="421">
        <v>353.45</v>
      </c>
      <c r="G1775" s="399">
        <v>494.90000000000003</v>
      </c>
      <c r="H1775" s="399">
        <f t="shared" ref="H1775:H1782" si="71">CEILING(B1775*1.4,0.05)</f>
        <v>494.85</v>
      </c>
      <c r="M1775" s="389"/>
      <c r="N1775" s="401"/>
    </row>
    <row r="1776" spans="1:14" x14ac:dyDescent="0.2">
      <c r="A1776" s="158">
        <v>32223</v>
      </c>
      <c r="B1776" s="421">
        <v>353.45</v>
      </c>
      <c r="G1776" s="399">
        <v>494.90000000000003</v>
      </c>
      <c r="H1776" s="399">
        <f t="shared" si="71"/>
        <v>494.85</v>
      </c>
      <c r="M1776" s="389"/>
      <c r="N1776" s="401"/>
    </row>
    <row r="1777" spans="1:14" x14ac:dyDescent="0.2">
      <c r="A1777" s="158">
        <v>32224</v>
      </c>
      <c r="B1777" s="421">
        <v>353.45</v>
      </c>
      <c r="G1777" s="399">
        <v>494.90000000000003</v>
      </c>
      <c r="H1777" s="399">
        <f t="shared" si="71"/>
        <v>494.85</v>
      </c>
      <c r="M1777" s="389"/>
      <c r="N1777" s="401"/>
    </row>
    <row r="1778" spans="1:14" x14ac:dyDescent="0.2">
      <c r="A1778" s="158">
        <v>32225</v>
      </c>
      <c r="B1778" s="421">
        <v>353.45</v>
      </c>
      <c r="G1778" s="399">
        <v>494.90000000000003</v>
      </c>
      <c r="H1778" s="399">
        <f t="shared" si="71"/>
        <v>494.85</v>
      </c>
      <c r="M1778" s="389"/>
      <c r="N1778" s="401"/>
    </row>
    <row r="1779" spans="1:14" x14ac:dyDescent="0.2">
      <c r="A1779" s="158">
        <v>32226</v>
      </c>
      <c r="B1779" s="421">
        <v>353.45</v>
      </c>
      <c r="G1779" s="399">
        <v>494.90000000000003</v>
      </c>
      <c r="H1779" s="399">
        <f t="shared" si="71"/>
        <v>494.85</v>
      </c>
      <c r="M1779" s="389"/>
      <c r="N1779" s="401"/>
    </row>
    <row r="1780" spans="1:14" x14ac:dyDescent="0.2">
      <c r="A1780" s="158">
        <v>32227</v>
      </c>
      <c r="B1780" s="421">
        <v>496</v>
      </c>
      <c r="G1780" s="399">
        <v>694.45</v>
      </c>
      <c r="H1780" s="399">
        <f t="shared" si="71"/>
        <v>694.40000000000009</v>
      </c>
      <c r="M1780" s="389"/>
      <c r="N1780" s="401"/>
    </row>
    <row r="1781" spans="1:14" x14ac:dyDescent="0.2">
      <c r="A1781" s="158">
        <v>32228</v>
      </c>
      <c r="B1781" s="421">
        <v>353.45</v>
      </c>
      <c r="G1781" s="399">
        <v>494.90000000000003</v>
      </c>
      <c r="H1781" s="399">
        <f t="shared" si="71"/>
        <v>494.85</v>
      </c>
      <c r="M1781" s="389"/>
      <c r="N1781" s="401"/>
    </row>
    <row r="1782" spans="1:14" x14ac:dyDescent="0.2">
      <c r="A1782" s="158">
        <v>32229</v>
      </c>
      <c r="B1782" s="421">
        <v>285.10000000000002</v>
      </c>
      <c r="G1782" s="399">
        <v>399.20000000000005</v>
      </c>
      <c r="H1782" s="399">
        <f t="shared" si="71"/>
        <v>399.15000000000003</v>
      </c>
      <c r="M1782" s="389"/>
      <c r="N1782" s="401"/>
    </row>
    <row r="1783" spans="1:14" x14ac:dyDescent="0.2">
      <c r="A1783" s="158">
        <v>32230</v>
      </c>
      <c r="B1783" s="421">
        <v>706.35</v>
      </c>
      <c r="G1783" s="399">
        <v>988.95</v>
      </c>
      <c r="M1783" s="389"/>
      <c r="N1783" s="401"/>
    </row>
    <row r="1784" spans="1:14" x14ac:dyDescent="0.2">
      <c r="A1784" s="158">
        <v>32231</v>
      </c>
      <c r="B1784" s="421">
        <v>352.3</v>
      </c>
      <c r="G1784" s="399">
        <v>493.25</v>
      </c>
      <c r="M1784" s="389"/>
      <c r="N1784" s="401"/>
    </row>
    <row r="1785" spans="1:14" x14ac:dyDescent="0.2">
      <c r="A1785" s="158">
        <v>32232</v>
      </c>
      <c r="B1785" s="421">
        <v>955.15</v>
      </c>
      <c r="G1785" s="399">
        <v>1337.25</v>
      </c>
      <c r="M1785" s="389"/>
      <c r="N1785" s="401"/>
    </row>
    <row r="1786" spans="1:14" x14ac:dyDescent="0.2">
      <c r="A1786" s="158">
        <v>32233</v>
      </c>
      <c r="B1786" s="421">
        <v>678.4</v>
      </c>
      <c r="G1786" s="399">
        <v>949.8</v>
      </c>
      <c r="M1786" s="389"/>
      <c r="N1786" s="401"/>
    </row>
    <row r="1787" spans="1:14" x14ac:dyDescent="0.2">
      <c r="A1787" s="158">
        <v>32234</v>
      </c>
      <c r="B1787" s="421">
        <v>134.15</v>
      </c>
      <c r="G1787" s="399">
        <v>187.85</v>
      </c>
      <c r="M1787" s="389"/>
      <c r="N1787" s="401"/>
    </row>
    <row r="1788" spans="1:14" x14ac:dyDescent="0.2">
      <c r="A1788" s="158">
        <v>32235</v>
      </c>
      <c r="B1788" s="421">
        <v>129.5</v>
      </c>
      <c r="G1788" s="399">
        <v>181.3</v>
      </c>
      <c r="H1788" s="399">
        <f t="shared" ref="H1788" si="72">CEILING(B1788*1.4,0.05)</f>
        <v>181.3</v>
      </c>
      <c r="M1788" s="389"/>
      <c r="N1788" s="401"/>
    </row>
    <row r="1789" spans="1:14" x14ac:dyDescent="0.2">
      <c r="A1789" s="158">
        <v>32236</v>
      </c>
      <c r="B1789" s="421">
        <v>184.2</v>
      </c>
      <c r="G1789" s="399">
        <v>257.89999999999998</v>
      </c>
      <c r="M1789" s="389"/>
      <c r="N1789" s="401"/>
    </row>
    <row r="1790" spans="1:14" x14ac:dyDescent="0.2">
      <c r="A1790" s="158">
        <v>32237</v>
      </c>
      <c r="B1790" s="421">
        <v>298.75</v>
      </c>
      <c r="G1790" s="399">
        <v>418.25</v>
      </c>
      <c r="M1790" s="389"/>
      <c r="N1790" s="401"/>
    </row>
    <row r="1791" spans="1:14" x14ac:dyDescent="0.2">
      <c r="A1791" s="158">
        <v>32500</v>
      </c>
      <c r="B1791" s="421">
        <v>116.05</v>
      </c>
      <c r="G1791" s="399">
        <v>175.85000000000002</v>
      </c>
      <c r="H1791" s="399">
        <f t="shared" ref="H1791:H1793" si="73">CEILING(B1791*1.4,0.05)</f>
        <v>162.5</v>
      </c>
      <c r="M1791" s="389"/>
      <c r="N1791" s="401"/>
    </row>
    <row r="1792" spans="1:14" x14ac:dyDescent="0.2">
      <c r="A1792" s="158">
        <v>32504</v>
      </c>
      <c r="B1792" s="421">
        <v>283</v>
      </c>
      <c r="G1792" s="399">
        <v>403.1</v>
      </c>
      <c r="H1792" s="399">
        <f t="shared" si="73"/>
        <v>396.20000000000005</v>
      </c>
      <c r="M1792" s="389"/>
      <c r="N1792" s="401"/>
    </row>
    <row r="1793" spans="1:14" x14ac:dyDescent="0.2">
      <c r="A1793" s="158">
        <v>32507</v>
      </c>
      <c r="B1793" s="421">
        <v>564.15</v>
      </c>
      <c r="G1793" s="399">
        <v>811.55000000000007</v>
      </c>
      <c r="H1793" s="399">
        <f t="shared" si="73"/>
        <v>789.85</v>
      </c>
      <c r="M1793" s="389"/>
      <c r="N1793" s="401"/>
    </row>
    <row r="1794" spans="1:14" x14ac:dyDescent="0.2">
      <c r="A1794" s="158">
        <v>32508</v>
      </c>
      <c r="B1794" s="421">
        <v>564.15</v>
      </c>
      <c r="G1794" s="399">
        <v>841.6</v>
      </c>
      <c r="M1794" s="389"/>
      <c r="N1794" s="401"/>
    </row>
    <row r="1795" spans="1:14" x14ac:dyDescent="0.2">
      <c r="A1795" s="158">
        <v>32511</v>
      </c>
      <c r="B1795" s="421">
        <v>838.65</v>
      </c>
      <c r="G1795" s="399">
        <v>1326.8500000000001</v>
      </c>
      <c r="M1795" s="389"/>
      <c r="N1795" s="401"/>
    </row>
    <row r="1796" spans="1:14" x14ac:dyDescent="0.2">
      <c r="A1796" s="158">
        <v>32514</v>
      </c>
      <c r="B1796" s="421">
        <v>979.8</v>
      </c>
      <c r="G1796" s="399">
        <v>1432.1000000000001</v>
      </c>
      <c r="M1796" s="389"/>
      <c r="N1796" s="401"/>
    </row>
    <row r="1797" spans="1:14" x14ac:dyDescent="0.2">
      <c r="A1797" s="158">
        <v>32517</v>
      </c>
      <c r="B1797" s="421">
        <v>1261.6500000000001</v>
      </c>
      <c r="G1797" s="399">
        <v>1949.4</v>
      </c>
      <c r="M1797" s="389"/>
      <c r="N1797" s="401"/>
    </row>
    <row r="1798" spans="1:14" x14ac:dyDescent="0.2">
      <c r="A1798" s="158">
        <v>32520</v>
      </c>
      <c r="B1798" s="421">
        <v>564.15</v>
      </c>
      <c r="G1798" s="399">
        <v>803.40000000000009</v>
      </c>
      <c r="H1798" s="399">
        <f t="shared" ref="H1798:H1803" si="74">CEILING(B1798*1.4,0.05)</f>
        <v>789.85</v>
      </c>
      <c r="M1798" s="389"/>
      <c r="N1798" s="401"/>
    </row>
    <row r="1799" spans="1:14" x14ac:dyDescent="0.2">
      <c r="A1799" s="158">
        <v>32522</v>
      </c>
      <c r="B1799" s="421">
        <v>838.65</v>
      </c>
      <c r="G1799" s="399">
        <v>1194.1500000000001</v>
      </c>
      <c r="H1799" s="399">
        <f t="shared" si="74"/>
        <v>1174.1500000000001</v>
      </c>
      <c r="M1799" s="389"/>
      <c r="N1799" s="401"/>
    </row>
    <row r="1800" spans="1:14" x14ac:dyDescent="0.2">
      <c r="A1800" s="158">
        <v>32523</v>
      </c>
      <c r="B1800" s="421">
        <v>564.15</v>
      </c>
      <c r="G1800" s="399">
        <v>803.40000000000009</v>
      </c>
      <c r="H1800" s="399">
        <f t="shared" si="74"/>
        <v>789.85</v>
      </c>
      <c r="M1800" s="389"/>
      <c r="N1800" s="401"/>
    </row>
    <row r="1801" spans="1:14" x14ac:dyDescent="0.2">
      <c r="A1801" s="158">
        <v>32526</v>
      </c>
      <c r="B1801" s="421">
        <v>838.65</v>
      </c>
      <c r="G1801" s="399">
        <v>1194.1500000000001</v>
      </c>
      <c r="H1801" s="399">
        <f t="shared" si="74"/>
        <v>1174.1500000000001</v>
      </c>
      <c r="M1801" s="389"/>
      <c r="N1801" s="401"/>
    </row>
    <row r="1802" spans="1:14" x14ac:dyDescent="0.2">
      <c r="A1802" s="158">
        <v>32528</v>
      </c>
      <c r="B1802" s="421">
        <v>564.15</v>
      </c>
      <c r="G1802" s="399">
        <v>803.40000000000009</v>
      </c>
      <c r="H1802" s="399">
        <f t="shared" si="74"/>
        <v>789.85</v>
      </c>
      <c r="M1802" s="389"/>
      <c r="N1802" s="401"/>
    </row>
    <row r="1803" spans="1:14" x14ac:dyDescent="0.2">
      <c r="A1803" s="158">
        <v>32529</v>
      </c>
      <c r="B1803" s="421">
        <v>838.65</v>
      </c>
      <c r="G1803" s="399">
        <v>1194.1500000000001</v>
      </c>
      <c r="H1803" s="399">
        <f t="shared" si="74"/>
        <v>1174.1500000000001</v>
      </c>
      <c r="M1803" s="389"/>
      <c r="N1803" s="401"/>
    </row>
    <row r="1804" spans="1:14" x14ac:dyDescent="0.2">
      <c r="A1804" s="158">
        <v>32700</v>
      </c>
      <c r="B1804" s="421">
        <v>1518.45</v>
      </c>
      <c r="G1804" s="399">
        <v>2298.65</v>
      </c>
      <c r="M1804" s="389"/>
      <c r="N1804" s="401"/>
    </row>
    <row r="1805" spans="1:14" x14ac:dyDescent="0.2">
      <c r="A1805" s="158">
        <v>32703</v>
      </c>
      <c r="B1805" s="421">
        <v>1256.1500000000001</v>
      </c>
      <c r="G1805" s="399">
        <v>1864.45</v>
      </c>
      <c r="M1805" s="389"/>
      <c r="N1805" s="401"/>
    </row>
    <row r="1806" spans="1:14" x14ac:dyDescent="0.2">
      <c r="A1806" s="158">
        <v>32708</v>
      </c>
      <c r="B1806" s="421">
        <v>1502.6</v>
      </c>
      <c r="G1806" s="399">
        <v>2084.4500000000003</v>
      </c>
      <c r="M1806" s="389"/>
      <c r="N1806" s="401"/>
    </row>
    <row r="1807" spans="1:14" x14ac:dyDescent="0.2">
      <c r="A1807" s="158">
        <v>32710</v>
      </c>
      <c r="B1807" s="421">
        <v>1669.55</v>
      </c>
      <c r="G1807" s="399">
        <v>2060.0500000000002</v>
      </c>
      <c r="M1807" s="389"/>
      <c r="N1807" s="401"/>
    </row>
    <row r="1808" spans="1:14" x14ac:dyDescent="0.2">
      <c r="A1808" s="158">
        <v>32711</v>
      </c>
      <c r="B1808" s="421">
        <v>1836.55</v>
      </c>
      <c r="G1808" s="399">
        <v>3030.55</v>
      </c>
      <c r="M1808" s="389"/>
      <c r="N1808" s="401"/>
    </row>
    <row r="1809" spans="1:14" x14ac:dyDescent="0.2">
      <c r="A1809" s="158">
        <v>32712</v>
      </c>
      <c r="B1809" s="421">
        <v>1327.6</v>
      </c>
      <c r="G1809" s="399">
        <v>1639.8000000000002</v>
      </c>
      <c r="M1809" s="389"/>
      <c r="N1809" s="401"/>
    </row>
    <row r="1810" spans="1:14" x14ac:dyDescent="0.2">
      <c r="A1810" s="158">
        <v>32715</v>
      </c>
      <c r="B1810" s="421">
        <v>1327.6</v>
      </c>
      <c r="G1810" s="399">
        <v>1726.75</v>
      </c>
      <c r="M1810" s="389"/>
      <c r="N1810" s="401"/>
    </row>
    <row r="1811" spans="1:14" x14ac:dyDescent="0.2">
      <c r="A1811" s="158">
        <v>32718</v>
      </c>
      <c r="B1811" s="421">
        <v>1256.1500000000001</v>
      </c>
      <c r="G1811" s="399">
        <v>1788.7</v>
      </c>
      <c r="M1811" s="389"/>
      <c r="N1811" s="401"/>
    </row>
    <row r="1812" spans="1:14" x14ac:dyDescent="0.2">
      <c r="A1812" s="158">
        <v>32721</v>
      </c>
      <c r="B1812" s="421">
        <v>1995.2</v>
      </c>
      <c r="G1812" s="399">
        <v>3334.9500000000003</v>
      </c>
      <c r="M1812" s="389"/>
      <c r="N1812" s="401"/>
    </row>
    <row r="1813" spans="1:14" x14ac:dyDescent="0.2">
      <c r="A1813" s="158">
        <v>32724</v>
      </c>
      <c r="B1813" s="421">
        <v>2265.65</v>
      </c>
      <c r="G1813" s="399">
        <v>3226.15</v>
      </c>
      <c r="M1813" s="389"/>
      <c r="N1813" s="401"/>
    </row>
    <row r="1814" spans="1:14" x14ac:dyDescent="0.2">
      <c r="A1814" s="158">
        <v>32730</v>
      </c>
      <c r="B1814" s="421">
        <v>1717.2</v>
      </c>
      <c r="G1814" s="399">
        <v>2445.25</v>
      </c>
      <c r="M1814" s="389"/>
      <c r="N1814" s="401"/>
    </row>
    <row r="1815" spans="1:14" x14ac:dyDescent="0.2">
      <c r="A1815" s="158">
        <v>32733</v>
      </c>
      <c r="B1815" s="421">
        <v>1995.2</v>
      </c>
      <c r="G1815" s="399">
        <v>2792</v>
      </c>
      <c r="M1815" s="389"/>
      <c r="N1815" s="401"/>
    </row>
    <row r="1816" spans="1:14" x14ac:dyDescent="0.2">
      <c r="A1816" s="158">
        <v>32736</v>
      </c>
      <c r="B1816" s="421">
        <v>437.2</v>
      </c>
      <c r="G1816" s="399">
        <v>622.65000000000009</v>
      </c>
      <c r="M1816" s="389"/>
      <c r="N1816" s="401"/>
    </row>
    <row r="1817" spans="1:14" x14ac:dyDescent="0.2">
      <c r="A1817" s="158">
        <v>32739</v>
      </c>
      <c r="B1817" s="421">
        <v>1367.35</v>
      </c>
      <c r="G1817" s="399">
        <v>1812.0500000000002</v>
      </c>
      <c r="M1817" s="389"/>
      <c r="N1817" s="401"/>
    </row>
    <row r="1818" spans="1:14" x14ac:dyDescent="0.2">
      <c r="A1818" s="158">
        <v>32742</v>
      </c>
      <c r="B1818" s="421">
        <v>1566.2</v>
      </c>
      <c r="G1818" s="399">
        <v>2208.0500000000002</v>
      </c>
      <c r="M1818" s="389"/>
      <c r="N1818" s="401"/>
    </row>
    <row r="1819" spans="1:14" x14ac:dyDescent="0.2">
      <c r="A1819" s="158">
        <v>32745</v>
      </c>
      <c r="B1819" s="421">
        <v>1788.65</v>
      </c>
      <c r="G1819" s="399">
        <v>2541.0500000000002</v>
      </c>
      <c r="M1819" s="389"/>
      <c r="N1819" s="401"/>
    </row>
    <row r="1820" spans="1:14" x14ac:dyDescent="0.2">
      <c r="A1820" s="158">
        <v>32748</v>
      </c>
      <c r="B1820" s="421">
        <v>1939.7</v>
      </c>
      <c r="G1820" s="399">
        <v>2793.4</v>
      </c>
      <c r="M1820" s="389"/>
      <c r="N1820" s="401"/>
    </row>
    <row r="1821" spans="1:14" x14ac:dyDescent="0.2">
      <c r="A1821" s="158">
        <v>32751</v>
      </c>
      <c r="B1821" s="421">
        <v>1256.1500000000001</v>
      </c>
      <c r="G1821" s="399">
        <v>1805.0500000000002</v>
      </c>
      <c r="M1821" s="389"/>
      <c r="N1821" s="401"/>
    </row>
    <row r="1822" spans="1:14" x14ac:dyDescent="0.2">
      <c r="A1822" s="158">
        <v>32754</v>
      </c>
      <c r="B1822" s="421">
        <v>1566.2</v>
      </c>
      <c r="G1822" s="399">
        <v>2328.3000000000002</v>
      </c>
      <c r="M1822" s="389"/>
      <c r="N1822" s="401"/>
    </row>
    <row r="1823" spans="1:14" x14ac:dyDescent="0.2">
      <c r="A1823" s="158">
        <v>32757</v>
      </c>
      <c r="B1823" s="421">
        <v>437.2</v>
      </c>
      <c r="G1823" s="399">
        <v>622.65000000000009</v>
      </c>
      <c r="M1823" s="389"/>
      <c r="N1823" s="401"/>
    </row>
    <row r="1824" spans="1:14" x14ac:dyDescent="0.2">
      <c r="A1824" s="158">
        <v>32760</v>
      </c>
      <c r="B1824" s="421">
        <v>429.25</v>
      </c>
      <c r="G1824" s="399">
        <v>611.85</v>
      </c>
      <c r="M1824" s="389"/>
      <c r="N1824" s="401"/>
    </row>
    <row r="1825" spans="1:14" x14ac:dyDescent="0.2">
      <c r="A1825" s="158">
        <v>32763</v>
      </c>
      <c r="B1825" s="421">
        <v>1256.1500000000001</v>
      </c>
      <c r="G1825" s="399">
        <v>1664.45</v>
      </c>
      <c r="M1825" s="389"/>
      <c r="N1825" s="401"/>
    </row>
    <row r="1826" spans="1:14" x14ac:dyDescent="0.2">
      <c r="A1826" s="158">
        <v>32766</v>
      </c>
      <c r="B1826" s="421">
        <v>834.85</v>
      </c>
      <c r="G1826" s="399">
        <v>1187.8500000000001</v>
      </c>
      <c r="M1826" s="389"/>
      <c r="N1826" s="401"/>
    </row>
    <row r="1827" spans="1:14" x14ac:dyDescent="0.2">
      <c r="A1827" s="158">
        <v>32769</v>
      </c>
      <c r="B1827" s="421">
        <v>289.3</v>
      </c>
      <c r="G1827" s="399">
        <v>412.05</v>
      </c>
      <c r="M1827" s="389"/>
      <c r="N1827" s="401"/>
    </row>
    <row r="1828" spans="1:14" x14ac:dyDescent="0.2">
      <c r="A1828" s="158">
        <v>33050</v>
      </c>
      <c r="B1828" s="421">
        <v>1538.55</v>
      </c>
      <c r="G1828" s="399">
        <v>2417.0500000000002</v>
      </c>
      <c r="M1828" s="389"/>
      <c r="N1828" s="401"/>
    </row>
    <row r="1829" spans="1:14" x14ac:dyDescent="0.2">
      <c r="A1829" s="158">
        <v>33055</v>
      </c>
      <c r="B1829" s="421">
        <v>1233.8</v>
      </c>
      <c r="G1829" s="399">
        <v>1812.45</v>
      </c>
      <c r="M1829" s="389"/>
      <c r="N1829" s="401"/>
    </row>
    <row r="1830" spans="1:14" x14ac:dyDescent="0.2">
      <c r="A1830" s="158">
        <v>33070</v>
      </c>
      <c r="B1830" s="421">
        <v>890.1</v>
      </c>
      <c r="G1830" s="399">
        <v>1267.75</v>
      </c>
      <c r="H1830" s="399">
        <f t="shared" ref="H1830" si="75">CEILING(B1830*1.4,0.05)</f>
        <v>1246.1500000000001</v>
      </c>
      <c r="M1830" s="389"/>
      <c r="N1830" s="401"/>
    </row>
    <row r="1831" spans="1:14" x14ac:dyDescent="0.2">
      <c r="A1831" s="158">
        <v>33075</v>
      </c>
      <c r="B1831" s="421">
        <v>1132.3</v>
      </c>
      <c r="G1831" s="399">
        <v>1612.75</v>
      </c>
      <c r="M1831" s="389"/>
      <c r="N1831" s="401"/>
    </row>
    <row r="1832" spans="1:14" x14ac:dyDescent="0.2">
      <c r="A1832" s="158">
        <v>33080</v>
      </c>
      <c r="B1832" s="421">
        <v>1382.2</v>
      </c>
      <c r="G1832" s="399">
        <v>1722.4</v>
      </c>
      <c r="M1832" s="389"/>
      <c r="N1832" s="401"/>
    </row>
    <row r="1833" spans="1:14" x14ac:dyDescent="0.2">
      <c r="A1833" s="158">
        <v>33100</v>
      </c>
      <c r="B1833" s="421">
        <v>1518.45</v>
      </c>
      <c r="G1833" s="399">
        <v>2235.9500000000003</v>
      </c>
      <c r="H1833" s="399">
        <f t="shared" ref="H1833" si="76">CEILING(B1833*1.4,0.05)</f>
        <v>2125.85</v>
      </c>
      <c r="M1833" s="389"/>
      <c r="N1833" s="401"/>
    </row>
    <row r="1834" spans="1:14" x14ac:dyDescent="0.2">
      <c r="A1834" s="158">
        <v>33103</v>
      </c>
      <c r="B1834" s="421">
        <v>2130.5</v>
      </c>
      <c r="G1834" s="399">
        <v>3033.3</v>
      </c>
      <c r="M1834" s="389"/>
      <c r="N1834" s="401"/>
    </row>
    <row r="1835" spans="1:14" x14ac:dyDescent="0.2">
      <c r="A1835" s="158">
        <v>33109</v>
      </c>
      <c r="B1835" s="421">
        <v>2575.8000000000002</v>
      </c>
      <c r="G1835" s="399">
        <v>4106.25</v>
      </c>
      <c r="H1835" s="399">
        <f t="shared" ref="H1835" si="77">CEILING(B1835*1.4,0.05)</f>
        <v>3606.15</v>
      </c>
      <c r="M1835" s="389"/>
      <c r="N1835" s="401"/>
    </row>
    <row r="1836" spans="1:14" x14ac:dyDescent="0.2">
      <c r="A1836" s="158">
        <v>33112</v>
      </c>
      <c r="B1836" s="421">
        <v>2233.9</v>
      </c>
      <c r="G1836" s="399">
        <v>3462.5</v>
      </c>
      <c r="M1836" s="389"/>
      <c r="N1836" s="401"/>
    </row>
    <row r="1837" spans="1:14" x14ac:dyDescent="0.2">
      <c r="A1837" s="158">
        <v>33115</v>
      </c>
      <c r="B1837" s="421">
        <v>1502.6</v>
      </c>
      <c r="G1837" s="399">
        <v>2266.9</v>
      </c>
      <c r="M1837" s="389"/>
      <c r="N1837" s="401"/>
    </row>
    <row r="1838" spans="1:14" x14ac:dyDescent="0.2">
      <c r="A1838" s="158">
        <v>33116</v>
      </c>
      <c r="B1838" s="421">
        <v>1479</v>
      </c>
      <c r="G1838" s="399">
        <v>2336.9500000000003</v>
      </c>
      <c r="H1838" s="399">
        <f t="shared" ref="H1838" si="78">CEILING(B1838*1.4,0.05)</f>
        <v>2070.6</v>
      </c>
      <c r="M1838" s="389"/>
      <c r="N1838" s="401"/>
    </row>
    <row r="1839" spans="1:14" x14ac:dyDescent="0.2">
      <c r="A1839" s="158">
        <v>33118</v>
      </c>
      <c r="B1839" s="421">
        <v>1669.55</v>
      </c>
      <c r="G1839" s="399">
        <v>2493.6000000000004</v>
      </c>
      <c r="M1839" s="389"/>
      <c r="N1839" s="401"/>
    </row>
    <row r="1840" spans="1:14" x14ac:dyDescent="0.2">
      <c r="A1840" s="158">
        <v>33119</v>
      </c>
      <c r="B1840" s="421">
        <v>1643.45</v>
      </c>
      <c r="G1840" s="399">
        <v>2415.85</v>
      </c>
      <c r="H1840" s="399">
        <f t="shared" ref="H1840" si="79">CEILING(B1840*1.4,0.05)</f>
        <v>2300.85</v>
      </c>
      <c r="M1840" s="389"/>
      <c r="N1840" s="401"/>
    </row>
    <row r="1841" spans="1:14" x14ac:dyDescent="0.2">
      <c r="A1841" s="158">
        <v>33121</v>
      </c>
      <c r="B1841" s="421">
        <v>1836.55</v>
      </c>
      <c r="G1841" s="399">
        <v>2894.8</v>
      </c>
      <c r="M1841" s="389"/>
      <c r="N1841" s="401"/>
    </row>
    <row r="1842" spans="1:14" x14ac:dyDescent="0.2">
      <c r="A1842" s="158">
        <v>33124</v>
      </c>
      <c r="B1842" s="421">
        <v>1280</v>
      </c>
      <c r="G1842" s="399">
        <v>1613.0500000000002</v>
      </c>
      <c r="M1842" s="389"/>
      <c r="N1842" s="401"/>
    </row>
    <row r="1843" spans="1:14" x14ac:dyDescent="0.2">
      <c r="A1843" s="158">
        <v>33127</v>
      </c>
      <c r="B1843" s="421">
        <v>1677.5</v>
      </c>
      <c r="G1843" s="399">
        <v>2388.3000000000002</v>
      </c>
      <c r="H1843" s="399">
        <f t="shared" ref="H1843" si="80">CEILING(B1843*1.4,0.05)</f>
        <v>2348.5</v>
      </c>
      <c r="M1843" s="389"/>
      <c r="N1843" s="401"/>
    </row>
    <row r="1844" spans="1:14" x14ac:dyDescent="0.2">
      <c r="A1844" s="158">
        <v>33130</v>
      </c>
      <c r="B1844" s="421">
        <v>1462.8</v>
      </c>
      <c r="G1844" s="399">
        <v>2082.9</v>
      </c>
      <c r="M1844" s="389"/>
      <c r="N1844" s="401"/>
    </row>
    <row r="1845" spans="1:14" x14ac:dyDescent="0.2">
      <c r="A1845" s="158">
        <v>33133</v>
      </c>
      <c r="B1845" s="421">
        <v>1097</v>
      </c>
      <c r="G1845" s="399">
        <v>1563.3000000000002</v>
      </c>
      <c r="M1845" s="389"/>
      <c r="N1845" s="401"/>
    </row>
    <row r="1846" spans="1:14" x14ac:dyDescent="0.2">
      <c r="A1846" s="158">
        <v>33136</v>
      </c>
      <c r="B1846" s="421">
        <v>2766.35</v>
      </c>
      <c r="G1846" s="399">
        <v>3571.3</v>
      </c>
      <c r="M1846" s="389"/>
      <c r="N1846" s="401"/>
    </row>
    <row r="1847" spans="1:14" x14ac:dyDescent="0.2">
      <c r="A1847" s="158">
        <v>33139</v>
      </c>
      <c r="B1847" s="421">
        <v>1677.5</v>
      </c>
      <c r="G1847" s="399">
        <v>2307.8000000000002</v>
      </c>
      <c r="M1847" s="389"/>
      <c r="N1847" s="401"/>
    </row>
    <row r="1848" spans="1:14" x14ac:dyDescent="0.2">
      <c r="A1848" s="158">
        <v>33142</v>
      </c>
      <c r="B1848" s="421">
        <v>1566.2</v>
      </c>
      <c r="G1848" s="399">
        <v>2197.1</v>
      </c>
      <c r="H1848" s="399">
        <f t="shared" ref="H1848" si="81">CEILING(B1848*1.4,0.05)</f>
        <v>2192.7000000000003</v>
      </c>
      <c r="M1848" s="389"/>
      <c r="N1848" s="401"/>
    </row>
    <row r="1849" spans="1:14" x14ac:dyDescent="0.2">
      <c r="A1849" s="158">
        <v>33145</v>
      </c>
      <c r="B1849" s="421">
        <v>2694.95</v>
      </c>
      <c r="G1849" s="399">
        <v>3836.9</v>
      </c>
      <c r="M1849" s="389"/>
      <c r="N1849" s="401"/>
    </row>
    <row r="1850" spans="1:14" x14ac:dyDescent="0.2">
      <c r="A1850" s="158">
        <v>33148</v>
      </c>
      <c r="B1850" s="421">
        <v>3346.8</v>
      </c>
      <c r="G1850" s="399">
        <v>4765.3500000000004</v>
      </c>
      <c r="M1850" s="389"/>
      <c r="N1850" s="401"/>
    </row>
    <row r="1851" spans="1:14" x14ac:dyDescent="0.2">
      <c r="A1851" s="158">
        <v>33151</v>
      </c>
      <c r="B1851" s="421">
        <v>3179.9</v>
      </c>
      <c r="G1851" s="399">
        <v>5711.9500000000007</v>
      </c>
      <c r="M1851" s="389"/>
      <c r="N1851" s="401"/>
    </row>
    <row r="1852" spans="1:14" x14ac:dyDescent="0.2">
      <c r="A1852" s="158">
        <v>33154</v>
      </c>
      <c r="B1852" s="421">
        <v>2353.1</v>
      </c>
      <c r="G1852" s="399">
        <v>3352.65</v>
      </c>
      <c r="M1852" s="389"/>
      <c r="N1852" s="401"/>
    </row>
    <row r="1853" spans="1:14" x14ac:dyDescent="0.2">
      <c r="A1853" s="158">
        <v>33157</v>
      </c>
      <c r="B1853" s="421">
        <v>2623.35</v>
      </c>
      <c r="G1853" s="399">
        <v>3672.5</v>
      </c>
      <c r="M1853" s="389"/>
      <c r="N1853" s="401"/>
    </row>
    <row r="1854" spans="1:14" x14ac:dyDescent="0.2">
      <c r="A1854" s="158">
        <v>33160</v>
      </c>
      <c r="B1854" s="421">
        <v>2623.35</v>
      </c>
      <c r="G1854" s="399">
        <v>4070.25</v>
      </c>
      <c r="M1854" s="389"/>
      <c r="N1854" s="401"/>
    </row>
    <row r="1855" spans="1:14" x14ac:dyDescent="0.2">
      <c r="A1855" s="158">
        <v>33163</v>
      </c>
      <c r="B1855" s="421">
        <v>2226.1</v>
      </c>
      <c r="G1855" s="399">
        <v>4077.65</v>
      </c>
      <c r="M1855" s="389"/>
      <c r="N1855" s="401"/>
    </row>
    <row r="1856" spans="1:14" x14ac:dyDescent="0.2">
      <c r="A1856" s="158">
        <v>33166</v>
      </c>
      <c r="B1856" s="421">
        <v>2226.1</v>
      </c>
      <c r="G1856" s="399">
        <v>3169.75</v>
      </c>
      <c r="H1856" s="399">
        <f t="shared" ref="H1856" si="82">CEILING(B1856*1.4,0.05)</f>
        <v>3116.55</v>
      </c>
      <c r="M1856" s="389"/>
      <c r="N1856" s="401"/>
    </row>
    <row r="1857" spans="1:14" x14ac:dyDescent="0.2">
      <c r="A1857" s="158">
        <v>33169</v>
      </c>
      <c r="B1857" s="421">
        <v>1733.1</v>
      </c>
      <c r="G1857" s="399">
        <v>2374.7000000000003</v>
      </c>
      <c r="M1857" s="389"/>
      <c r="N1857" s="401"/>
    </row>
    <row r="1858" spans="1:14" x14ac:dyDescent="0.2">
      <c r="A1858" s="158">
        <v>33172</v>
      </c>
      <c r="B1858" s="421">
        <v>1351.45</v>
      </c>
      <c r="G1858" s="399">
        <v>1793.25</v>
      </c>
      <c r="M1858" s="389"/>
      <c r="N1858" s="401"/>
    </row>
    <row r="1859" spans="1:14" x14ac:dyDescent="0.2">
      <c r="A1859" s="158">
        <v>33175</v>
      </c>
      <c r="B1859" s="421">
        <v>1245.45</v>
      </c>
      <c r="G1859" s="399">
        <v>1656.65</v>
      </c>
      <c r="M1859" s="389"/>
      <c r="N1859" s="401"/>
    </row>
    <row r="1860" spans="1:14" x14ac:dyDescent="0.2">
      <c r="A1860" s="158">
        <v>33178</v>
      </c>
      <c r="B1860" s="421">
        <v>1583.85</v>
      </c>
      <c r="G1860" s="399">
        <v>2255.1</v>
      </c>
      <c r="M1860" s="389"/>
      <c r="N1860" s="401"/>
    </row>
    <row r="1861" spans="1:14" x14ac:dyDescent="0.2">
      <c r="A1861" s="158">
        <v>33181</v>
      </c>
      <c r="B1861" s="421">
        <v>1936.4</v>
      </c>
      <c r="G1861" s="399">
        <v>3465.2000000000003</v>
      </c>
      <c r="M1861" s="389"/>
      <c r="N1861" s="401"/>
    </row>
    <row r="1862" spans="1:14" x14ac:dyDescent="0.2">
      <c r="A1862" s="158">
        <v>33500</v>
      </c>
      <c r="B1862" s="421">
        <v>1200.3</v>
      </c>
      <c r="G1862" s="399">
        <v>1725</v>
      </c>
      <c r="M1862" s="389"/>
      <c r="N1862" s="401"/>
    </row>
    <row r="1863" spans="1:14" x14ac:dyDescent="0.2">
      <c r="A1863" s="158">
        <v>33506</v>
      </c>
      <c r="B1863" s="421">
        <v>1343.55</v>
      </c>
      <c r="G1863" s="399">
        <v>1913.2</v>
      </c>
      <c r="M1863" s="389"/>
      <c r="N1863" s="401"/>
    </row>
    <row r="1864" spans="1:14" x14ac:dyDescent="0.2">
      <c r="A1864" s="158">
        <v>33509</v>
      </c>
      <c r="B1864" s="421">
        <v>1502.6</v>
      </c>
      <c r="G1864" s="399">
        <v>2139.75</v>
      </c>
      <c r="M1864" s="389"/>
      <c r="N1864" s="401"/>
    </row>
    <row r="1865" spans="1:14" x14ac:dyDescent="0.2">
      <c r="A1865" s="158">
        <v>33512</v>
      </c>
      <c r="B1865" s="421">
        <v>1669.55</v>
      </c>
      <c r="G1865" s="399">
        <v>2542.15</v>
      </c>
      <c r="M1865" s="389"/>
      <c r="N1865" s="401"/>
    </row>
    <row r="1866" spans="1:14" x14ac:dyDescent="0.2">
      <c r="A1866" s="158">
        <v>33515</v>
      </c>
      <c r="B1866" s="421">
        <v>1836.55</v>
      </c>
      <c r="G1866" s="399">
        <v>2615.2000000000003</v>
      </c>
      <c r="M1866" s="389"/>
      <c r="N1866" s="401"/>
    </row>
    <row r="1867" spans="1:14" x14ac:dyDescent="0.2">
      <c r="A1867" s="158">
        <v>33518</v>
      </c>
      <c r="B1867" s="421">
        <v>1343.55</v>
      </c>
      <c r="G1867" s="399">
        <v>1914.55</v>
      </c>
      <c r="H1867" s="399">
        <f t="shared" ref="H1867" si="83">CEILING(B1867*1.4,0.05)</f>
        <v>1881</v>
      </c>
      <c r="M1867" s="389"/>
      <c r="N1867" s="401"/>
    </row>
    <row r="1868" spans="1:14" x14ac:dyDescent="0.2">
      <c r="A1868" s="158">
        <v>33521</v>
      </c>
      <c r="B1868" s="421">
        <v>1454.7</v>
      </c>
      <c r="G1868" s="399">
        <v>1916.15</v>
      </c>
      <c r="M1868" s="389"/>
      <c r="N1868" s="401"/>
    </row>
    <row r="1869" spans="1:14" x14ac:dyDescent="0.2">
      <c r="A1869" s="158">
        <v>33524</v>
      </c>
      <c r="B1869" s="421">
        <v>1717.2</v>
      </c>
      <c r="G1869" s="399">
        <v>2445.25</v>
      </c>
      <c r="M1869" s="389"/>
      <c r="N1869" s="401"/>
    </row>
    <row r="1870" spans="1:14" x14ac:dyDescent="0.2">
      <c r="A1870" s="158">
        <v>33527</v>
      </c>
      <c r="B1870" s="421">
        <v>1995.2</v>
      </c>
      <c r="G1870" s="399">
        <v>2841.3</v>
      </c>
      <c r="M1870" s="389"/>
      <c r="N1870" s="401"/>
    </row>
    <row r="1871" spans="1:14" x14ac:dyDescent="0.2">
      <c r="A1871" s="158">
        <v>33530</v>
      </c>
      <c r="B1871" s="421">
        <v>1717.2</v>
      </c>
      <c r="G1871" s="399">
        <v>2407.0500000000002</v>
      </c>
      <c r="M1871" s="389"/>
      <c r="N1871" s="401"/>
    </row>
    <row r="1872" spans="1:14" x14ac:dyDescent="0.2">
      <c r="A1872" s="158">
        <v>33533</v>
      </c>
      <c r="B1872" s="421">
        <v>1995.2</v>
      </c>
      <c r="G1872" s="399">
        <v>2841.3</v>
      </c>
      <c r="M1872" s="389"/>
      <c r="N1872" s="401"/>
    </row>
    <row r="1873" spans="1:14" x14ac:dyDescent="0.2">
      <c r="A1873" s="158">
        <v>33536</v>
      </c>
      <c r="B1873" s="421">
        <v>1423.05</v>
      </c>
      <c r="G1873" s="399">
        <v>2026.45</v>
      </c>
      <c r="M1873" s="389"/>
      <c r="N1873" s="401"/>
    </row>
    <row r="1874" spans="1:14" x14ac:dyDescent="0.2">
      <c r="A1874" s="158">
        <v>33539</v>
      </c>
      <c r="B1874" s="421">
        <v>1025.5</v>
      </c>
      <c r="G1874" s="399">
        <v>1460.2</v>
      </c>
      <c r="M1874" s="389"/>
      <c r="N1874" s="401"/>
    </row>
    <row r="1875" spans="1:14" x14ac:dyDescent="0.2">
      <c r="A1875" s="158">
        <v>33542</v>
      </c>
      <c r="B1875" s="421">
        <v>1462.8</v>
      </c>
      <c r="G1875" s="399">
        <v>2283.3000000000002</v>
      </c>
      <c r="M1875" s="389"/>
      <c r="N1875" s="401"/>
    </row>
    <row r="1876" spans="1:14" x14ac:dyDescent="0.2">
      <c r="A1876" s="158">
        <v>33545</v>
      </c>
      <c r="B1876" s="421">
        <v>289.3</v>
      </c>
      <c r="G1876" s="399">
        <v>412.05</v>
      </c>
      <c r="M1876" s="389"/>
      <c r="N1876" s="401"/>
    </row>
    <row r="1877" spans="1:14" x14ac:dyDescent="0.2">
      <c r="A1877" s="158">
        <v>33548</v>
      </c>
      <c r="B1877" s="421">
        <v>588.4</v>
      </c>
      <c r="G1877" s="399">
        <v>838.05000000000007</v>
      </c>
      <c r="M1877" s="389"/>
      <c r="N1877" s="401"/>
    </row>
    <row r="1878" spans="1:14" x14ac:dyDescent="0.2">
      <c r="A1878" s="158">
        <v>33551</v>
      </c>
      <c r="B1878" s="421">
        <v>289.3</v>
      </c>
      <c r="G1878" s="399">
        <v>412.05</v>
      </c>
      <c r="M1878" s="389"/>
      <c r="N1878" s="401"/>
    </row>
    <row r="1879" spans="1:14" x14ac:dyDescent="0.2">
      <c r="A1879" s="158">
        <v>33554</v>
      </c>
      <c r="B1879" s="421">
        <v>288</v>
      </c>
      <c r="G1879" s="399">
        <v>410.35</v>
      </c>
      <c r="M1879" s="389"/>
      <c r="N1879" s="401"/>
    </row>
    <row r="1880" spans="1:14" x14ac:dyDescent="0.2">
      <c r="A1880" s="158">
        <v>33800</v>
      </c>
      <c r="B1880" s="421">
        <v>1248.0999999999999</v>
      </c>
      <c r="G1880" s="399">
        <v>1676.4</v>
      </c>
      <c r="H1880" s="399">
        <f t="shared" ref="H1880" si="84">CEILING(B1880*1.4,0.05)</f>
        <v>1747.3500000000001</v>
      </c>
      <c r="M1880" s="389"/>
      <c r="N1880" s="401"/>
    </row>
    <row r="1881" spans="1:14" x14ac:dyDescent="0.2">
      <c r="A1881" s="158">
        <v>33803</v>
      </c>
      <c r="B1881" s="421">
        <v>1192.55</v>
      </c>
      <c r="G1881" s="399">
        <v>1698</v>
      </c>
      <c r="M1881" s="389"/>
      <c r="N1881" s="401"/>
    </row>
    <row r="1882" spans="1:14" x14ac:dyDescent="0.2">
      <c r="A1882" s="158">
        <v>33806</v>
      </c>
      <c r="B1882" s="421">
        <v>858.6</v>
      </c>
      <c r="G1882" s="399">
        <v>1222.75</v>
      </c>
      <c r="H1882" s="399">
        <f t="shared" ref="H1882:H1883" si="85">CEILING(B1882*1.4,0.05)</f>
        <v>1202.05</v>
      </c>
      <c r="M1882" s="389"/>
      <c r="N1882" s="401"/>
    </row>
    <row r="1883" spans="1:14" x14ac:dyDescent="0.2">
      <c r="A1883" s="158">
        <v>33810</v>
      </c>
      <c r="B1883" s="421">
        <v>626.35</v>
      </c>
      <c r="G1883" s="399">
        <v>892.05000000000007</v>
      </c>
      <c r="H1883" s="399">
        <f t="shared" si="85"/>
        <v>876.90000000000009</v>
      </c>
      <c r="M1883" s="389"/>
      <c r="N1883" s="401"/>
    </row>
    <row r="1884" spans="1:14" x14ac:dyDescent="0.2">
      <c r="A1884" s="158">
        <v>33811</v>
      </c>
      <c r="B1884" s="421">
        <v>1864.6</v>
      </c>
      <c r="G1884" s="399">
        <v>3483.65</v>
      </c>
      <c r="M1884" s="389"/>
      <c r="N1884" s="401"/>
    </row>
    <row r="1885" spans="1:14" x14ac:dyDescent="0.2">
      <c r="A1885" s="158">
        <v>33812</v>
      </c>
      <c r="B1885" s="421">
        <v>985.7</v>
      </c>
      <c r="G1885" s="399">
        <v>1282.3500000000001</v>
      </c>
      <c r="H1885" s="399">
        <f t="shared" ref="H1885" si="86">CEILING(B1885*1.4,0.05)</f>
        <v>1380</v>
      </c>
      <c r="M1885" s="389"/>
      <c r="N1885" s="401"/>
    </row>
    <row r="1886" spans="1:14" x14ac:dyDescent="0.2">
      <c r="A1886" s="158">
        <v>33815</v>
      </c>
      <c r="B1886" s="421">
        <v>906.25</v>
      </c>
      <c r="G1886" s="399">
        <v>1290.8000000000002</v>
      </c>
      <c r="M1886" s="389"/>
      <c r="N1886" s="401"/>
    </row>
    <row r="1887" spans="1:14" x14ac:dyDescent="0.2">
      <c r="A1887" s="158">
        <v>33818</v>
      </c>
      <c r="B1887" s="421">
        <v>1057.3499999999999</v>
      </c>
      <c r="G1887" s="399">
        <v>1337.45</v>
      </c>
      <c r="M1887" s="389"/>
      <c r="N1887" s="401"/>
    </row>
    <row r="1888" spans="1:14" x14ac:dyDescent="0.2">
      <c r="A1888" s="158">
        <v>33821</v>
      </c>
      <c r="B1888" s="421">
        <v>1208.3499999999999</v>
      </c>
      <c r="G1888" s="399">
        <v>1732.4</v>
      </c>
      <c r="M1888" s="389"/>
      <c r="N1888" s="401"/>
    </row>
    <row r="1889" spans="1:14" x14ac:dyDescent="0.2">
      <c r="A1889" s="158">
        <v>33824</v>
      </c>
      <c r="B1889" s="421">
        <v>1152.6500000000001</v>
      </c>
      <c r="G1889" s="399">
        <v>1641.2</v>
      </c>
      <c r="M1889" s="389"/>
      <c r="N1889" s="401"/>
    </row>
    <row r="1890" spans="1:14" x14ac:dyDescent="0.2">
      <c r="A1890" s="158">
        <v>33827</v>
      </c>
      <c r="B1890" s="421">
        <v>1351.45</v>
      </c>
      <c r="G1890" s="399">
        <v>1836.7</v>
      </c>
      <c r="M1890" s="389"/>
      <c r="N1890" s="401"/>
    </row>
    <row r="1891" spans="1:14" x14ac:dyDescent="0.2">
      <c r="A1891" s="158">
        <v>33830</v>
      </c>
      <c r="B1891" s="421">
        <v>1550.1</v>
      </c>
      <c r="G1891" s="399">
        <v>2207.4</v>
      </c>
      <c r="M1891" s="389"/>
      <c r="N1891" s="401"/>
    </row>
    <row r="1892" spans="1:14" x14ac:dyDescent="0.2">
      <c r="A1892" s="158">
        <v>33833</v>
      </c>
      <c r="B1892" s="421">
        <v>1407.25</v>
      </c>
      <c r="G1892" s="399">
        <v>2003.65</v>
      </c>
      <c r="M1892" s="389"/>
      <c r="N1892" s="401"/>
    </row>
    <row r="1893" spans="1:14" x14ac:dyDescent="0.2">
      <c r="A1893" s="158">
        <v>33836</v>
      </c>
      <c r="B1893" s="421">
        <v>1677.5</v>
      </c>
      <c r="G1893" s="399">
        <v>2343.4500000000003</v>
      </c>
      <c r="M1893" s="389"/>
      <c r="N1893" s="401"/>
    </row>
    <row r="1894" spans="1:14" x14ac:dyDescent="0.2">
      <c r="A1894" s="158">
        <v>33839</v>
      </c>
      <c r="B1894" s="421">
        <v>1963.55</v>
      </c>
      <c r="G1894" s="399">
        <v>3599.8</v>
      </c>
      <c r="M1894" s="389"/>
      <c r="N1894" s="401"/>
    </row>
    <row r="1895" spans="1:14" x14ac:dyDescent="0.2">
      <c r="A1895" s="158">
        <v>33842</v>
      </c>
      <c r="B1895" s="421">
        <v>969.85</v>
      </c>
      <c r="G1895" s="399">
        <v>1404.3500000000001</v>
      </c>
      <c r="M1895" s="389"/>
      <c r="N1895" s="401"/>
    </row>
    <row r="1896" spans="1:14" x14ac:dyDescent="0.2">
      <c r="A1896" s="158">
        <v>33845</v>
      </c>
      <c r="B1896" s="421">
        <v>675.8</v>
      </c>
      <c r="G1896" s="399">
        <v>851.65000000000009</v>
      </c>
      <c r="M1896" s="389"/>
      <c r="N1896" s="401"/>
    </row>
    <row r="1897" spans="1:14" x14ac:dyDescent="0.2">
      <c r="A1897" s="158">
        <v>33848</v>
      </c>
      <c r="B1897" s="421">
        <v>675.8</v>
      </c>
      <c r="G1897" s="399">
        <v>908.55000000000007</v>
      </c>
      <c r="M1897" s="389"/>
      <c r="N1897" s="401"/>
    </row>
    <row r="1898" spans="1:14" x14ac:dyDescent="0.2">
      <c r="A1898" s="158">
        <v>34100</v>
      </c>
      <c r="B1898" s="421">
        <v>747.35</v>
      </c>
      <c r="G1898" s="399">
        <v>1024.6000000000001</v>
      </c>
      <c r="M1898" s="389"/>
      <c r="N1898" s="401"/>
    </row>
    <row r="1899" spans="1:14" x14ac:dyDescent="0.2">
      <c r="A1899" s="158">
        <v>34103</v>
      </c>
      <c r="B1899" s="421">
        <v>437.2</v>
      </c>
      <c r="G1899" s="399">
        <v>622.65000000000009</v>
      </c>
      <c r="M1899" s="389"/>
      <c r="N1899" s="401"/>
    </row>
    <row r="1900" spans="1:14" x14ac:dyDescent="0.2">
      <c r="A1900" s="158">
        <v>34106</v>
      </c>
      <c r="B1900" s="421">
        <v>308.35000000000002</v>
      </c>
      <c r="G1900" s="399">
        <v>439.35</v>
      </c>
      <c r="H1900" s="399">
        <f t="shared" ref="H1900:H1901" si="87">CEILING(B1900*1.4,0.05)</f>
        <v>431.70000000000005</v>
      </c>
      <c r="M1900" s="389"/>
      <c r="N1900" s="401"/>
    </row>
    <row r="1901" spans="1:14" x14ac:dyDescent="0.2">
      <c r="A1901" s="158">
        <v>34109</v>
      </c>
      <c r="B1901" s="421">
        <v>357.7</v>
      </c>
      <c r="G1901" s="399">
        <v>479.6</v>
      </c>
      <c r="H1901" s="399">
        <f t="shared" si="87"/>
        <v>500.8</v>
      </c>
      <c r="M1901" s="389"/>
      <c r="N1901" s="401"/>
    </row>
    <row r="1902" spans="1:14" x14ac:dyDescent="0.2">
      <c r="A1902" s="158">
        <v>34112</v>
      </c>
      <c r="B1902" s="421">
        <v>906.25</v>
      </c>
      <c r="G1902" s="399">
        <v>1479.25</v>
      </c>
      <c r="M1902" s="389"/>
      <c r="N1902" s="401"/>
    </row>
    <row r="1903" spans="1:14" x14ac:dyDescent="0.2">
      <c r="A1903" s="158">
        <v>34115</v>
      </c>
      <c r="B1903" s="421">
        <v>1025.5</v>
      </c>
      <c r="G1903" s="399">
        <v>1366.25</v>
      </c>
      <c r="M1903" s="389"/>
      <c r="N1903" s="401"/>
    </row>
    <row r="1904" spans="1:14" x14ac:dyDescent="0.2">
      <c r="A1904" s="158">
        <v>34118</v>
      </c>
      <c r="B1904" s="421">
        <v>1462.8</v>
      </c>
      <c r="G1904" s="399">
        <v>2234.4500000000003</v>
      </c>
      <c r="H1904" s="399">
        <f t="shared" ref="H1904" si="88">CEILING(B1904*1.4,0.05)</f>
        <v>2047.95</v>
      </c>
      <c r="M1904" s="389"/>
      <c r="N1904" s="401"/>
    </row>
    <row r="1905" spans="1:14" x14ac:dyDescent="0.2">
      <c r="A1905" s="158">
        <v>34121</v>
      </c>
      <c r="B1905" s="421">
        <v>1168.55</v>
      </c>
      <c r="G1905" s="399">
        <v>1664</v>
      </c>
      <c r="M1905" s="389"/>
      <c r="N1905" s="401"/>
    </row>
    <row r="1906" spans="1:14" x14ac:dyDescent="0.2">
      <c r="A1906" s="158">
        <v>34124</v>
      </c>
      <c r="B1906" s="421">
        <v>1280</v>
      </c>
      <c r="G1906" s="399">
        <v>1822.3500000000001</v>
      </c>
      <c r="M1906" s="389"/>
      <c r="N1906" s="401"/>
    </row>
    <row r="1907" spans="1:14" x14ac:dyDescent="0.2">
      <c r="A1907" s="158">
        <v>34127</v>
      </c>
      <c r="B1907" s="421">
        <v>1677.5</v>
      </c>
      <c r="G1907" s="399">
        <v>2388.3000000000002</v>
      </c>
      <c r="M1907" s="389"/>
      <c r="N1907" s="401"/>
    </row>
    <row r="1908" spans="1:14" x14ac:dyDescent="0.2">
      <c r="A1908" s="158">
        <v>34130</v>
      </c>
      <c r="B1908" s="421">
        <v>524.65</v>
      </c>
      <c r="G1908" s="399">
        <v>747.5</v>
      </c>
      <c r="H1908" s="399">
        <f t="shared" ref="H1908" si="89">CEILING(B1908*1.4,0.05)</f>
        <v>734.55000000000007</v>
      </c>
      <c r="M1908" s="389"/>
      <c r="N1908" s="401"/>
    </row>
    <row r="1909" spans="1:14" x14ac:dyDescent="0.2">
      <c r="A1909" s="158">
        <v>34133</v>
      </c>
      <c r="B1909" s="421">
        <v>588.4</v>
      </c>
      <c r="G1909" s="399">
        <v>1043.3</v>
      </c>
      <c r="M1909" s="389"/>
      <c r="N1909" s="401"/>
    </row>
    <row r="1910" spans="1:14" x14ac:dyDescent="0.2">
      <c r="A1910" s="158">
        <v>34136</v>
      </c>
      <c r="B1910" s="421">
        <v>945.9</v>
      </c>
      <c r="G1910" s="399">
        <v>1568.0500000000002</v>
      </c>
      <c r="M1910" s="389"/>
      <c r="N1910" s="401"/>
    </row>
    <row r="1911" spans="1:14" x14ac:dyDescent="0.2">
      <c r="A1911" s="158">
        <v>34139</v>
      </c>
      <c r="B1911" s="421">
        <v>945.9</v>
      </c>
      <c r="G1911" s="399">
        <v>1246.25</v>
      </c>
      <c r="M1911" s="389"/>
      <c r="N1911" s="401"/>
    </row>
    <row r="1912" spans="1:14" x14ac:dyDescent="0.2">
      <c r="A1912" s="158">
        <v>34142</v>
      </c>
      <c r="B1912" s="421">
        <v>1168.55</v>
      </c>
      <c r="G1912" s="399">
        <v>1599.75</v>
      </c>
      <c r="M1912" s="389"/>
      <c r="N1912" s="401"/>
    </row>
    <row r="1913" spans="1:14" x14ac:dyDescent="0.2">
      <c r="A1913" s="158">
        <v>34145</v>
      </c>
      <c r="B1913" s="421">
        <v>850.6</v>
      </c>
      <c r="G1913" s="399">
        <v>1443.75</v>
      </c>
      <c r="M1913" s="389"/>
      <c r="N1913" s="401"/>
    </row>
    <row r="1914" spans="1:14" x14ac:dyDescent="0.2">
      <c r="A1914" s="158">
        <v>34148</v>
      </c>
      <c r="B1914" s="421">
        <v>1518.45</v>
      </c>
      <c r="G1914" s="399">
        <v>2370</v>
      </c>
      <c r="M1914" s="389"/>
      <c r="N1914" s="401"/>
    </row>
    <row r="1915" spans="1:14" x14ac:dyDescent="0.2">
      <c r="A1915" s="158">
        <v>34151</v>
      </c>
      <c r="B1915" s="421">
        <v>2074.8000000000002</v>
      </c>
      <c r="G1915" s="399">
        <v>2861.4500000000003</v>
      </c>
      <c r="M1915" s="389"/>
      <c r="N1915" s="401"/>
    </row>
    <row r="1916" spans="1:14" x14ac:dyDescent="0.2">
      <c r="A1916" s="158">
        <v>34154</v>
      </c>
      <c r="B1916" s="421">
        <v>2472.4499999999998</v>
      </c>
      <c r="G1916" s="399">
        <v>3085.8</v>
      </c>
      <c r="H1916" s="399">
        <f t="shared" ref="H1916" si="90">CEILING(B1916*1.4,0.05)</f>
        <v>3461.4500000000003</v>
      </c>
      <c r="M1916" s="389"/>
      <c r="N1916" s="401"/>
    </row>
    <row r="1917" spans="1:14" x14ac:dyDescent="0.2">
      <c r="A1917" s="158">
        <v>34157</v>
      </c>
      <c r="B1917" s="421">
        <v>1256.1500000000001</v>
      </c>
      <c r="G1917" s="399">
        <v>1788.7</v>
      </c>
      <c r="M1917" s="389"/>
      <c r="N1917" s="401"/>
    </row>
    <row r="1918" spans="1:14" x14ac:dyDescent="0.2">
      <c r="A1918" s="158">
        <v>34160</v>
      </c>
      <c r="B1918" s="421">
        <v>2353.1</v>
      </c>
      <c r="G1918" s="399">
        <v>3350.4</v>
      </c>
      <c r="M1918" s="389"/>
      <c r="N1918" s="401"/>
    </row>
    <row r="1919" spans="1:14" x14ac:dyDescent="0.2">
      <c r="A1919" s="158">
        <v>34163</v>
      </c>
      <c r="B1919" s="421">
        <v>3020.85</v>
      </c>
      <c r="G1919" s="399">
        <v>4301.75</v>
      </c>
      <c r="M1919" s="389"/>
      <c r="N1919" s="401"/>
    </row>
    <row r="1920" spans="1:14" x14ac:dyDescent="0.2">
      <c r="A1920" s="158">
        <v>34166</v>
      </c>
      <c r="B1920" s="421">
        <v>3020.85</v>
      </c>
      <c r="G1920" s="399">
        <v>4047.4500000000003</v>
      </c>
      <c r="M1920" s="389"/>
      <c r="N1920" s="401"/>
    </row>
    <row r="1921" spans="1:14" x14ac:dyDescent="0.2">
      <c r="A1921" s="158">
        <v>34169</v>
      </c>
      <c r="B1921" s="421">
        <v>1677.5</v>
      </c>
      <c r="G1921" s="399">
        <v>2591.9</v>
      </c>
      <c r="M1921" s="389"/>
      <c r="N1921" s="401"/>
    </row>
    <row r="1922" spans="1:14" x14ac:dyDescent="0.2">
      <c r="A1922" s="158">
        <v>34172</v>
      </c>
      <c r="B1922" s="421">
        <v>1367.35</v>
      </c>
      <c r="G1922" s="399">
        <v>2468.15</v>
      </c>
      <c r="M1922" s="389"/>
      <c r="N1922" s="401"/>
    </row>
    <row r="1923" spans="1:14" x14ac:dyDescent="0.2">
      <c r="A1923" s="158">
        <v>34175</v>
      </c>
      <c r="B1923" s="421">
        <v>1256.1500000000001</v>
      </c>
      <c r="G1923" s="399">
        <v>1608</v>
      </c>
      <c r="M1923" s="389"/>
      <c r="N1923" s="401"/>
    </row>
    <row r="1924" spans="1:14" x14ac:dyDescent="0.2">
      <c r="A1924" s="158">
        <v>34500</v>
      </c>
      <c r="B1924" s="421">
        <v>326.05</v>
      </c>
      <c r="G1924" s="399">
        <v>464.35</v>
      </c>
      <c r="H1924" s="399">
        <f t="shared" ref="H1924" si="91">CEILING(B1924*1.4,0.05)</f>
        <v>456.5</v>
      </c>
      <c r="M1924" s="389"/>
      <c r="N1924" s="401"/>
    </row>
    <row r="1925" spans="1:14" x14ac:dyDescent="0.2">
      <c r="A1925" s="158">
        <v>34503</v>
      </c>
      <c r="B1925" s="421">
        <v>437.2</v>
      </c>
      <c r="G1925" s="399">
        <v>622.65000000000009</v>
      </c>
      <c r="M1925" s="389"/>
      <c r="N1925" s="401"/>
    </row>
    <row r="1926" spans="1:14" x14ac:dyDescent="0.2">
      <c r="A1926" s="158">
        <v>34506</v>
      </c>
      <c r="B1926" s="421">
        <v>222.45</v>
      </c>
      <c r="G1926" s="399">
        <v>317.10000000000002</v>
      </c>
      <c r="M1926" s="389"/>
      <c r="N1926" s="401"/>
    </row>
    <row r="1927" spans="1:14" x14ac:dyDescent="0.2">
      <c r="A1927" s="158">
        <v>34509</v>
      </c>
      <c r="B1927" s="421">
        <v>1033.4000000000001</v>
      </c>
      <c r="G1927" s="399">
        <v>1369.65</v>
      </c>
      <c r="M1927" s="389"/>
      <c r="N1927" s="401"/>
    </row>
    <row r="1928" spans="1:14" x14ac:dyDescent="0.2">
      <c r="A1928" s="158">
        <v>34512</v>
      </c>
      <c r="B1928" s="421">
        <v>1136.9000000000001</v>
      </c>
      <c r="G1928" s="399">
        <v>1444.6000000000001</v>
      </c>
      <c r="M1928" s="389"/>
      <c r="N1928" s="401"/>
    </row>
    <row r="1929" spans="1:14" x14ac:dyDescent="0.2">
      <c r="A1929" s="158">
        <v>34515</v>
      </c>
      <c r="B1929" s="421">
        <v>810.8</v>
      </c>
      <c r="G1929" s="399">
        <v>1154.6000000000001</v>
      </c>
      <c r="M1929" s="389"/>
      <c r="N1929" s="401"/>
    </row>
    <row r="1930" spans="1:14" x14ac:dyDescent="0.2">
      <c r="A1930" s="158">
        <v>34518</v>
      </c>
      <c r="B1930" s="421">
        <v>1359.25</v>
      </c>
      <c r="G1930" s="399">
        <v>1881</v>
      </c>
      <c r="M1930" s="389"/>
      <c r="N1930" s="401"/>
    </row>
    <row r="1931" spans="1:14" x14ac:dyDescent="0.2">
      <c r="A1931" s="158">
        <v>34521</v>
      </c>
      <c r="B1931" s="421">
        <v>835.15</v>
      </c>
      <c r="G1931" s="399">
        <v>1189.2</v>
      </c>
      <c r="M1931" s="389"/>
      <c r="N1931" s="401"/>
    </row>
    <row r="1932" spans="1:14" x14ac:dyDescent="0.2">
      <c r="A1932" s="158">
        <v>34524</v>
      </c>
      <c r="B1932" s="421">
        <v>437.2</v>
      </c>
      <c r="G1932" s="399">
        <v>745.25</v>
      </c>
      <c r="M1932" s="389"/>
      <c r="N1932" s="401"/>
    </row>
    <row r="1933" spans="1:14" x14ac:dyDescent="0.2">
      <c r="A1933" s="158">
        <v>34527</v>
      </c>
      <c r="B1933" s="421">
        <v>583.15</v>
      </c>
      <c r="G1933" s="399">
        <v>757.75</v>
      </c>
      <c r="H1933" s="399">
        <f t="shared" ref="H1933:H1935" si="92">CEILING(B1933*1.4,0.05)</f>
        <v>816.45</v>
      </c>
      <c r="M1933" s="389"/>
      <c r="N1933" s="401"/>
    </row>
    <row r="1934" spans="1:14" x14ac:dyDescent="0.2">
      <c r="A1934" s="158">
        <v>34528</v>
      </c>
      <c r="B1934" s="421">
        <v>288</v>
      </c>
      <c r="G1934" s="399">
        <v>349.35</v>
      </c>
      <c r="H1934" s="399">
        <f t="shared" si="92"/>
        <v>403.20000000000005</v>
      </c>
      <c r="M1934" s="389"/>
      <c r="N1934" s="401"/>
    </row>
    <row r="1935" spans="1:14" x14ac:dyDescent="0.2">
      <c r="A1935" s="158">
        <v>34529</v>
      </c>
      <c r="B1935" s="421">
        <v>758.1</v>
      </c>
      <c r="G1935" s="399">
        <v>985</v>
      </c>
      <c r="H1935" s="399">
        <f t="shared" si="92"/>
        <v>1061.3500000000001</v>
      </c>
      <c r="M1935" s="406"/>
      <c r="N1935" s="399"/>
    </row>
    <row r="1936" spans="1:14" x14ac:dyDescent="0.2">
      <c r="A1936" s="158">
        <v>34530</v>
      </c>
      <c r="B1936" s="421">
        <v>215.9</v>
      </c>
      <c r="G1936" s="399">
        <v>267.60000000000002</v>
      </c>
      <c r="M1936" s="389"/>
      <c r="N1936" s="401"/>
    </row>
    <row r="1937" spans="1:14" x14ac:dyDescent="0.2">
      <c r="A1937" s="158">
        <v>34533</v>
      </c>
      <c r="B1937" s="421">
        <v>1311.55</v>
      </c>
      <c r="G1937" s="399">
        <v>1867.75</v>
      </c>
      <c r="H1937" s="399">
        <f t="shared" ref="H1937:H1942" si="93">CEILING(B1937*1.4,0.05)</f>
        <v>1836.2</v>
      </c>
      <c r="M1937" s="389"/>
      <c r="N1937" s="401"/>
    </row>
    <row r="1938" spans="1:14" x14ac:dyDescent="0.2">
      <c r="A1938" s="158">
        <v>34534</v>
      </c>
      <c r="B1938" s="421">
        <v>374.35</v>
      </c>
      <c r="G1938" s="399">
        <v>454.15000000000003</v>
      </c>
      <c r="H1938" s="399">
        <f t="shared" si="93"/>
        <v>524.1</v>
      </c>
      <c r="M1938" s="406"/>
      <c r="N1938" s="399"/>
    </row>
    <row r="1939" spans="1:14" x14ac:dyDescent="0.2">
      <c r="A1939" s="158">
        <v>34538</v>
      </c>
      <c r="B1939" s="421">
        <v>288</v>
      </c>
      <c r="G1939" s="399">
        <v>370.20000000000005</v>
      </c>
      <c r="H1939" s="399">
        <f t="shared" si="93"/>
        <v>403.20000000000005</v>
      </c>
      <c r="M1939" s="389"/>
      <c r="N1939" s="401"/>
    </row>
    <row r="1940" spans="1:14" x14ac:dyDescent="0.2">
      <c r="A1940" s="158">
        <v>34539</v>
      </c>
      <c r="B1940" s="421">
        <v>215.9</v>
      </c>
      <c r="G1940" s="399">
        <v>260.75</v>
      </c>
      <c r="H1940" s="399">
        <f t="shared" si="93"/>
        <v>302.3</v>
      </c>
      <c r="M1940" s="389"/>
      <c r="N1940" s="401"/>
    </row>
    <row r="1941" spans="1:14" x14ac:dyDescent="0.2">
      <c r="A1941" s="158">
        <v>34540</v>
      </c>
      <c r="B1941" s="421">
        <v>280.64999999999998</v>
      </c>
      <c r="G1941" s="399">
        <v>347.95000000000005</v>
      </c>
      <c r="H1941" s="399">
        <f t="shared" si="93"/>
        <v>392.95000000000005</v>
      </c>
      <c r="M1941" s="406"/>
      <c r="N1941" s="399"/>
    </row>
    <row r="1942" spans="1:14" x14ac:dyDescent="0.2">
      <c r="A1942" s="158">
        <v>34800</v>
      </c>
      <c r="B1942" s="421">
        <v>858.6</v>
      </c>
      <c r="G1942" s="399">
        <v>1222.75</v>
      </c>
      <c r="H1942" s="399">
        <f t="shared" si="93"/>
        <v>1202.05</v>
      </c>
      <c r="M1942" s="389"/>
      <c r="N1942" s="401"/>
    </row>
    <row r="1943" spans="1:14" x14ac:dyDescent="0.2">
      <c r="A1943" s="158">
        <v>34803</v>
      </c>
      <c r="B1943" s="421">
        <v>1892.2</v>
      </c>
      <c r="G1943" s="399">
        <v>2513.5</v>
      </c>
      <c r="M1943" s="389"/>
      <c r="N1943" s="401"/>
    </row>
    <row r="1944" spans="1:14" x14ac:dyDescent="0.2">
      <c r="A1944" s="158">
        <v>34806</v>
      </c>
      <c r="B1944" s="421">
        <v>1025.5</v>
      </c>
      <c r="G1944" s="399">
        <v>1460.2</v>
      </c>
      <c r="M1944" s="389"/>
      <c r="N1944" s="401"/>
    </row>
    <row r="1945" spans="1:14" x14ac:dyDescent="0.2">
      <c r="A1945" s="158">
        <v>34809</v>
      </c>
      <c r="B1945" s="421">
        <v>1025.5</v>
      </c>
      <c r="G1945" s="399">
        <v>1460.2</v>
      </c>
      <c r="M1945" s="389"/>
      <c r="N1945" s="401"/>
    </row>
    <row r="1946" spans="1:14" x14ac:dyDescent="0.2">
      <c r="A1946" s="158">
        <v>34812</v>
      </c>
      <c r="B1946" s="421">
        <v>1240.1500000000001</v>
      </c>
      <c r="G1946" s="399">
        <v>1765.75</v>
      </c>
      <c r="M1946" s="389"/>
      <c r="N1946" s="401"/>
    </row>
    <row r="1947" spans="1:14" x14ac:dyDescent="0.2">
      <c r="A1947" s="158">
        <v>34815</v>
      </c>
      <c r="B1947" s="421">
        <v>1025.5</v>
      </c>
      <c r="G1947" s="399">
        <v>1887.5</v>
      </c>
      <c r="M1947" s="389"/>
      <c r="N1947" s="401"/>
    </row>
    <row r="1948" spans="1:14" x14ac:dyDescent="0.2">
      <c r="A1948" s="158">
        <v>34818</v>
      </c>
      <c r="B1948" s="421">
        <v>1128.8499999999999</v>
      </c>
      <c r="G1948" s="399">
        <v>1807.0500000000002</v>
      </c>
      <c r="M1948" s="389"/>
      <c r="N1948" s="401"/>
    </row>
    <row r="1949" spans="1:14" x14ac:dyDescent="0.2">
      <c r="A1949" s="158">
        <v>34821</v>
      </c>
      <c r="B1949" s="421">
        <v>1534.35</v>
      </c>
      <c r="G1949" s="399">
        <v>2184.9500000000003</v>
      </c>
      <c r="H1949" s="399">
        <f t="shared" ref="H1949" si="94">CEILING(B1949*1.4,0.05)</f>
        <v>2148.1</v>
      </c>
      <c r="M1949" s="389"/>
      <c r="N1949" s="401"/>
    </row>
    <row r="1950" spans="1:14" x14ac:dyDescent="0.2">
      <c r="A1950" s="158">
        <v>34824</v>
      </c>
      <c r="B1950" s="421">
        <v>524.65</v>
      </c>
      <c r="G1950" s="399">
        <v>642.20000000000005</v>
      </c>
      <c r="M1950" s="389"/>
      <c r="N1950" s="401"/>
    </row>
    <row r="1951" spans="1:14" x14ac:dyDescent="0.2">
      <c r="A1951" s="158">
        <v>34827</v>
      </c>
      <c r="B1951" s="421">
        <v>636.04999999999995</v>
      </c>
      <c r="G1951" s="399">
        <v>905.75</v>
      </c>
      <c r="M1951" s="389"/>
      <c r="N1951" s="401"/>
    </row>
    <row r="1952" spans="1:14" x14ac:dyDescent="0.2">
      <c r="A1952" s="158">
        <v>34830</v>
      </c>
      <c r="B1952" s="421">
        <v>747.35</v>
      </c>
      <c r="G1952" s="399">
        <v>1258.3500000000001</v>
      </c>
      <c r="H1952" s="399">
        <f t="shared" ref="H1952" si="95">CEILING(B1952*1.4,0.05)</f>
        <v>1046.3</v>
      </c>
      <c r="M1952" s="389"/>
      <c r="N1952" s="401"/>
    </row>
    <row r="1953" spans="1:14" x14ac:dyDescent="0.2">
      <c r="A1953" s="158">
        <v>34833</v>
      </c>
      <c r="B1953" s="421">
        <v>969.85</v>
      </c>
      <c r="G1953" s="399">
        <v>1450.1000000000001</v>
      </c>
      <c r="M1953" s="389"/>
      <c r="N1953" s="401"/>
    </row>
    <row r="1954" spans="1:14" x14ac:dyDescent="0.2">
      <c r="A1954" s="158">
        <v>35000</v>
      </c>
      <c r="B1954" s="421">
        <v>747.35</v>
      </c>
      <c r="G1954" s="399">
        <v>994.90000000000009</v>
      </c>
      <c r="H1954" s="399">
        <f t="shared" ref="H1954" si="96">CEILING(B1954*1.4,0.05)</f>
        <v>1046.3</v>
      </c>
      <c r="M1954" s="389"/>
      <c r="N1954" s="401"/>
    </row>
    <row r="1955" spans="1:14" x14ac:dyDescent="0.2">
      <c r="A1955" s="158">
        <v>35003</v>
      </c>
      <c r="B1955" s="421">
        <v>969.85</v>
      </c>
      <c r="G1955" s="399">
        <v>1476.15</v>
      </c>
      <c r="M1955" s="389"/>
      <c r="N1955" s="401"/>
    </row>
    <row r="1956" spans="1:14" x14ac:dyDescent="0.2">
      <c r="A1956" s="158">
        <v>35006</v>
      </c>
      <c r="B1956" s="421">
        <v>1216.3499999999999</v>
      </c>
      <c r="G1956" s="399">
        <v>1732.0500000000002</v>
      </c>
      <c r="M1956" s="389"/>
      <c r="N1956" s="401"/>
    </row>
    <row r="1957" spans="1:14" x14ac:dyDescent="0.2">
      <c r="A1957" s="158">
        <v>35009</v>
      </c>
      <c r="B1957" s="421">
        <v>945.9</v>
      </c>
      <c r="G1957" s="399">
        <v>1821.5500000000002</v>
      </c>
      <c r="M1957" s="389"/>
      <c r="N1957" s="401"/>
    </row>
    <row r="1958" spans="1:14" x14ac:dyDescent="0.2">
      <c r="A1958" s="158">
        <v>35012</v>
      </c>
      <c r="B1958" s="421">
        <v>747.35</v>
      </c>
      <c r="G1958" s="399">
        <v>1064.6500000000001</v>
      </c>
      <c r="M1958" s="389"/>
      <c r="N1958" s="401"/>
    </row>
    <row r="1959" spans="1:14" x14ac:dyDescent="0.2">
      <c r="A1959" s="158">
        <v>35100</v>
      </c>
      <c r="B1959" s="421">
        <v>389.6</v>
      </c>
      <c r="G1959" s="399">
        <v>478.55</v>
      </c>
      <c r="M1959" s="389"/>
      <c r="N1959" s="401"/>
    </row>
    <row r="1960" spans="1:14" x14ac:dyDescent="0.2">
      <c r="A1960" s="158">
        <v>35103</v>
      </c>
      <c r="B1960" s="421">
        <v>247.95</v>
      </c>
      <c r="G1960" s="399">
        <v>353.20000000000005</v>
      </c>
      <c r="M1960" s="389"/>
      <c r="N1960" s="401"/>
    </row>
    <row r="1961" spans="1:14" x14ac:dyDescent="0.2">
      <c r="A1961" s="158">
        <v>35200</v>
      </c>
      <c r="B1961" s="421">
        <v>181.3</v>
      </c>
      <c r="G1961" s="399">
        <v>258.5</v>
      </c>
      <c r="M1961" s="389"/>
      <c r="N1961" s="401"/>
    </row>
    <row r="1962" spans="1:14" x14ac:dyDescent="0.2">
      <c r="A1962" s="158">
        <v>35202</v>
      </c>
      <c r="B1962" s="421">
        <v>863.8</v>
      </c>
      <c r="G1962" s="399">
        <v>1230.1500000000001</v>
      </c>
      <c r="M1962" s="389"/>
      <c r="N1962" s="401"/>
    </row>
    <row r="1963" spans="1:14" x14ac:dyDescent="0.2">
      <c r="A1963" s="158">
        <v>35300</v>
      </c>
      <c r="B1963" s="421">
        <v>544.85</v>
      </c>
      <c r="G1963" s="399">
        <v>776.1</v>
      </c>
      <c r="H1963" s="399">
        <f t="shared" ref="H1963:H1965" si="97">CEILING(B1963*1.4,0.05)</f>
        <v>762.80000000000007</v>
      </c>
      <c r="M1963" s="389"/>
      <c r="N1963" s="401"/>
    </row>
    <row r="1964" spans="1:14" x14ac:dyDescent="0.2">
      <c r="A1964" s="158">
        <v>35303</v>
      </c>
      <c r="B1964" s="421">
        <v>698.55</v>
      </c>
      <c r="G1964" s="399">
        <v>855.65000000000009</v>
      </c>
      <c r="H1964" s="399">
        <f t="shared" si="97"/>
        <v>978</v>
      </c>
      <c r="M1964" s="389"/>
      <c r="N1964" s="401"/>
    </row>
    <row r="1965" spans="1:14" x14ac:dyDescent="0.2">
      <c r="A1965" s="158">
        <v>35306</v>
      </c>
      <c r="B1965" s="421">
        <v>644.75</v>
      </c>
      <c r="G1965" s="399">
        <v>797.5</v>
      </c>
      <c r="H1965" s="399">
        <f t="shared" si="97"/>
        <v>902.65000000000009</v>
      </c>
      <c r="M1965" s="389"/>
      <c r="N1965" s="401"/>
    </row>
    <row r="1966" spans="1:14" x14ac:dyDescent="0.2">
      <c r="A1966" s="158">
        <v>35307</v>
      </c>
      <c r="B1966" s="421">
        <v>1185.25</v>
      </c>
      <c r="G1966" s="399">
        <v>1688.0500000000002</v>
      </c>
      <c r="M1966" s="389"/>
      <c r="N1966" s="401"/>
    </row>
    <row r="1967" spans="1:14" x14ac:dyDescent="0.2">
      <c r="A1967" s="158">
        <v>35309</v>
      </c>
      <c r="B1967" s="421">
        <v>805.95</v>
      </c>
      <c r="G1967" s="399">
        <v>988.95</v>
      </c>
      <c r="H1967" s="399">
        <f t="shared" ref="H1967" si="98">CEILING(B1967*1.4,0.05)</f>
        <v>1128.3500000000001</v>
      </c>
      <c r="M1967" s="389"/>
      <c r="N1967" s="401"/>
    </row>
    <row r="1968" spans="1:14" x14ac:dyDescent="0.2">
      <c r="A1968" s="158">
        <v>35312</v>
      </c>
      <c r="B1968" s="421">
        <v>913.4</v>
      </c>
      <c r="G1968" s="399">
        <v>1300.95</v>
      </c>
      <c r="M1968" s="389"/>
      <c r="N1968" s="401"/>
    </row>
    <row r="1969" spans="1:14" x14ac:dyDescent="0.2">
      <c r="A1969" s="158">
        <v>35315</v>
      </c>
      <c r="B1969" s="421">
        <v>913.4</v>
      </c>
      <c r="G1969" s="399">
        <v>1300.95</v>
      </c>
      <c r="M1969" s="389"/>
      <c r="N1969" s="401"/>
    </row>
    <row r="1970" spans="1:14" x14ac:dyDescent="0.2">
      <c r="A1970" s="158">
        <v>35317</v>
      </c>
      <c r="B1970" s="421">
        <v>376.1</v>
      </c>
      <c r="G1970" s="399">
        <v>536.1</v>
      </c>
      <c r="H1970" s="399">
        <f t="shared" ref="H1970:H1973" si="99">CEILING(B1970*1.4,0.05)</f>
        <v>526.55000000000007</v>
      </c>
      <c r="M1970" s="389"/>
      <c r="N1970" s="401"/>
    </row>
    <row r="1971" spans="1:14" x14ac:dyDescent="0.2">
      <c r="A1971" s="158">
        <v>35319</v>
      </c>
      <c r="B1971" s="421">
        <v>674.2</v>
      </c>
      <c r="G1971" s="399">
        <v>832.35</v>
      </c>
      <c r="H1971" s="399">
        <f t="shared" si="99"/>
        <v>943.90000000000009</v>
      </c>
      <c r="M1971" s="389"/>
      <c r="N1971" s="401"/>
    </row>
    <row r="1972" spans="1:14" x14ac:dyDescent="0.2">
      <c r="A1972" s="158">
        <v>35320</v>
      </c>
      <c r="B1972" s="421">
        <v>905.65</v>
      </c>
      <c r="G1972" s="399">
        <v>1289.5500000000002</v>
      </c>
      <c r="H1972" s="399">
        <f t="shared" si="99"/>
        <v>1267.95</v>
      </c>
      <c r="M1972" s="389"/>
      <c r="N1972" s="401"/>
    </row>
    <row r="1973" spans="1:14" x14ac:dyDescent="0.2">
      <c r="A1973" s="158">
        <v>35321</v>
      </c>
      <c r="B1973" s="421">
        <v>859.8</v>
      </c>
      <c r="G1973" s="399">
        <v>1224.2</v>
      </c>
      <c r="H1973" s="399">
        <f t="shared" si="99"/>
        <v>1203.75</v>
      </c>
      <c r="M1973" s="389"/>
      <c r="N1973" s="401"/>
    </row>
    <row r="1974" spans="1:14" x14ac:dyDescent="0.2">
      <c r="A1974" s="158">
        <v>35324</v>
      </c>
      <c r="B1974" s="421">
        <v>322.45</v>
      </c>
      <c r="G1974" s="399">
        <v>459.15000000000003</v>
      </c>
      <c r="M1974" s="389"/>
      <c r="N1974" s="401"/>
    </row>
    <row r="1975" spans="1:14" x14ac:dyDescent="0.2">
      <c r="A1975" s="158">
        <v>35327</v>
      </c>
      <c r="B1975" s="421">
        <v>432.1</v>
      </c>
      <c r="G1975" s="399">
        <v>615.15000000000009</v>
      </c>
      <c r="M1975" s="389"/>
      <c r="N1975" s="401"/>
    </row>
    <row r="1976" spans="1:14" x14ac:dyDescent="0.2">
      <c r="A1976" s="158">
        <v>35330</v>
      </c>
      <c r="B1976" s="421">
        <v>544.85</v>
      </c>
      <c r="G1976" s="399">
        <v>776.1</v>
      </c>
      <c r="H1976" s="399">
        <f t="shared" ref="H1976" si="100">CEILING(B1976*1.4,0.05)</f>
        <v>762.80000000000007</v>
      </c>
      <c r="M1976" s="389"/>
      <c r="N1976" s="401"/>
    </row>
    <row r="1977" spans="1:14" x14ac:dyDescent="0.2">
      <c r="A1977" s="158">
        <v>35331</v>
      </c>
      <c r="B1977" s="421">
        <v>626.35</v>
      </c>
      <c r="G1977" s="399">
        <v>892.05000000000007</v>
      </c>
      <c r="M1977" s="389"/>
      <c r="N1977" s="401"/>
    </row>
    <row r="1978" spans="1:14" x14ac:dyDescent="0.2">
      <c r="A1978" s="158">
        <v>35360</v>
      </c>
      <c r="B1978" s="421">
        <v>875.55</v>
      </c>
      <c r="G1978" s="399">
        <v>1246.5</v>
      </c>
      <c r="M1978" s="389"/>
      <c r="N1978" s="401"/>
    </row>
    <row r="1979" spans="1:14" x14ac:dyDescent="0.2">
      <c r="A1979" s="158">
        <v>35361</v>
      </c>
      <c r="B1979" s="421">
        <v>750.85</v>
      </c>
      <c r="G1979" s="399">
        <v>941.1</v>
      </c>
      <c r="M1979" s="389"/>
      <c r="N1979" s="401"/>
    </row>
    <row r="1980" spans="1:14" x14ac:dyDescent="0.2">
      <c r="A1980" s="158">
        <v>35362</v>
      </c>
      <c r="B1980" s="421">
        <v>626.35</v>
      </c>
      <c r="G1980" s="399">
        <v>891.80000000000007</v>
      </c>
      <c r="M1980" s="389"/>
      <c r="N1980" s="401"/>
    </row>
    <row r="1981" spans="1:14" x14ac:dyDescent="0.2">
      <c r="A1981" s="158">
        <v>35363</v>
      </c>
      <c r="B1981" s="421">
        <v>501.8</v>
      </c>
      <c r="G1981" s="399">
        <v>714.5</v>
      </c>
      <c r="M1981" s="389"/>
      <c r="N1981" s="401"/>
    </row>
    <row r="1982" spans="1:14" x14ac:dyDescent="0.2">
      <c r="A1982" s="158">
        <v>35401</v>
      </c>
      <c r="B1982" s="421">
        <v>721.85</v>
      </c>
      <c r="G1982" s="399">
        <v>1010.6500000000001</v>
      </c>
      <c r="M1982" s="389"/>
      <c r="N1982" s="401"/>
    </row>
    <row r="1983" spans="1:14" x14ac:dyDescent="0.2">
      <c r="A1983" s="158">
        <v>35404</v>
      </c>
      <c r="B1983" s="421">
        <v>366.4</v>
      </c>
      <c r="G1983" s="399">
        <v>418.20000000000005</v>
      </c>
      <c r="M1983" s="389"/>
      <c r="N1983" s="401"/>
    </row>
    <row r="1984" spans="1:14" x14ac:dyDescent="0.2">
      <c r="A1984" s="158">
        <v>35406</v>
      </c>
      <c r="B1984" s="421">
        <v>859.8</v>
      </c>
      <c r="G1984" s="399">
        <v>1192.6500000000001</v>
      </c>
      <c r="M1984" s="389"/>
      <c r="N1984" s="401"/>
    </row>
    <row r="1985" spans="1:14" x14ac:dyDescent="0.2">
      <c r="A1985" s="158">
        <v>35408</v>
      </c>
      <c r="B1985" s="421">
        <v>644.95000000000005</v>
      </c>
      <c r="G1985" s="399">
        <v>894.7</v>
      </c>
      <c r="M1985" s="389"/>
      <c r="N1985" s="401"/>
    </row>
    <row r="1986" spans="1:14" x14ac:dyDescent="0.2">
      <c r="A1986" s="158">
        <v>35410</v>
      </c>
      <c r="B1986" s="421">
        <v>859.8</v>
      </c>
      <c r="G1986" s="399">
        <v>1192.6500000000001</v>
      </c>
      <c r="H1986" s="399">
        <f t="shared" ref="H1986:H1987" si="101">CEILING(B1986*1.4,0.05)</f>
        <v>1203.75</v>
      </c>
      <c r="M1986" s="389"/>
      <c r="N1986" s="401"/>
    </row>
    <row r="1987" spans="1:14" x14ac:dyDescent="0.2">
      <c r="A1987" s="158">
        <v>35412</v>
      </c>
      <c r="B1987" s="421">
        <v>3020.85</v>
      </c>
      <c r="G1987" s="399">
        <v>4190.1500000000005</v>
      </c>
      <c r="H1987" s="399">
        <f t="shared" si="101"/>
        <v>4229.2</v>
      </c>
      <c r="M1987" s="389"/>
      <c r="N1987" s="401"/>
    </row>
    <row r="1988" spans="1:14" x14ac:dyDescent="0.2">
      <c r="A1988" s="158">
        <v>35414</v>
      </c>
      <c r="B1988" s="421">
        <v>3700.1</v>
      </c>
      <c r="G1988" s="399">
        <v>5180.2000000000007</v>
      </c>
      <c r="M1988" s="389"/>
      <c r="N1988" s="401"/>
    </row>
    <row r="1989" spans="1:14" x14ac:dyDescent="0.2">
      <c r="A1989" s="158">
        <v>35500</v>
      </c>
      <c r="B1989" s="421">
        <v>85.95</v>
      </c>
      <c r="G1989" s="399">
        <v>119.35000000000001</v>
      </c>
      <c r="H1989" s="399">
        <f t="shared" ref="H1989:H1991" si="102">CEILING(B1989*1.4,0.05)</f>
        <v>120.35000000000001</v>
      </c>
      <c r="M1989" s="389"/>
      <c r="N1989" s="401"/>
    </row>
    <row r="1990" spans="1:14" x14ac:dyDescent="0.2">
      <c r="A1990" s="158">
        <v>35503</v>
      </c>
      <c r="B1990" s="421">
        <v>84.75</v>
      </c>
      <c r="G1990" s="399">
        <v>118.7</v>
      </c>
      <c r="H1990" s="399">
        <f t="shared" si="102"/>
        <v>118.65</v>
      </c>
      <c r="M1990" s="389"/>
      <c r="N1990" s="401"/>
    </row>
    <row r="1991" spans="1:14" x14ac:dyDescent="0.2">
      <c r="A1991" s="158">
        <v>35506</v>
      </c>
      <c r="B1991" s="421">
        <v>56.75</v>
      </c>
      <c r="G1991" s="399">
        <v>81.2</v>
      </c>
      <c r="H1991" s="399">
        <f t="shared" si="102"/>
        <v>79.45</v>
      </c>
      <c r="M1991" s="389"/>
      <c r="N1991" s="401"/>
    </row>
    <row r="1992" spans="1:14" x14ac:dyDescent="0.2">
      <c r="A1992" s="158">
        <v>35507</v>
      </c>
      <c r="B1992" s="421">
        <v>184.4</v>
      </c>
      <c r="G1992" s="399">
        <v>230.75</v>
      </c>
      <c r="M1992" s="389"/>
      <c r="N1992" s="401"/>
    </row>
    <row r="1993" spans="1:14" x14ac:dyDescent="0.2">
      <c r="A1993" s="158">
        <v>35508</v>
      </c>
      <c r="B1993" s="421">
        <v>271.64999999999998</v>
      </c>
      <c r="G1993" s="399">
        <v>408.85</v>
      </c>
      <c r="M1993" s="389"/>
      <c r="N1993" s="401"/>
    </row>
    <row r="1994" spans="1:14" x14ac:dyDescent="0.2">
      <c r="A1994" s="158">
        <v>35509</v>
      </c>
      <c r="B1994" s="421">
        <v>94.6</v>
      </c>
      <c r="G1994" s="399">
        <v>123.4</v>
      </c>
      <c r="H1994" s="399">
        <f t="shared" ref="H1994:H1998" si="103">CEILING(B1994*1.4,0.05)</f>
        <v>132.45000000000002</v>
      </c>
      <c r="M1994" s="389"/>
      <c r="N1994" s="401"/>
    </row>
    <row r="1995" spans="1:14" x14ac:dyDescent="0.2">
      <c r="A1995" s="158">
        <v>35513</v>
      </c>
      <c r="B1995" s="421">
        <v>234.4</v>
      </c>
      <c r="G1995" s="399">
        <v>375.35</v>
      </c>
      <c r="H1995" s="399">
        <f t="shared" si="103"/>
        <v>328.20000000000005</v>
      </c>
      <c r="M1995" s="389"/>
      <c r="N1995" s="401"/>
    </row>
    <row r="1996" spans="1:14" x14ac:dyDescent="0.2">
      <c r="A1996" s="158">
        <v>35517</v>
      </c>
      <c r="B1996" s="421">
        <v>154.4</v>
      </c>
      <c r="G1996" s="399">
        <v>223.85000000000002</v>
      </c>
      <c r="H1996" s="399">
        <f t="shared" si="103"/>
        <v>216.20000000000002</v>
      </c>
      <c r="M1996" s="389"/>
      <c r="N1996" s="401"/>
    </row>
    <row r="1997" spans="1:14" x14ac:dyDescent="0.2">
      <c r="A1997" s="158">
        <v>35518</v>
      </c>
      <c r="B1997" s="421">
        <v>219.75</v>
      </c>
      <c r="G1997" s="399">
        <v>314.10000000000002</v>
      </c>
      <c r="H1997" s="399">
        <f t="shared" si="103"/>
        <v>307.65000000000003</v>
      </c>
      <c r="M1997" s="389"/>
      <c r="N1997" s="401"/>
    </row>
    <row r="1998" spans="1:14" x14ac:dyDescent="0.2">
      <c r="A1998" s="158">
        <v>35527</v>
      </c>
      <c r="B1998" s="421">
        <v>154.4</v>
      </c>
      <c r="G1998" s="399">
        <v>219.70000000000002</v>
      </c>
      <c r="H1998" s="399">
        <f t="shared" si="103"/>
        <v>216.20000000000002</v>
      </c>
      <c r="M1998" s="389"/>
      <c r="N1998" s="401"/>
    </row>
    <row r="1999" spans="1:14" x14ac:dyDescent="0.2">
      <c r="A1999" s="158">
        <v>35533</v>
      </c>
      <c r="B1999" s="421">
        <v>369.85</v>
      </c>
      <c r="G1999" s="399">
        <v>486.1</v>
      </c>
      <c r="M1999" s="389"/>
      <c r="N1999" s="401"/>
    </row>
    <row r="2000" spans="1:14" x14ac:dyDescent="0.2">
      <c r="A2000" s="158">
        <v>35534</v>
      </c>
      <c r="B2000" s="421">
        <v>369.85</v>
      </c>
      <c r="G2000" s="399">
        <v>486.1</v>
      </c>
      <c r="M2000" s="389"/>
      <c r="N2000" s="401"/>
    </row>
    <row r="2001" spans="1:14" x14ac:dyDescent="0.2">
      <c r="A2001" s="158">
        <v>35536</v>
      </c>
      <c r="B2001" s="421">
        <v>368.4</v>
      </c>
      <c r="G2001" s="399">
        <v>555.4</v>
      </c>
      <c r="H2001" s="399">
        <f t="shared" ref="H2001:H2003" si="104">CEILING(B2001*1.4,0.05)</f>
        <v>515.80000000000007</v>
      </c>
      <c r="M2001" s="389"/>
      <c r="N2001" s="401"/>
    </row>
    <row r="2002" spans="1:14" x14ac:dyDescent="0.2">
      <c r="A2002" s="158">
        <v>35539</v>
      </c>
      <c r="B2002" s="421">
        <v>288.55</v>
      </c>
      <c r="G2002" s="399">
        <v>431.95000000000005</v>
      </c>
      <c r="H2002" s="399">
        <f t="shared" si="104"/>
        <v>404</v>
      </c>
      <c r="M2002" s="389"/>
      <c r="N2002" s="401"/>
    </row>
    <row r="2003" spans="1:14" x14ac:dyDescent="0.2">
      <c r="A2003" s="158">
        <v>35545</v>
      </c>
      <c r="B2003" s="421">
        <v>194.1</v>
      </c>
      <c r="G2003" s="399">
        <v>255.55</v>
      </c>
      <c r="H2003" s="399">
        <f t="shared" si="104"/>
        <v>271.75</v>
      </c>
      <c r="M2003" s="389"/>
      <c r="N2003" s="401"/>
    </row>
    <row r="2004" spans="1:14" x14ac:dyDescent="0.2">
      <c r="A2004" s="158">
        <v>35548</v>
      </c>
      <c r="B2004" s="421">
        <v>1322.6</v>
      </c>
      <c r="G2004" s="399">
        <v>1851.65</v>
      </c>
      <c r="M2004" s="389"/>
      <c r="N2004" s="401"/>
    </row>
    <row r="2005" spans="1:14" x14ac:dyDescent="0.2">
      <c r="A2005" s="158">
        <v>35551</v>
      </c>
      <c r="B2005" s="421">
        <v>977.6</v>
      </c>
      <c r="G2005" s="399">
        <v>1368.7</v>
      </c>
      <c r="M2005" s="389"/>
      <c r="N2005" s="401"/>
    </row>
    <row r="2006" spans="1:14" x14ac:dyDescent="0.2">
      <c r="A2006" s="158">
        <v>35552</v>
      </c>
      <c r="B2006" s="421">
        <v>1470.65</v>
      </c>
      <c r="G2006" s="399">
        <v>2059</v>
      </c>
      <c r="M2006" s="389"/>
      <c r="N2006" s="401"/>
    </row>
    <row r="2007" spans="1:14" x14ac:dyDescent="0.2">
      <c r="A2007" s="158">
        <v>35554</v>
      </c>
      <c r="B2007" s="421">
        <v>45.95</v>
      </c>
      <c r="G2007" s="399">
        <v>63.85</v>
      </c>
      <c r="H2007" s="399">
        <f t="shared" ref="H2007:H2008" si="105">CEILING(B2007*1.4,0.05)</f>
        <v>64.350000000000009</v>
      </c>
      <c r="M2007" s="389"/>
      <c r="N2007" s="401"/>
    </row>
    <row r="2008" spans="1:14" x14ac:dyDescent="0.2">
      <c r="A2008" s="158">
        <v>35557</v>
      </c>
      <c r="B2008" s="421">
        <v>226.75</v>
      </c>
      <c r="G2008" s="399">
        <v>284.65000000000003</v>
      </c>
      <c r="H2008" s="399">
        <f t="shared" si="105"/>
        <v>317.45000000000005</v>
      </c>
      <c r="M2008" s="389"/>
      <c r="N2008" s="401"/>
    </row>
    <row r="2009" spans="1:14" x14ac:dyDescent="0.2">
      <c r="A2009" s="158">
        <v>35560</v>
      </c>
      <c r="B2009" s="421">
        <v>723</v>
      </c>
      <c r="G2009" s="399">
        <v>908.45</v>
      </c>
      <c r="M2009" s="389"/>
      <c r="N2009" s="401"/>
    </row>
    <row r="2010" spans="1:14" x14ac:dyDescent="0.2">
      <c r="A2010" s="158">
        <v>35561</v>
      </c>
      <c r="B2010" s="421">
        <v>1622.8</v>
      </c>
      <c r="G2010" s="399">
        <v>2271.9500000000003</v>
      </c>
      <c r="M2010" s="389"/>
      <c r="N2010" s="401"/>
    </row>
    <row r="2011" spans="1:14" x14ac:dyDescent="0.2">
      <c r="A2011" s="158">
        <v>35562</v>
      </c>
      <c r="B2011" s="421">
        <v>1367.1</v>
      </c>
      <c r="G2011" s="399">
        <v>1913.95</v>
      </c>
      <c r="M2011" s="389"/>
      <c r="N2011" s="401"/>
    </row>
    <row r="2012" spans="1:14" x14ac:dyDescent="0.2">
      <c r="A2012" s="158">
        <v>35564</v>
      </c>
      <c r="B2012" s="421">
        <v>683.55</v>
      </c>
      <c r="G2012" s="399">
        <v>957.05000000000007</v>
      </c>
      <c r="M2012" s="389"/>
      <c r="N2012" s="401"/>
    </row>
    <row r="2013" spans="1:14" x14ac:dyDescent="0.2">
      <c r="A2013" s="158">
        <v>35565</v>
      </c>
      <c r="B2013" s="421">
        <v>723</v>
      </c>
      <c r="G2013" s="399">
        <v>928</v>
      </c>
      <c r="M2013" s="389"/>
      <c r="N2013" s="401"/>
    </row>
    <row r="2014" spans="1:14" x14ac:dyDescent="0.2">
      <c r="A2014" s="158">
        <v>35566</v>
      </c>
      <c r="B2014" s="421">
        <v>419.95</v>
      </c>
      <c r="G2014" s="399">
        <v>659.25</v>
      </c>
      <c r="M2014" s="389"/>
      <c r="N2014" s="401"/>
    </row>
    <row r="2015" spans="1:14" x14ac:dyDescent="0.2">
      <c r="A2015" s="158">
        <v>35568</v>
      </c>
      <c r="B2015" s="421">
        <v>660.3</v>
      </c>
      <c r="G2015" s="399">
        <v>940.30000000000007</v>
      </c>
      <c r="M2015" s="389"/>
      <c r="N2015" s="401"/>
    </row>
    <row r="2016" spans="1:14" x14ac:dyDescent="0.2">
      <c r="A2016" s="158">
        <v>35569</v>
      </c>
      <c r="B2016" s="421">
        <v>170.05</v>
      </c>
      <c r="G2016" s="399">
        <v>208.10000000000002</v>
      </c>
      <c r="H2016" s="399">
        <f t="shared" ref="H2016" si="106">CEILING(B2016*1.4,0.05)</f>
        <v>238.10000000000002</v>
      </c>
      <c r="M2016" s="389"/>
      <c r="N2016" s="401"/>
    </row>
    <row r="2017" spans="1:14" x14ac:dyDescent="0.2">
      <c r="A2017" s="158">
        <v>35570</v>
      </c>
      <c r="B2017" s="421">
        <v>585.5</v>
      </c>
      <c r="G2017" s="399">
        <v>833.90000000000009</v>
      </c>
      <c r="M2017" s="389"/>
      <c r="N2017" s="401"/>
    </row>
    <row r="2018" spans="1:14" x14ac:dyDescent="0.2">
      <c r="A2018" s="158">
        <v>35571</v>
      </c>
      <c r="B2018" s="421">
        <v>585.5</v>
      </c>
      <c r="G2018" s="399">
        <v>833.90000000000009</v>
      </c>
      <c r="M2018" s="389"/>
      <c r="N2018" s="401"/>
    </row>
    <row r="2019" spans="1:14" x14ac:dyDescent="0.2">
      <c r="A2019" s="158">
        <v>35573</v>
      </c>
      <c r="B2019" s="421">
        <v>878.4</v>
      </c>
      <c r="G2019" s="399">
        <v>1278.45</v>
      </c>
      <c r="M2019" s="389"/>
      <c r="N2019" s="401"/>
    </row>
    <row r="2020" spans="1:14" x14ac:dyDescent="0.2">
      <c r="A2020" s="158">
        <v>35577</v>
      </c>
      <c r="B2020" s="421">
        <v>713.1</v>
      </c>
      <c r="G2020" s="399">
        <v>1224.7</v>
      </c>
      <c r="M2020" s="389"/>
      <c r="N2020" s="401"/>
    </row>
    <row r="2021" spans="1:14" x14ac:dyDescent="0.2">
      <c r="A2021" s="158">
        <v>35578</v>
      </c>
      <c r="B2021" s="421">
        <v>713.1</v>
      </c>
      <c r="G2021" s="399">
        <v>1040.8</v>
      </c>
      <c r="M2021" s="389"/>
      <c r="N2021" s="401"/>
    </row>
    <row r="2022" spans="1:14" x14ac:dyDescent="0.2">
      <c r="A2022" s="158">
        <v>35581</v>
      </c>
      <c r="B2022" s="421">
        <v>585.5</v>
      </c>
      <c r="G2022" s="399">
        <v>833.90000000000009</v>
      </c>
      <c r="M2022" s="389"/>
      <c r="N2022" s="401"/>
    </row>
    <row r="2023" spans="1:14" x14ac:dyDescent="0.2">
      <c r="A2023" s="158">
        <v>35582</v>
      </c>
      <c r="B2023" s="421">
        <v>878.4</v>
      </c>
      <c r="G2023" s="399">
        <v>1278.45</v>
      </c>
      <c r="M2023" s="389"/>
      <c r="N2023" s="401"/>
    </row>
    <row r="2024" spans="1:14" x14ac:dyDescent="0.2">
      <c r="A2024" s="158">
        <v>35585</v>
      </c>
      <c r="B2024" s="421">
        <v>1557.4</v>
      </c>
      <c r="G2024" s="399">
        <v>2341.6</v>
      </c>
      <c r="M2024" s="389"/>
      <c r="N2024" s="401"/>
    </row>
    <row r="2025" spans="1:14" x14ac:dyDescent="0.2">
      <c r="A2025" s="158">
        <v>35591</v>
      </c>
      <c r="B2025" s="421">
        <v>977.6</v>
      </c>
      <c r="G2025" s="399">
        <v>1368.7</v>
      </c>
      <c r="M2025" s="389"/>
      <c r="N2025" s="401"/>
    </row>
    <row r="2026" spans="1:14" x14ac:dyDescent="0.2">
      <c r="A2026" s="158">
        <v>35592</v>
      </c>
      <c r="B2026" s="421">
        <v>977.6</v>
      </c>
      <c r="G2026" s="399">
        <v>1368.7</v>
      </c>
      <c r="M2026" s="389"/>
      <c r="N2026" s="401"/>
    </row>
    <row r="2027" spans="1:14" x14ac:dyDescent="0.2">
      <c r="A2027" s="158">
        <v>35595</v>
      </c>
      <c r="B2027" s="421">
        <v>660.3</v>
      </c>
      <c r="G2027" s="399">
        <v>924.5</v>
      </c>
      <c r="M2027" s="389"/>
      <c r="N2027" s="401"/>
    </row>
    <row r="2028" spans="1:14" x14ac:dyDescent="0.2">
      <c r="A2028" s="158">
        <v>35596</v>
      </c>
      <c r="B2028" s="421">
        <v>977.6</v>
      </c>
      <c r="G2028" s="399">
        <v>1368.7</v>
      </c>
      <c r="M2028" s="389"/>
      <c r="N2028" s="401"/>
    </row>
    <row r="2029" spans="1:14" x14ac:dyDescent="0.2">
      <c r="A2029" s="158">
        <v>35597</v>
      </c>
      <c r="B2029" s="421">
        <v>1557.4</v>
      </c>
      <c r="G2029" s="399">
        <v>2341.6</v>
      </c>
      <c r="M2029" s="389"/>
      <c r="N2029" s="401"/>
    </row>
    <row r="2030" spans="1:14" x14ac:dyDescent="0.2">
      <c r="A2030" s="158">
        <v>35599</v>
      </c>
      <c r="B2030" s="421">
        <v>801.2</v>
      </c>
      <c r="G2030" s="399">
        <v>1121.75</v>
      </c>
      <c r="M2030" s="389"/>
      <c r="N2030" s="401"/>
    </row>
    <row r="2031" spans="1:14" x14ac:dyDescent="0.2">
      <c r="A2031" s="158">
        <v>35608</v>
      </c>
      <c r="B2031" s="421">
        <v>67.599999999999994</v>
      </c>
      <c r="G2031" s="399">
        <v>96.4</v>
      </c>
      <c r="H2031" s="399">
        <f t="shared" ref="H2031:H2037" si="107">CEILING(B2031*1.4,0.05)</f>
        <v>94.65</v>
      </c>
      <c r="M2031" s="389"/>
      <c r="N2031" s="401"/>
    </row>
    <row r="2032" spans="1:14" x14ac:dyDescent="0.2">
      <c r="A2032" s="158">
        <v>35609</v>
      </c>
      <c r="B2032" s="421">
        <v>230.45</v>
      </c>
      <c r="G2032" s="399">
        <v>322.65000000000003</v>
      </c>
      <c r="H2032" s="399">
        <f t="shared" si="107"/>
        <v>322.65000000000003</v>
      </c>
      <c r="M2032" s="389"/>
      <c r="N2032" s="401"/>
    </row>
    <row r="2033" spans="1:14" x14ac:dyDescent="0.2">
      <c r="A2033" s="158">
        <v>35610</v>
      </c>
      <c r="B2033" s="421">
        <v>403.3</v>
      </c>
      <c r="G2033" s="399">
        <v>564.65</v>
      </c>
      <c r="H2033" s="399">
        <f t="shared" si="107"/>
        <v>564.65</v>
      </c>
      <c r="M2033" s="389"/>
      <c r="N2033" s="401"/>
    </row>
    <row r="2034" spans="1:14" x14ac:dyDescent="0.2">
      <c r="A2034" s="158">
        <v>35611</v>
      </c>
      <c r="B2034" s="421">
        <v>67.599999999999994</v>
      </c>
      <c r="G2034" s="399">
        <v>96.4</v>
      </c>
      <c r="H2034" s="399">
        <f t="shared" si="107"/>
        <v>94.65</v>
      </c>
      <c r="M2034" s="389"/>
      <c r="N2034" s="401"/>
    </row>
    <row r="2035" spans="1:14" x14ac:dyDescent="0.2">
      <c r="A2035" s="158">
        <v>35612</v>
      </c>
      <c r="B2035" s="421">
        <v>534.9</v>
      </c>
      <c r="G2035" s="399">
        <v>761.75</v>
      </c>
      <c r="H2035" s="399">
        <f t="shared" si="107"/>
        <v>748.90000000000009</v>
      </c>
      <c r="M2035" s="389"/>
      <c r="N2035" s="401"/>
    </row>
    <row r="2036" spans="1:14" x14ac:dyDescent="0.2">
      <c r="A2036" s="158">
        <v>35614</v>
      </c>
      <c r="B2036" s="421">
        <v>67.5</v>
      </c>
      <c r="G2036" s="399">
        <v>96.25</v>
      </c>
      <c r="H2036" s="399">
        <f t="shared" si="107"/>
        <v>94.5</v>
      </c>
      <c r="M2036" s="389"/>
      <c r="N2036" s="401"/>
    </row>
    <row r="2037" spans="1:14" x14ac:dyDescent="0.2">
      <c r="A2037" s="158">
        <v>35615</v>
      </c>
      <c r="B2037" s="421">
        <v>74.400000000000006</v>
      </c>
      <c r="G2037" s="399">
        <v>104.2</v>
      </c>
      <c r="H2037" s="399">
        <f t="shared" si="107"/>
        <v>104.2</v>
      </c>
      <c r="M2037" s="389"/>
      <c r="N2037" s="401"/>
    </row>
    <row r="2038" spans="1:14" x14ac:dyDescent="0.2">
      <c r="A2038" s="158">
        <v>35616</v>
      </c>
      <c r="B2038" s="421">
        <v>475.3</v>
      </c>
      <c r="G2038" s="399">
        <v>697.85</v>
      </c>
      <c r="M2038" s="389"/>
      <c r="N2038" s="401"/>
    </row>
    <row r="2039" spans="1:14" x14ac:dyDescent="0.2">
      <c r="A2039" s="158">
        <v>35620</v>
      </c>
      <c r="B2039" s="421">
        <v>56.4</v>
      </c>
      <c r="G2039" s="399">
        <v>80.550000000000011</v>
      </c>
      <c r="H2039" s="399">
        <f t="shared" ref="H2039" si="108">CEILING(B2039*1.4,0.05)</f>
        <v>79</v>
      </c>
      <c r="M2039" s="389"/>
      <c r="N2039" s="401"/>
    </row>
    <row r="2040" spans="1:14" x14ac:dyDescent="0.2">
      <c r="A2040" s="158">
        <v>35622</v>
      </c>
      <c r="B2040" s="421">
        <v>636.95000000000005</v>
      </c>
      <c r="G2040" s="399">
        <v>908.25</v>
      </c>
      <c r="M2040" s="389"/>
      <c r="N2040" s="401"/>
    </row>
    <row r="2041" spans="1:14" x14ac:dyDescent="0.2">
      <c r="A2041" s="158">
        <v>35623</v>
      </c>
      <c r="B2041" s="421">
        <v>866.1</v>
      </c>
      <c r="G2041" s="399">
        <v>1224.75</v>
      </c>
      <c r="M2041" s="389"/>
      <c r="N2041" s="401"/>
    </row>
    <row r="2042" spans="1:14" x14ac:dyDescent="0.2">
      <c r="A2042" s="158">
        <v>35626</v>
      </c>
      <c r="B2042" s="421">
        <v>236.85</v>
      </c>
      <c r="G2042" s="399">
        <v>331.6</v>
      </c>
      <c r="H2042" s="399">
        <f t="shared" ref="H2042" si="109">CEILING(B2042*1.4,0.05)</f>
        <v>331.6</v>
      </c>
      <c r="M2042" s="389"/>
      <c r="N2042" s="401"/>
    </row>
    <row r="2043" spans="1:14" x14ac:dyDescent="0.2">
      <c r="A2043" s="158">
        <v>35630</v>
      </c>
      <c r="B2043" s="421">
        <v>193.5</v>
      </c>
      <c r="G2043" s="399">
        <v>256.90000000000003</v>
      </c>
      <c r="M2043" s="389"/>
      <c r="N2043" s="401"/>
    </row>
    <row r="2044" spans="1:14" x14ac:dyDescent="0.2">
      <c r="A2044" s="158">
        <v>35631</v>
      </c>
      <c r="B2044" s="421">
        <v>752.2</v>
      </c>
      <c r="G2044" s="399">
        <v>1053.1000000000001</v>
      </c>
      <c r="M2044" s="389"/>
      <c r="N2044" s="401"/>
    </row>
    <row r="2045" spans="1:14" x14ac:dyDescent="0.2">
      <c r="A2045" s="158">
        <v>35632</v>
      </c>
      <c r="B2045" s="421">
        <v>940.2</v>
      </c>
      <c r="G2045" s="399">
        <v>1316.3500000000001</v>
      </c>
      <c r="M2045" s="389"/>
      <c r="N2045" s="401"/>
    </row>
    <row r="2046" spans="1:14" x14ac:dyDescent="0.2">
      <c r="A2046" s="158">
        <v>35633</v>
      </c>
      <c r="B2046" s="421">
        <v>230.45</v>
      </c>
      <c r="G2046" s="399">
        <v>368.8</v>
      </c>
      <c r="H2046" s="399">
        <f t="shared" ref="H2046" si="110">CEILING(B2046*1.4,0.05)</f>
        <v>322.65000000000003</v>
      </c>
      <c r="M2046" s="389"/>
      <c r="N2046" s="401"/>
    </row>
    <row r="2047" spans="1:14" x14ac:dyDescent="0.2">
      <c r="A2047" s="158">
        <v>35635</v>
      </c>
      <c r="B2047" s="421">
        <v>316.60000000000002</v>
      </c>
      <c r="G2047" s="399">
        <v>475.05</v>
      </c>
      <c r="M2047" s="389"/>
      <c r="N2047" s="401"/>
    </row>
    <row r="2048" spans="1:14" x14ac:dyDescent="0.2">
      <c r="A2048" s="158">
        <v>35636</v>
      </c>
      <c r="B2048" s="421">
        <v>457.75</v>
      </c>
      <c r="G2048" s="399">
        <v>691.25</v>
      </c>
      <c r="M2048" s="389"/>
      <c r="N2048" s="401"/>
    </row>
    <row r="2049" spans="1:14" x14ac:dyDescent="0.2">
      <c r="A2049" s="158">
        <v>35637</v>
      </c>
      <c r="B2049" s="421">
        <v>429.85</v>
      </c>
      <c r="G2049" s="399">
        <v>649.75</v>
      </c>
      <c r="M2049" s="389"/>
      <c r="N2049" s="401"/>
    </row>
    <row r="2050" spans="1:14" x14ac:dyDescent="0.2">
      <c r="A2050" s="158">
        <v>35640</v>
      </c>
      <c r="B2050" s="421">
        <v>193.5</v>
      </c>
      <c r="G2050" s="399">
        <v>275.75</v>
      </c>
      <c r="M2050" s="389"/>
      <c r="N2050" s="401"/>
    </row>
    <row r="2051" spans="1:14" x14ac:dyDescent="0.2">
      <c r="A2051" s="158">
        <v>35641</v>
      </c>
      <c r="B2051" s="421">
        <v>1313.75</v>
      </c>
      <c r="G2051" s="399">
        <v>2337.35</v>
      </c>
      <c r="M2051" s="389"/>
      <c r="N2051" s="401"/>
    </row>
    <row r="2052" spans="1:14" x14ac:dyDescent="0.2">
      <c r="A2052" s="158">
        <v>35643</v>
      </c>
      <c r="B2052" s="421">
        <v>230.45</v>
      </c>
      <c r="G2052" s="399">
        <v>344.20000000000005</v>
      </c>
      <c r="H2052" s="399">
        <f t="shared" ref="H2052:H2056" si="111">CEILING(B2052*1.4,0.05)</f>
        <v>322.65000000000003</v>
      </c>
      <c r="M2052" s="389"/>
      <c r="N2052" s="401"/>
    </row>
    <row r="2053" spans="1:14" x14ac:dyDescent="0.2">
      <c r="A2053" s="158">
        <v>35644</v>
      </c>
      <c r="B2053" s="421">
        <v>215.3</v>
      </c>
      <c r="G2053" s="399">
        <v>314.55</v>
      </c>
      <c r="H2053" s="399">
        <f t="shared" si="111"/>
        <v>301.45</v>
      </c>
      <c r="M2053" s="389"/>
      <c r="N2053" s="401"/>
    </row>
    <row r="2054" spans="1:14" x14ac:dyDescent="0.2">
      <c r="A2054" s="158">
        <v>35645</v>
      </c>
      <c r="B2054" s="421">
        <v>336.9</v>
      </c>
      <c r="G2054" s="399">
        <v>475.3</v>
      </c>
      <c r="H2054" s="399">
        <f t="shared" si="111"/>
        <v>471.70000000000005</v>
      </c>
      <c r="M2054" s="389"/>
      <c r="N2054" s="401"/>
    </row>
    <row r="2055" spans="1:14" x14ac:dyDescent="0.2">
      <c r="A2055" s="158">
        <v>35647</v>
      </c>
      <c r="B2055" s="421">
        <v>215.3</v>
      </c>
      <c r="G2055" s="399">
        <v>332.85</v>
      </c>
      <c r="H2055" s="399">
        <f t="shared" si="111"/>
        <v>301.45</v>
      </c>
      <c r="M2055" s="389"/>
      <c r="N2055" s="401"/>
    </row>
    <row r="2056" spans="1:14" x14ac:dyDescent="0.2">
      <c r="A2056" s="158">
        <v>35648</v>
      </c>
      <c r="B2056" s="421">
        <v>336.9</v>
      </c>
      <c r="G2056" s="399">
        <v>540.80000000000007</v>
      </c>
      <c r="H2056" s="399">
        <f t="shared" si="111"/>
        <v>471.70000000000005</v>
      </c>
      <c r="M2056" s="389"/>
      <c r="N2056" s="401"/>
    </row>
    <row r="2057" spans="1:14" x14ac:dyDescent="0.2">
      <c r="A2057" s="158">
        <v>35649</v>
      </c>
      <c r="B2057" s="421">
        <v>566.6</v>
      </c>
      <c r="G2057" s="399">
        <v>826.95</v>
      </c>
      <c r="M2057" s="389"/>
      <c r="N2057" s="401"/>
    </row>
    <row r="2058" spans="1:14" x14ac:dyDescent="0.2">
      <c r="A2058" s="158">
        <v>35653</v>
      </c>
      <c r="B2058" s="421">
        <v>713.3</v>
      </c>
      <c r="G2058" s="399">
        <v>1089.4000000000001</v>
      </c>
      <c r="M2058" s="389"/>
      <c r="N2058" s="401"/>
    </row>
    <row r="2059" spans="1:14" x14ac:dyDescent="0.2">
      <c r="A2059" s="158">
        <v>35657</v>
      </c>
      <c r="B2059" s="421">
        <v>713.3</v>
      </c>
      <c r="G2059" s="399">
        <v>1012</v>
      </c>
      <c r="M2059" s="389"/>
      <c r="N2059" s="401"/>
    </row>
    <row r="2060" spans="1:14" x14ac:dyDescent="0.2">
      <c r="A2060" s="158">
        <v>35658</v>
      </c>
      <c r="B2060" s="421">
        <v>439.85</v>
      </c>
      <c r="G2060" s="399">
        <v>626.40000000000009</v>
      </c>
      <c r="M2060" s="389"/>
      <c r="N2060" s="401"/>
    </row>
    <row r="2061" spans="1:14" x14ac:dyDescent="0.2">
      <c r="A2061" s="158">
        <v>35661</v>
      </c>
      <c r="B2061" s="421">
        <v>1783.45</v>
      </c>
      <c r="G2061" s="399">
        <v>2496.8500000000004</v>
      </c>
      <c r="M2061" s="389"/>
      <c r="N2061" s="401"/>
    </row>
    <row r="2062" spans="1:14" x14ac:dyDescent="0.2">
      <c r="A2062" s="158">
        <v>35667</v>
      </c>
      <c r="B2062" s="421">
        <v>1684.55</v>
      </c>
      <c r="G2062" s="399">
        <v>2358.35</v>
      </c>
      <c r="M2062" s="389"/>
      <c r="N2062" s="401"/>
    </row>
    <row r="2063" spans="1:14" x14ac:dyDescent="0.2">
      <c r="A2063" s="158">
        <v>35668</v>
      </c>
      <c r="B2063" s="421">
        <v>1957.15</v>
      </c>
      <c r="G2063" s="399">
        <v>2740.05</v>
      </c>
      <c r="M2063" s="389"/>
      <c r="N2063" s="401"/>
    </row>
    <row r="2064" spans="1:14" x14ac:dyDescent="0.2">
      <c r="A2064" s="158">
        <v>35669</v>
      </c>
      <c r="B2064" s="421">
        <v>1957.15</v>
      </c>
      <c r="G2064" s="399">
        <v>2740.05</v>
      </c>
      <c r="M2064" s="389"/>
      <c r="N2064" s="401"/>
    </row>
    <row r="2065" spans="1:14" x14ac:dyDescent="0.2">
      <c r="A2065" s="158">
        <v>35671</v>
      </c>
      <c r="B2065" s="421">
        <v>1535.3</v>
      </c>
      <c r="G2065" s="399">
        <v>2149.4</v>
      </c>
      <c r="M2065" s="389"/>
      <c r="N2065" s="401"/>
    </row>
    <row r="2066" spans="1:14" x14ac:dyDescent="0.2">
      <c r="A2066" s="158">
        <v>35673</v>
      </c>
      <c r="B2066" s="421">
        <v>801.1</v>
      </c>
      <c r="G2066" s="399">
        <v>1147.3</v>
      </c>
      <c r="M2066" s="389"/>
      <c r="N2066" s="401"/>
    </row>
    <row r="2067" spans="1:14" x14ac:dyDescent="0.2">
      <c r="A2067" s="158">
        <v>35674</v>
      </c>
      <c r="B2067" s="421">
        <v>219.75</v>
      </c>
      <c r="G2067" s="399">
        <v>327.15000000000003</v>
      </c>
      <c r="H2067" s="399">
        <f t="shared" ref="H2067:H2068" si="112">CEILING(B2067*1.4,0.05)</f>
        <v>307.65000000000003</v>
      </c>
      <c r="M2067" s="389"/>
      <c r="N2067" s="401"/>
    </row>
    <row r="2068" spans="1:14" x14ac:dyDescent="0.2">
      <c r="A2068" s="158">
        <v>35680</v>
      </c>
      <c r="B2068" s="421">
        <v>615.29999999999995</v>
      </c>
      <c r="G2068" s="399">
        <v>932.7</v>
      </c>
      <c r="H2068" s="399">
        <f t="shared" si="112"/>
        <v>861.45</v>
      </c>
      <c r="M2068" s="389"/>
      <c r="N2068" s="401"/>
    </row>
    <row r="2069" spans="1:14" x14ac:dyDescent="0.2">
      <c r="A2069" s="158">
        <v>35691</v>
      </c>
      <c r="B2069" s="421">
        <v>167.75</v>
      </c>
      <c r="G2069" s="399">
        <v>239.95000000000002</v>
      </c>
      <c r="M2069" s="389"/>
      <c r="N2069" s="401"/>
    </row>
    <row r="2070" spans="1:14" x14ac:dyDescent="0.2">
      <c r="A2070" s="158">
        <v>35694</v>
      </c>
      <c r="B2070" s="421">
        <v>674.1</v>
      </c>
      <c r="G2070" s="399">
        <v>838.85</v>
      </c>
      <c r="M2070" s="389"/>
      <c r="N2070" s="401"/>
    </row>
    <row r="2071" spans="1:14" x14ac:dyDescent="0.2">
      <c r="A2071" s="158">
        <v>35697</v>
      </c>
      <c r="B2071" s="421">
        <v>1000.3</v>
      </c>
      <c r="G2071" s="399">
        <v>1424.5500000000002</v>
      </c>
      <c r="M2071" s="389"/>
      <c r="N2071" s="401"/>
    </row>
    <row r="2072" spans="1:14" x14ac:dyDescent="0.2">
      <c r="A2072" s="158">
        <v>35700</v>
      </c>
      <c r="B2072" s="421">
        <v>771.85</v>
      </c>
      <c r="G2072" s="399">
        <v>1385.5500000000002</v>
      </c>
      <c r="M2072" s="389"/>
      <c r="N2072" s="401"/>
    </row>
    <row r="2073" spans="1:14" x14ac:dyDescent="0.2">
      <c r="A2073" s="158">
        <v>35703</v>
      </c>
      <c r="B2073" s="421">
        <v>71.400000000000006</v>
      </c>
      <c r="G2073" s="399">
        <v>101.7</v>
      </c>
      <c r="H2073" s="399">
        <f t="shared" ref="H2073" si="113">CEILING(B2073*1.4,0.05)</f>
        <v>100</v>
      </c>
      <c r="M2073" s="389"/>
      <c r="N2073" s="401"/>
    </row>
    <row r="2074" spans="1:14" x14ac:dyDescent="0.2">
      <c r="A2074" s="158">
        <v>35717</v>
      </c>
      <c r="B2074" s="421">
        <v>901.95</v>
      </c>
      <c r="G2074" s="399">
        <v>1262.75</v>
      </c>
      <c r="M2074" s="389"/>
      <c r="N2074" s="401"/>
    </row>
    <row r="2075" spans="1:14" x14ac:dyDescent="0.2">
      <c r="A2075" s="158">
        <v>35720</v>
      </c>
      <c r="B2075" s="421">
        <v>1686.1</v>
      </c>
      <c r="G2075" s="399">
        <v>2360.6</v>
      </c>
      <c r="M2075" s="389"/>
      <c r="N2075" s="401"/>
    </row>
    <row r="2076" spans="1:14" x14ac:dyDescent="0.2">
      <c r="A2076" s="158">
        <v>35721</v>
      </c>
      <c r="B2076" s="421">
        <v>3372.25</v>
      </c>
      <c r="G2076" s="399">
        <v>4721.2</v>
      </c>
      <c r="M2076" s="389"/>
      <c r="N2076" s="401"/>
    </row>
    <row r="2077" spans="1:14" x14ac:dyDescent="0.2">
      <c r="A2077" s="158">
        <v>35723</v>
      </c>
      <c r="B2077" s="421">
        <v>1466.35</v>
      </c>
      <c r="G2077" s="399">
        <v>2052.9</v>
      </c>
      <c r="M2077" s="389"/>
      <c r="N2077" s="401"/>
    </row>
    <row r="2078" spans="1:14" x14ac:dyDescent="0.2">
      <c r="A2078" s="158">
        <v>35724</v>
      </c>
      <c r="B2078" s="421">
        <v>2206.0500000000002</v>
      </c>
      <c r="G2078" s="399">
        <v>3088.5</v>
      </c>
      <c r="M2078" s="389"/>
      <c r="N2078" s="401"/>
    </row>
    <row r="2079" spans="1:14" x14ac:dyDescent="0.2">
      <c r="A2079" s="158">
        <v>35726</v>
      </c>
      <c r="B2079" s="421">
        <v>510.75</v>
      </c>
      <c r="G2079" s="399">
        <v>727.25</v>
      </c>
      <c r="M2079" s="389"/>
      <c r="N2079" s="401"/>
    </row>
    <row r="2080" spans="1:14" x14ac:dyDescent="0.2">
      <c r="A2080" s="158">
        <v>35729</v>
      </c>
      <c r="B2080" s="421">
        <v>230.25</v>
      </c>
      <c r="G2080" s="399">
        <v>328.05</v>
      </c>
      <c r="M2080" s="389"/>
      <c r="N2080" s="401"/>
    </row>
    <row r="2081" spans="1:14" x14ac:dyDescent="0.2">
      <c r="A2081" s="158">
        <v>35730</v>
      </c>
      <c r="B2081" s="421">
        <v>230.25</v>
      </c>
      <c r="G2081" s="399">
        <v>328.05</v>
      </c>
      <c r="M2081" s="389"/>
      <c r="N2081" s="401"/>
    </row>
    <row r="2082" spans="1:14" x14ac:dyDescent="0.2">
      <c r="A2082" s="158">
        <v>35750</v>
      </c>
      <c r="B2082" s="421">
        <v>829.45</v>
      </c>
      <c r="G2082" s="399">
        <v>1417.15</v>
      </c>
      <c r="M2082" s="389"/>
      <c r="N2082" s="401"/>
    </row>
    <row r="2083" spans="1:14" x14ac:dyDescent="0.2">
      <c r="A2083" s="158">
        <v>35751</v>
      </c>
      <c r="B2083" s="421">
        <v>829.45</v>
      </c>
      <c r="G2083" s="399">
        <v>1161.3</v>
      </c>
      <c r="M2083" s="389"/>
      <c r="N2083" s="401"/>
    </row>
    <row r="2084" spans="1:14" x14ac:dyDescent="0.2">
      <c r="A2084" s="158">
        <v>35753</v>
      </c>
      <c r="B2084" s="421">
        <v>917.2</v>
      </c>
      <c r="G2084" s="399">
        <v>1568.3500000000001</v>
      </c>
      <c r="M2084" s="389"/>
      <c r="N2084" s="401"/>
    </row>
    <row r="2085" spans="1:14" x14ac:dyDescent="0.2">
      <c r="A2085" s="158">
        <v>35754</v>
      </c>
      <c r="B2085" s="421">
        <v>1772.25</v>
      </c>
      <c r="G2085" s="399">
        <v>2481.2000000000003</v>
      </c>
      <c r="M2085" s="389"/>
      <c r="N2085" s="401"/>
    </row>
    <row r="2086" spans="1:14" x14ac:dyDescent="0.2">
      <c r="A2086" s="158">
        <v>35756</v>
      </c>
      <c r="B2086" s="421">
        <v>1512.7</v>
      </c>
      <c r="G2086" s="399">
        <v>2117.9</v>
      </c>
      <c r="M2086" s="389"/>
      <c r="N2086" s="401"/>
    </row>
    <row r="2087" spans="1:14" x14ac:dyDescent="0.2">
      <c r="A2087" s="158">
        <v>35759</v>
      </c>
      <c r="B2087" s="421">
        <v>595.54999999999995</v>
      </c>
      <c r="G2087" s="399">
        <v>844.1</v>
      </c>
      <c r="M2087" s="389"/>
      <c r="N2087" s="401"/>
    </row>
    <row r="2088" spans="1:14" x14ac:dyDescent="0.2">
      <c r="A2088" s="158">
        <v>36502</v>
      </c>
      <c r="B2088" s="421">
        <v>723</v>
      </c>
      <c r="G2088" s="399">
        <v>946.25</v>
      </c>
      <c r="M2088" s="389"/>
      <c r="N2088" s="401"/>
    </row>
    <row r="2089" spans="1:14" x14ac:dyDescent="0.2">
      <c r="A2089" s="158">
        <v>36503</v>
      </c>
      <c r="B2089" s="421">
        <v>1470.65</v>
      </c>
      <c r="G2089" s="399">
        <v>1909.3000000000002</v>
      </c>
      <c r="M2089" s="389"/>
      <c r="N2089" s="401"/>
    </row>
    <row r="2090" spans="1:14" x14ac:dyDescent="0.2">
      <c r="A2090" s="158">
        <v>36504</v>
      </c>
      <c r="B2090" s="421">
        <v>311.7</v>
      </c>
      <c r="G2090" s="399">
        <v>403.5</v>
      </c>
      <c r="H2090" s="399">
        <f t="shared" ref="H2090:H2091" si="114">CEILING(B2090*1.4,0.05)</f>
        <v>436.40000000000003</v>
      </c>
      <c r="M2090" s="389"/>
      <c r="N2090" s="401"/>
    </row>
    <row r="2091" spans="1:14" x14ac:dyDescent="0.2">
      <c r="A2091" s="158">
        <v>36505</v>
      </c>
      <c r="B2091" s="421">
        <v>244.95</v>
      </c>
      <c r="G2091" s="399">
        <v>302.5</v>
      </c>
      <c r="H2091" s="399">
        <f t="shared" si="114"/>
        <v>342.95000000000005</v>
      </c>
      <c r="M2091" s="389"/>
      <c r="N2091" s="401"/>
    </row>
    <row r="2092" spans="1:14" x14ac:dyDescent="0.2">
      <c r="A2092" s="158">
        <v>36506</v>
      </c>
      <c r="B2092" s="421">
        <v>977.6</v>
      </c>
      <c r="G2092" s="399">
        <v>1445.5</v>
      </c>
      <c r="M2092" s="389"/>
      <c r="N2092" s="401"/>
    </row>
    <row r="2093" spans="1:14" x14ac:dyDescent="0.2">
      <c r="A2093" s="158">
        <v>36507</v>
      </c>
      <c r="B2093" s="421">
        <v>410.35</v>
      </c>
      <c r="G2093" s="399">
        <v>587.6</v>
      </c>
      <c r="H2093" s="399">
        <f t="shared" ref="H2093:H2094" si="115">CEILING(B2093*1.4,0.05)</f>
        <v>574.5</v>
      </c>
      <c r="M2093" s="389"/>
      <c r="N2093" s="401"/>
    </row>
    <row r="2094" spans="1:14" x14ac:dyDescent="0.2">
      <c r="A2094" s="158">
        <v>36508</v>
      </c>
      <c r="B2094" s="421">
        <v>799.65</v>
      </c>
      <c r="G2094" s="399">
        <v>1085.7</v>
      </c>
      <c r="H2094" s="399">
        <f t="shared" si="115"/>
        <v>1119.55</v>
      </c>
      <c r="M2094" s="389"/>
      <c r="N2094" s="401"/>
    </row>
    <row r="2095" spans="1:14" x14ac:dyDescent="0.2">
      <c r="A2095" s="158">
        <v>36509</v>
      </c>
      <c r="B2095" s="421">
        <v>827.75</v>
      </c>
      <c r="G2095" s="399">
        <v>1034.3500000000001</v>
      </c>
      <c r="M2095" s="389"/>
      <c r="N2095" s="401"/>
    </row>
    <row r="2096" spans="1:14" x14ac:dyDescent="0.2">
      <c r="A2096" s="158">
        <v>36516</v>
      </c>
      <c r="B2096" s="421">
        <v>977.6</v>
      </c>
      <c r="G2096" s="399">
        <v>1382.0500000000002</v>
      </c>
      <c r="M2096" s="389"/>
      <c r="N2096" s="401"/>
    </row>
    <row r="2097" spans="1:14" x14ac:dyDescent="0.2">
      <c r="A2097" s="158">
        <v>36519</v>
      </c>
      <c r="B2097" s="421">
        <v>1364.95</v>
      </c>
      <c r="G2097" s="399">
        <v>1971.6000000000001</v>
      </c>
      <c r="M2097" s="389"/>
      <c r="N2097" s="401"/>
    </row>
    <row r="2098" spans="1:14" x14ac:dyDescent="0.2">
      <c r="A2098" s="158">
        <v>36522</v>
      </c>
      <c r="B2098" s="421">
        <v>1171.3499999999999</v>
      </c>
      <c r="G2098" s="399">
        <v>1861.3000000000002</v>
      </c>
      <c r="M2098" s="389"/>
      <c r="N2098" s="401"/>
    </row>
    <row r="2099" spans="1:14" x14ac:dyDescent="0.2">
      <c r="A2099" s="158">
        <v>36525</v>
      </c>
      <c r="B2099" s="421">
        <v>1664.45</v>
      </c>
      <c r="G2099" s="399">
        <v>2446.3000000000002</v>
      </c>
      <c r="M2099" s="389"/>
      <c r="N2099" s="401"/>
    </row>
    <row r="2100" spans="1:14" x14ac:dyDescent="0.2">
      <c r="A2100" s="158">
        <v>36528</v>
      </c>
      <c r="B2100" s="421">
        <v>1364.95</v>
      </c>
      <c r="G2100" s="399">
        <v>2157</v>
      </c>
      <c r="M2100" s="389"/>
      <c r="N2100" s="401"/>
    </row>
    <row r="2101" spans="1:14" x14ac:dyDescent="0.2">
      <c r="A2101" s="158">
        <v>36529</v>
      </c>
      <c r="B2101" s="421">
        <v>1684.55</v>
      </c>
      <c r="G2101" s="399">
        <v>2597.8500000000004</v>
      </c>
      <c r="M2101" s="389"/>
      <c r="N2101" s="401"/>
    </row>
    <row r="2102" spans="1:14" x14ac:dyDescent="0.2">
      <c r="A2102" s="158">
        <v>36530</v>
      </c>
      <c r="B2102" s="421">
        <v>856.1</v>
      </c>
      <c r="G2102" s="399">
        <v>1198.55</v>
      </c>
      <c r="M2102" s="389"/>
      <c r="N2102" s="401"/>
    </row>
    <row r="2103" spans="1:14" x14ac:dyDescent="0.2">
      <c r="A2103" s="158">
        <v>36531</v>
      </c>
      <c r="B2103" s="421">
        <v>1224.0999999999999</v>
      </c>
      <c r="G2103" s="399">
        <v>1718.95</v>
      </c>
      <c r="M2103" s="389"/>
      <c r="N2103" s="401"/>
    </row>
    <row r="2104" spans="1:14" x14ac:dyDescent="0.2">
      <c r="A2104" s="158">
        <v>36532</v>
      </c>
      <c r="B2104" s="421">
        <v>1756.85</v>
      </c>
      <c r="G2104" s="399">
        <v>2598.3500000000004</v>
      </c>
      <c r="M2104" s="389"/>
      <c r="N2104" s="401"/>
    </row>
    <row r="2105" spans="1:14" x14ac:dyDescent="0.2">
      <c r="A2105" s="158">
        <v>36533</v>
      </c>
      <c r="B2105" s="421">
        <v>2076.5</v>
      </c>
      <c r="G2105" s="399">
        <v>3199.25</v>
      </c>
      <c r="M2105" s="389"/>
      <c r="N2105" s="401"/>
    </row>
    <row r="2106" spans="1:14" x14ac:dyDescent="0.2">
      <c r="A2106" s="158">
        <v>36537</v>
      </c>
      <c r="B2106" s="421">
        <v>730.9</v>
      </c>
      <c r="G2106" s="399">
        <v>1031.9000000000001</v>
      </c>
      <c r="M2106" s="389"/>
      <c r="N2106" s="401"/>
    </row>
    <row r="2107" spans="1:14" x14ac:dyDescent="0.2">
      <c r="A2107" s="158">
        <v>36543</v>
      </c>
      <c r="B2107" s="421">
        <v>1364.95</v>
      </c>
      <c r="G2107" s="399">
        <v>1947.7</v>
      </c>
      <c r="H2107" s="399">
        <f t="shared" ref="H2107:H2108" si="116">CEILING(B2107*1.4,0.05)</f>
        <v>1910.95</v>
      </c>
      <c r="M2107" s="389"/>
      <c r="N2107" s="401"/>
    </row>
    <row r="2108" spans="1:14" x14ac:dyDescent="0.2">
      <c r="A2108" s="158">
        <v>36546</v>
      </c>
      <c r="B2108" s="421">
        <v>730.9</v>
      </c>
      <c r="G2108" s="399">
        <v>1058.7</v>
      </c>
      <c r="H2108" s="399">
        <f t="shared" si="116"/>
        <v>1023.3000000000001</v>
      </c>
      <c r="M2108" s="389"/>
      <c r="N2108" s="401"/>
    </row>
    <row r="2109" spans="1:14" x14ac:dyDescent="0.2">
      <c r="A2109" s="158">
        <v>36549</v>
      </c>
      <c r="B2109" s="421">
        <v>880.75</v>
      </c>
      <c r="G2109" s="399">
        <v>1302.45</v>
      </c>
      <c r="M2109" s="389"/>
      <c r="N2109" s="401"/>
    </row>
    <row r="2110" spans="1:14" x14ac:dyDescent="0.2">
      <c r="A2110" s="158">
        <v>36552</v>
      </c>
      <c r="B2110" s="421">
        <v>783.9</v>
      </c>
      <c r="G2110" s="399">
        <v>1247.0500000000002</v>
      </c>
      <c r="M2110" s="389"/>
      <c r="N2110" s="401"/>
    </row>
    <row r="2111" spans="1:14" x14ac:dyDescent="0.2">
      <c r="A2111" s="158">
        <v>36558</v>
      </c>
      <c r="B2111" s="421">
        <v>686.95</v>
      </c>
      <c r="G2111" s="399">
        <v>1015.9000000000001</v>
      </c>
      <c r="H2111" s="399">
        <f t="shared" ref="H2111:H2112" si="117">CEILING(B2111*1.4,0.05)</f>
        <v>961.75</v>
      </c>
      <c r="M2111" s="389"/>
      <c r="N2111" s="401"/>
    </row>
    <row r="2112" spans="1:14" x14ac:dyDescent="0.2">
      <c r="A2112" s="158">
        <v>36561</v>
      </c>
      <c r="B2112" s="421">
        <v>182.35</v>
      </c>
      <c r="G2112" s="399">
        <v>220.25</v>
      </c>
      <c r="H2112" s="399">
        <f t="shared" si="117"/>
        <v>255.3</v>
      </c>
      <c r="M2112" s="389"/>
      <c r="N2112" s="401"/>
    </row>
    <row r="2113" spans="1:14" x14ac:dyDescent="0.2">
      <c r="A2113" s="158">
        <v>36564</v>
      </c>
      <c r="B2113" s="421">
        <v>977.6</v>
      </c>
      <c r="G2113" s="399">
        <v>1444.75</v>
      </c>
      <c r="M2113" s="389"/>
      <c r="N2113" s="401"/>
    </row>
    <row r="2114" spans="1:14" x14ac:dyDescent="0.2">
      <c r="A2114" s="158">
        <v>36567</v>
      </c>
      <c r="B2114" s="421">
        <v>1074.4000000000001</v>
      </c>
      <c r="G2114" s="399">
        <v>1862.2</v>
      </c>
      <c r="M2114" s="389"/>
      <c r="N2114" s="401"/>
    </row>
    <row r="2115" spans="1:14" x14ac:dyDescent="0.2">
      <c r="A2115" s="158">
        <v>36570</v>
      </c>
      <c r="B2115" s="421">
        <v>1364.95</v>
      </c>
      <c r="G2115" s="399">
        <v>2133.9</v>
      </c>
      <c r="M2115" s="389"/>
      <c r="N2115" s="401"/>
    </row>
    <row r="2116" spans="1:14" x14ac:dyDescent="0.2">
      <c r="A2116" s="158">
        <v>36573</v>
      </c>
      <c r="B2116" s="421">
        <v>977.6</v>
      </c>
      <c r="G2116" s="399">
        <v>1385.3500000000001</v>
      </c>
      <c r="M2116" s="389"/>
      <c r="N2116" s="401"/>
    </row>
    <row r="2117" spans="1:14" x14ac:dyDescent="0.2">
      <c r="A2117" s="158">
        <v>36576</v>
      </c>
      <c r="B2117" s="421">
        <v>1224.0999999999999</v>
      </c>
      <c r="G2117" s="399">
        <v>1750.15</v>
      </c>
      <c r="M2117" s="389"/>
      <c r="N2117" s="401"/>
    </row>
    <row r="2118" spans="1:14" x14ac:dyDescent="0.2">
      <c r="A2118" s="158">
        <v>36579</v>
      </c>
      <c r="B2118" s="421">
        <v>783.9</v>
      </c>
      <c r="G2118" s="399">
        <v>1159.25</v>
      </c>
      <c r="M2118" s="389"/>
      <c r="N2118" s="401"/>
    </row>
    <row r="2119" spans="1:14" x14ac:dyDescent="0.2">
      <c r="A2119" s="158">
        <v>36585</v>
      </c>
      <c r="B2119" s="421">
        <v>783.9</v>
      </c>
      <c r="G2119" s="399">
        <v>1159.25</v>
      </c>
      <c r="M2119" s="389"/>
      <c r="N2119" s="401"/>
    </row>
    <row r="2120" spans="1:14" x14ac:dyDescent="0.2">
      <c r="A2120" s="158">
        <v>36588</v>
      </c>
      <c r="B2120" s="421">
        <v>977.6</v>
      </c>
      <c r="G2120" s="399">
        <v>1348.8000000000002</v>
      </c>
      <c r="M2120" s="389"/>
      <c r="N2120" s="401"/>
    </row>
    <row r="2121" spans="1:14" x14ac:dyDescent="0.2">
      <c r="A2121" s="158">
        <v>36591</v>
      </c>
      <c r="B2121" s="421">
        <v>1171.3499999999999</v>
      </c>
      <c r="G2121" s="399">
        <v>1805.9</v>
      </c>
      <c r="M2121" s="389"/>
      <c r="N2121" s="401"/>
    </row>
    <row r="2122" spans="1:14" x14ac:dyDescent="0.2">
      <c r="A2122" s="158">
        <v>36594</v>
      </c>
      <c r="B2122" s="421">
        <v>977.6</v>
      </c>
      <c r="G2122" s="399">
        <v>1445.5</v>
      </c>
      <c r="M2122" s="389"/>
      <c r="N2122" s="401"/>
    </row>
    <row r="2123" spans="1:14" x14ac:dyDescent="0.2">
      <c r="A2123" s="158">
        <v>36597</v>
      </c>
      <c r="B2123" s="421">
        <v>977.6</v>
      </c>
      <c r="G2123" s="399">
        <v>1445.5</v>
      </c>
      <c r="M2123" s="389"/>
      <c r="N2123" s="401"/>
    </row>
    <row r="2124" spans="1:14" x14ac:dyDescent="0.2">
      <c r="A2124" s="158">
        <v>36600</v>
      </c>
      <c r="B2124" s="421">
        <v>1171.3499999999999</v>
      </c>
      <c r="G2124" s="399">
        <v>1986.15</v>
      </c>
      <c r="H2124" s="399">
        <f t="shared" ref="H2124" si="118">CEILING(B2124*1.4,0.05)</f>
        <v>1639.9</v>
      </c>
      <c r="M2124" s="389"/>
      <c r="N2124" s="401"/>
    </row>
    <row r="2125" spans="1:14" x14ac:dyDescent="0.2">
      <c r="A2125" s="158">
        <v>36603</v>
      </c>
      <c r="B2125" s="421">
        <v>1364.95</v>
      </c>
      <c r="G2125" s="399">
        <v>1965.8500000000001</v>
      </c>
      <c r="M2125" s="389"/>
      <c r="N2125" s="401"/>
    </row>
    <row r="2126" spans="1:14" x14ac:dyDescent="0.2">
      <c r="A2126" s="158">
        <v>36604</v>
      </c>
      <c r="B2126" s="421">
        <v>283</v>
      </c>
      <c r="G2126" s="399">
        <v>418.65000000000003</v>
      </c>
      <c r="H2126" s="399">
        <f t="shared" ref="H2126" si="119">CEILING(B2126*1.4,0.05)</f>
        <v>396.20000000000005</v>
      </c>
      <c r="M2126" s="389"/>
      <c r="N2126" s="401"/>
    </row>
    <row r="2127" spans="1:14" x14ac:dyDescent="0.2">
      <c r="A2127" s="158">
        <v>36606</v>
      </c>
      <c r="B2127" s="421">
        <v>2448.1999999999998</v>
      </c>
      <c r="G2127" s="399">
        <v>3620.05</v>
      </c>
      <c r="M2127" s="389"/>
      <c r="N2127" s="401"/>
    </row>
    <row r="2128" spans="1:14" x14ac:dyDescent="0.2">
      <c r="A2128" s="158">
        <v>36607</v>
      </c>
      <c r="B2128" s="421">
        <v>730.2</v>
      </c>
      <c r="G2128" s="399">
        <v>1363.4</v>
      </c>
      <c r="M2128" s="389"/>
      <c r="N2128" s="401"/>
    </row>
    <row r="2129" spans="1:14" x14ac:dyDescent="0.2">
      <c r="A2129" s="158">
        <v>36608</v>
      </c>
      <c r="B2129" s="421">
        <v>283</v>
      </c>
      <c r="G2129" s="399">
        <v>417.20000000000005</v>
      </c>
      <c r="M2129" s="389"/>
      <c r="N2129" s="401"/>
    </row>
    <row r="2130" spans="1:14" x14ac:dyDescent="0.2">
      <c r="A2130" s="158">
        <v>36609</v>
      </c>
      <c r="B2130" s="421">
        <v>783.9</v>
      </c>
      <c r="G2130" s="399">
        <v>985.80000000000007</v>
      </c>
      <c r="M2130" s="389"/>
      <c r="N2130" s="401"/>
    </row>
    <row r="2131" spans="1:14" x14ac:dyDescent="0.2">
      <c r="A2131" s="158">
        <v>36610</v>
      </c>
      <c r="B2131" s="421">
        <v>1876.5</v>
      </c>
      <c r="G2131" s="399">
        <v>2627.15</v>
      </c>
      <c r="M2131" s="389"/>
      <c r="N2131" s="401"/>
    </row>
    <row r="2132" spans="1:14" x14ac:dyDescent="0.2">
      <c r="A2132" s="158">
        <v>36611</v>
      </c>
      <c r="B2132" s="421">
        <v>2959.8</v>
      </c>
      <c r="G2132" s="399">
        <v>4143.8</v>
      </c>
      <c r="M2132" s="389"/>
      <c r="N2132" s="401"/>
    </row>
    <row r="2133" spans="1:14" x14ac:dyDescent="0.2">
      <c r="A2133" s="158">
        <v>36612</v>
      </c>
      <c r="B2133" s="421">
        <v>686.95</v>
      </c>
      <c r="G2133" s="399">
        <v>840.25</v>
      </c>
      <c r="M2133" s="389"/>
      <c r="N2133" s="401"/>
    </row>
    <row r="2134" spans="1:14" x14ac:dyDescent="0.2">
      <c r="A2134" s="158">
        <v>36615</v>
      </c>
      <c r="B2134" s="421">
        <v>783.9</v>
      </c>
      <c r="G2134" s="399">
        <v>1159.25</v>
      </c>
      <c r="M2134" s="389"/>
      <c r="N2134" s="401"/>
    </row>
    <row r="2135" spans="1:14" x14ac:dyDescent="0.2">
      <c r="A2135" s="158">
        <v>36618</v>
      </c>
      <c r="B2135" s="421">
        <v>686.95</v>
      </c>
      <c r="G2135" s="399">
        <v>1015.9000000000001</v>
      </c>
      <c r="M2135" s="389"/>
      <c r="N2135" s="401"/>
    </row>
    <row r="2136" spans="1:14" x14ac:dyDescent="0.2">
      <c r="A2136" s="158">
        <v>36621</v>
      </c>
      <c r="B2136" s="421">
        <v>491.1</v>
      </c>
      <c r="G2136" s="399">
        <v>743.55000000000007</v>
      </c>
      <c r="M2136" s="389"/>
      <c r="N2136" s="401"/>
    </row>
    <row r="2137" spans="1:14" x14ac:dyDescent="0.2">
      <c r="A2137" s="158">
        <v>36624</v>
      </c>
      <c r="B2137" s="421">
        <v>590.04999999999995</v>
      </c>
      <c r="G2137" s="399">
        <v>872.55000000000007</v>
      </c>
      <c r="H2137" s="399">
        <f t="shared" ref="H2137" si="120">CEILING(B2137*1.4,0.05)</f>
        <v>826.1</v>
      </c>
      <c r="M2137" s="389"/>
      <c r="N2137" s="401"/>
    </row>
    <row r="2138" spans="1:14" x14ac:dyDescent="0.2">
      <c r="A2138" s="158">
        <v>36627</v>
      </c>
      <c r="B2138" s="421">
        <v>730.9</v>
      </c>
      <c r="G2138" s="399">
        <v>985.7</v>
      </c>
      <c r="M2138" s="389"/>
      <c r="N2138" s="401"/>
    </row>
    <row r="2139" spans="1:14" x14ac:dyDescent="0.2">
      <c r="A2139" s="158">
        <v>36633</v>
      </c>
      <c r="B2139" s="421">
        <v>783.9</v>
      </c>
      <c r="G2139" s="399">
        <v>958.1</v>
      </c>
      <c r="H2139" s="399">
        <f t="shared" ref="H2139" si="121">CEILING(B2139*1.4,0.05)</f>
        <v>1097.5</v>
      </c>
      <c r="M2139" s="389"/>
      <c r="N2139" s="401"/>
    </row>
    <row r="2140" spans="1:14" x14ac:dyDescent="0.2">
      <c r="A2140" s="158">
        <v>36636</v>
      </c>
      <c r="B2140" s="421">
        <v>422.75</v>
      </c>
      <c r="G2140" s="399">
        <v>625.35</v>
      </c>
      <c r="M2140" s="389"/>
      <c r="N2140" s="401"/>
    </row>
    <row r="2141" spans="1:14" x14ac:dyDescent="0.2">
      <c r="A2141" s="158">
        <v>36639</v>
      </c>
      <c r="B2141" s="421">
        <v>880.75</v>
      </c>
      <c r="G2141" s="399">
        <v>1334.5500000000002</v>
      </c>
      <c r="M2141" s="389"/>
      <c r="N2141" s="401"/>
    </row>
    <row r="2142" spans="1:14" x14ac:dyDescent="0.2">
      <c r="A2142" s="158">
        <v>36645</v>
      </c>
      <c r="B2142" s="421">
        <v>1127.25</v>
      </c>
      <c r="G2142" s="399">
        <v>1833.25</v>
      </c>
      <c r="M2142" s="389"/>
      <c r="N2142" s="401"/>
    </row>
    <row r="2143" spans="1:14" x14ac:dyDescent="0.2">
      <c r="A2143" s="158">
        <v>36649</v>
      </c>
      <c r="B2143" s="421">
        <v>283</v>
      </c>
      <c r="G2143" s="399">
        <v>418.65000000000003</v>
      </c>
      <c r="H2143" s="399">
        <f t="shared" ref="H2143" si="122">CEILING(B2143*1.4,0.05)</f>
        <v>396.20000000000005</v>
      </c>
      <c r="M2143" s="389"/>
      <c r="N2143" s="401"/>
    </row>
    <row r="2144" spans="1:14" x14ac:dyDescent="0.2">
      <c r="A2144" s="158">
        <v>36650</v>
      </c>
      <c r="B2144" s="421">
        <v>158.30000000000001</v>
      </c>
      <c r="G2144" s="399">
        <v>233.4</v>
      </c>
      <c r="M2144" s="389"/>
      <c r="N2144" s="401"/>
    </row>
    <row r="2145" spans="1:14" x14ac:dyDescent="0.2">
      <c r="A2145" s="158">
        <v>36652</v>
      </c>
      <c r="B2145" s="421">
        <v>686.95</v>
      </c>
      <c r="G2145" s="399">
        <v>890.5</v>
      </c>
      <c r="M2145" s="389"/>
      <c r="N2145" s="401"/>
    </row>
    <row r="2146" spans="1:14" x14ac:dyDescent="0.2">
      <c r="A2146" s="158">
        <v>36654</v>
      </c>
      <c r="B2146" s="421">
        <v>880.75</v>
      </c>
      <c r="G2146" s="399">
        <v>1195.3</v>
      </c>
      <c r="M2146" s="389"/>
      <c r="N2146" s="401"/>
    </row>
    <row r="2147" spans="1:14" x14ac:dyDescent="0.2">
      <c r="A2147" s="158">
        <v>36656</v>
      </c>
      <c r="B2147" s="421">
        <v>1127.25</v>
      </c>
      <c r="G2147" s="399">
        <v>1673.25</v>
      </c>
      <c r="M2147" s="389"/>
      <c r="N2147" s="401"/>
    </row>
    <row r="2148" spans="1:14" x14ac:dyDescent="0.2">
      <c r="A2148" s="158">
        <v>36663</v>
      </c>
      <c r="B2148" s="421">
        <v>698.75</v>
      </c>
      <c r="G2148" s="399">
        <v>996</v>
      </c>
      <c r="M2148" s="389"/>
      <c r="N2148" s="401"/>
    </row>
    <row r="2149" spans="1:14" x14ac:dyDescent="0.2">
      <c r="A2149" s="158">
        <v>36664</v>
      </c>
      <c r="B2149" s="421">
        <v>627.5</v>
      </c>
      <c r="G2149" s="399">
        <v>894.40000000000009</v>
      </c>
      <c r="M2149" s="389"/>
      <c r="N2149" s="401"/>
    </row>
    <row r="2150" spans="1:14" x14ac:dyDescent="0.2">
      <c r="A2150" s="158">
        <v>36665</v>
      </c>
      <c r="B2150" s="421">
        <v>132.55000000000001</v>
      </c>
      <c r="G2150" s="399">
        <v>189.05</v>
      </c>
      <c r="H2150" s="399">
        <f t="shared" ref="H2150" si="123">CEILING(B2150*1.4,0.05)</f>
        <v>185.60000000000002</v>
      </c>
      <c r="M2150" s="389"/>
      <c r="N2150" s="401"/>
    </row>
    <row r="2151" spans="1:14" x14ac:dyDescent="0.2">
      <c r="A2151" s="158">
        <v>36666</v>
      </c>
      <c r="B2151" s="421">
        <v>353.1</v>
      </c>
      <c r="G2151" s="399">
        <v>503.3</v>
      </c>
      <c r="M2151" s="389"/>
      <c r="N2151" s="401"/>
    </row>
    <row r="2152" spans="1:14" x14ac:dyDescent="0.2">
      <c r="A2152" s="158">
        <v>36667</v>
      </c>
      <c r="B2152" s="421">
        <v>165.25</v>
      </c>
      <c r="G2152" s="399">
        <v>235.70000000000002</v>
      </c>
      <c r="M2152" s="389"/>
      <c r="N2152" s="401"/>
    </row>
    <row r="2153" spans="1:14" x14ac:dyDescent="0.2">
      <c r="A2153" s="158">
        <v>36668</v>
      </c>
      <c r="B2153" s="421">
        <v>165.25</v>
      </c>
      <c r="G2153" s="399">
        <v>235.70000000000002</v>
      </c>
      <c r="M2153" s="389"/>
      <c r="N2153" s="401"/>
    </row>
    <row r="2154" spans="1:14" x14ac:dyDescent="0.2">
      <c r="A2154" s="158">
        <v>36671</v>
      </c>
      <c r="B2154" s="421">
        <v>211.45</v>
      </c>
      <c r="G2154" s="399">
        <v>296.05</v>
      </c>
      <c r="H2154" s="399">
        <f t="shared" ref="H2154:H2158" si="124">CEILING(B2154*1.4,0.05)</f>
        <v>296.05</v>
      </c>
      <c r="M2154" s="389"/>
      <c r="N2154" s="401"/>
    </row>
    <row r="2155" spans="1:14" x14ac:dyDescent="0.2">
      <c r="A2155" s="158">
        <v>36672</v>
      </c>
      <c r="B2155" s="421">
        <v>211.45</v>
      </c>
      <c r="G2155" s="399">
        <v>296.05</v>
      </c>
      <c r="H2155" s="399">
        <f t="shared" si="124"/>
        <v>296.05</v>
      </c>
      <c r="M2155" s="389"/>
      <c r="N2155" s="401"/>
    </row>
    <row r="2156" spans="1:14" x14ac:dyDescent="0.2">
      <c r="A2156" s="158">
        <v>36673</v>
      </c>
      <c r="B2156" s="421">
        <v>211.45</v>
      </c>
      <c r="G2156" s="399">
        <v>296.05</v>
      </c>
      <c r="H2156" s="399">
        <f t="shared" si="124"/>
        <v>296.05</v>
      </c>
      <c r="M2156" s="389"/>
      <c r="N2156" s="401"/>
    </row>
    <row r="2157" spans="1:14" x14ac:dyDescent="0.2">
      <c r="A2157" s="158">
        <v>36800</v>
      </c>
      <c r="B2157" s="421">
        <v>29.15</v>
      </c>
      <c r="G2157" s="399">
        <v>37.6</v>
      </c>
      <c r="H2157" s="399">
        <f t="shared" si="124"/>
        <v>40.85</v>
      </c>
      <c r="M2157" s="389"/>
      <c r="N2157" s="401"/>
    </row>
    <row r="2158" spans="1:14" x14ac:dyDescent="0.2">
      <c r="A2158" s="158">
        <v>36803</v>
      </c>
      <c r="B2158" s="421">
        <v>493</v>
      </c>
      <c r="G2158" s="399">
        <v>671.05000000000007</v>
      </c>
      <c r="H2158" s="399">
        <f t="shared" si="124"/>
        <v>690.2</v>
      </c>
      <c r="M2158" s="389"/>
      <c r="N2158" s="401"/>
    </row>
    <row r="2159" spans="1:14" x14ac:dyDescent="0.2">
      <c r="A2159" s="158">
        <v>36806</v>
      </c>
      <c r="B2159" s="421">
        <v>686.95</v>
      </c>
      <c r="G2159" s="399">
        <v>949.90000000000009</v>
      </c>
      <c r="M2159" s="389"/>
      <c r="N2159" s="401"/>
    </row>
    <row r="2160" spans="1:14" x14ac:dyDescent="0.2">
      <c r="A2160" s="158">
        <v>36809</v>
      </c>
      <c r="B2160" s="421">
        <v>880.75</v>
      </c>
      <c r="G2160" s="399">
        <v>1342</v>
      </c>
      <c r="M2160" s="389"/>
      <c r="N2160" s="401"/>
    </row>
    <row r="2161" spans="1:14" x14ac:dyDescent="0.2">
      <c r="A2161" s="158">
        <v>36811</v>
      </c>
      <c r="B2161" s="421">
        <v>341.9</v>
      </c>
      <c r="G2161" s="399">
        <v>463.1</v>
      </c>
      <c r="H2161" s="399">
        <f t="shared" ref="H2161:H2169" si="125">CEILING(B2161*1.4,0.05)</f>
        <v>478.70000000000005</v>
      </c>
      <c r="M2161" s="389"/>
      <c r="N2161" s="401"/>
    </row>
    <row r="2162" spans="1:14" x14ac:dyDescent="0.2">
      <c r="A2162" s="158">
        <v>36812</v>
      </c>
      <c r="B2162" s="421">
        <v>176.25</v>
      </c>
      <c r="G2162" s="399">
        <v>217.60000000000002</v>
      </c>
      <c r="H2162" s="399">
        <f t="shared" si="125"/>
        <v>246.75</v>
      </c>
      <c r="M2162" s="389"/>
      <c r="N2162" s="401"/>
    </row>
    <row r="2163" spans="1:14" x14ac:dyDescent="0.2">
      <c r="A2163" s="158">
        <v>36815</v>
      </c>
      <c r="B2163" s="421">
        <v>251.5</v>
      </c>
      <c r="G2163" s="399">
        <v>326.5</v>
      </c>
      <c r="H2163" s="399">
        <f t="shared" si="125"/>
        <v>352.1</v>
      </c>
      <c r="M2163" s="389"/>
      <c r="N2163" s="401"/>
    </row>
    <row r="2164" spans="1:14" x14ac:dyDescent="0.2">
      <c r="A2164" s="158">
        <v>36818</v>
      </c>
      <c r="B2164" s="421">
        <v>292.39999999999998</v>
      </c>
      <c r="G2164" s="399">
        <v>432.45000000000005</v>
      </c>
      <c r="H2164" s="399">
        <f t="shared" si="125"/>
        <v>409.40000000000003</v>
      </c>
      <c r="M2164" s="389"/>
      <c r="N2164" s="401"/>
    </row>
    <row r="2165" spans="1:14" x14ac:dyDescent="0.2">
      <c r="A2165" s="158">
        <v>36821</v>
      </c>
      <c r="B2165" s="421">
        <v>341.7</v>
      </c>
      <c r="G2165" s="399">
        <v>505.45000000000005</v>
      </c>
      <c r="H2165" s="399">
        <f t="shared" si="125"/>
        <v>478.40000000000003</v>
      </c>
      <c r="M2165" s="389"/>
      <c r="N2165" s="401"/>
    </row>
    <row r="2166" spans="1:14" x14ac:dyDescent="0.2">
      <c r="A2166" s="158">
        <v>36822</v>
      </c>
      <c r="B2166" s="421">
        <v>487.95</v>
      </c>
      <c r="G2166" s="399">
        <v>683.15000000000009</v>
      </c>
      <c r="H2166" s="399">
        <f t="shared" si="125"/>
        <v>683.15000000000009</v>
      </c>
      <c r="M2166" s="389"/>
      <c r="N2166" s="401"/>
    </row>
    <row r="2167" spans="1:14" x14ac:dyDescent="0.2">
      <c r="A2167" s="158">
        <v>36823</v>
      </c>
      <c r="B2167" s="421">
        <v>561.04999999999995</v>
      </c>
      <c r="G2167" s="399">
        <v>785.45</v>
      </c>
      <c r="H2167" s="399">
        <f t="shared" si="125"/>
        <v>785.5</v>
      </c>
      <c r="M2167" s="389"/>
      <c r="N2167" s="401"/>
    </row>
    <row r="2168" spans="1:14" x14ac:dyDescent="0.2">
      <c r="A2168" s="158">
        <v>36824</v>
      </c>
      <c r="B2168" s="421">
        <v>225.35</v>
      </c>
      <c r="G2168" s="399">
        <v>333.4</v>
      </c>
      <c r="H2168" s="399">
        <f t="shared" si="125"/>
        <v>315.5</v>
      </c>
      <c r="M2168" s="389"/>
      <c r="N2168" s="401"/>
    </row>
    <row r="2169" spans="1:14" x14ac:dyDescent="0.2">
      <c r="A2169" s="158">
        <v>36827</v>
      </c>
      <c r="B2169" s="421">
        <v>243.05</v>
      </c>
      <c r="G2169" s="399">
        <v>359.55</v>
      </c>
      <c r="H2169" s="399">
        <f t="shared" si="125"/>
        <v>340.3</v>
      </c>
      <c r="M2169" s="389"/>
      <c r="N2169" s="401"/>
    </row>
    <row r="2170" spans="1:14" x14ac:dyDescent="0.2">
      <c r="A2170" s="158">
        <v>36830</v>
      </c>
      <c r="B2170" s="421">
        <v>214.9</v>
      </c>
      <c r="G2170" s="399">
        <v>317.95000000000005</v>
      </c>
      <c r="M2170" s="389"/>
      <c r="N2170" s="401"/>
    </row>
    <row r="2171" spans="1:14" x14ac:dyDescent="0.2">
      <c r="A2171" s="158">
        <v>36833</v>
      </c>
      <c r="B2171" s="421">
        <v>292.39999999999998</v>
      </c>
      <c r="G2171" s="399">
        <v>432.45000000000005</v>
      </c>
      <c r="H2171" s="399">
        <f t="shared" ref="H2171:H2173" si="126">CEILING(B2171*1.4,0.05)</f>
        <v>409.40000000000003</v>
      </c>
      <c r="M2171" s="389"/>
      <c r="N2171" s="401"/>
    </row>
    <row r="2172" spans="1:14" x14ac:dyDescent="0.2">
      <c r="A2172" s="158">
        <v>36836</v>
      </c>
      <c r="B2172" s="421">
        <v>243.05</v>
      </c>
      <c r="G2172" s="399">
        <v>314.55</v>
      </c>
      <c r="H2172" s="399">
        <f t="shared" si="126"/>
        <v>340.3</v>
      </c>
      <c r="M2172" s="389"/>
      <c r="N2172" s="401"/>
    </row>
    <row r="2173" spans="1:14" x14ac:dyDescent="0.2">
      <c r="A2173" s="158">
        <v>36840</v>
      </c>
      <c r="B2173" s="421">
        <v>341.7</v>
      </c>
      <c r="G2173" s="399">
        <v>489.25</v>
      </c>
      <c r="H2173" s="399">
        <f t="shared" si="126"/>
        <v>478.40000000000003</v>
      </c>
      <c r="M2173" s="389"/>
      <c r="N2173" s="401"/>
    </row>
    <row r="2174" spans="1:14" x14ac:dyDescent="0.2">
      <c r="A2174" s="158">
        <v>36842</v>
      </c>
      <c r="B2174" s="421">
        <v>343.75</v>
      </c>
      <c r="G2174" s="399">
        <v>424.45000000000005</v>
      </c>
      <c r="M2174" s="389"/>
      <c r="N2174" s="401"/>
    </row>
    <row r="2175" spans="1:14" x14ac:dyDescent="0.2">
      <c r="A2175" s="158">
        <v>36845</v>
      </c>
      <c r="B2175" s="421">
        <v>730.9</v>
      </c>
      <c r="G2175" s="399">
        <v>992.45</v>
      </c>
      <c r="H2175" s="399">
        <f t="shared" ref="H2175" si="127">CEILING(B2175*1.4,0.05)</f>
        <v>1023.3000000000001</v>
      </c>
      <c r="M2175" s="389"/>
      <c r="N2175" s="401"/>
    </row>
    <row r="2176" spans="1:14" x14ac:dyDescent="0.2">
      <c r="A2176" s="158">
        <v>36848</v>
      </c>
      <c r="B2176" s="421">
        <v>243.05</v>
      </c>
      <c r="G2176" s="399">
        <v>359.55</v>
      </c>
      <c r="M2176" s="389"/>
      <c r="N2176" s="401"/>
    </row>
    <row r="2177" spans="1:14" x14ac:dyDescent="0.2">
      <c r="A2177" s="158">
        <v>36851</v>
      </c>
      <c r="B2177" s="421">
        <v>243.05</v>
      </c>
      <c r="G2177" s="399">
        <v>348.65000000000003</v>
      </c>
      <c r="M2177" s="389"/>
      <c r="N2177" s="401"/>
    </row>
    <row r="2178" spans="1:14" x14ac:dyDescent="0.2">
      <c r="A2178" s="158">
        <v>36854</v>
      </c>
      <c r="B2178" s="421">
        <v>493</v>
      </c>
      <c r="G2178" s="399">
        <v>729.2</v>
      </c>
      <c r="M2178" s="389"/>
      <c r="N2178" s="401"/>
    </row>
    <row r="2179" spans="1:14" x14ac:dyDescent="0.2">
      <c r="A2179" s="158">
        <v>36860</v>
      </c>
      <c r="B2179" s="421">
        <v>176.25</v>
      </c>
      <c r="G2179" s="399">
        <v>465.15000000000003</v>
      </c>
      <c r="H2179" s="399">
        <f t="shared" ref="H2179" si="128">CEILING(B2179*1.4,0.05)</f>
        <v>246.75</v>
      </c>
      <c r="M2179" s="389"/>
      <c r="N2179" s="401"/>
    </row>
    <row r="2180" spans="1:14" x14ac:dyDescent="0.2">
      <c r="A2180" s="158">
        <v>36863</v>
      </c>
      <c r="B2180" s="421">
        <v>493</v>
      </c>
      <c r="G2180" s="399">
        <v>803.25</v>
      </c>
      <c r="M2180" s="389"/>
      <c r="N2180" s="401"/>
    </row>
    <row r="2181" spans="1:14" x14ac:dyDescent="0.2">
      <c r="A2181" s="158">
        <v>37000</v>
      </c>
      <c r="B2181" s="421">
        <v>783.9</v>
      </c>
      <c r="G2181" s="399">
        <v>1159.25</v>
      </c>
      <c r="M2181" s="389"/>
      <c r="N2181" s="401"/>
    </row>
    <row r="2182" spans="1:14" x14ac:dyDescent="0.2">
      <c r="A2182" s="158">
        <v>37004</v>
      </c>
      <c r="B2182" s="421">
        <v>686.95</v>
      </c>
      <c r="G2182" s="399">
        <v>1015.9000000000001</v>
      </c>
      <c r="M2182" s="389"/>
      <c r="N2182" s="401"/>
    </row>
    <row r="2183" spans="1:14" x14ac:dyDescent="0.2">
      <c r="A2183" s="158">
        <v>37008</v>
      </c>
      <c r="B2183" s="421">
        <v>440.25</v>
      </c>
      <c r="G2183" s="399">
        <v>651.30000000000007</v>
      </c>
      <c r="H2183" s="399">
        <f t="shared" ref="H2183:H2184" si="129">CEILING(B2183*1.4,0.05)</f>
        <v>616.35</v>
      </c>
      <c r="M2183" s="389"/>
      <c r="N2183" s="401"/>
    </row>
    <row r="2184" spans="1:14" x14ac:dyDescent="0.2">
      <c r="A2184" s="158">
        <v>37011</v>
      </c>
      <c r="B2184" s="421">
        <v>98.65</v>
      </c>
      <c r="G2184" s="399">
        <v>146.05000000000001</v>
      </c>
      <c r="H2184" s="399">
        <f t="shared" si="129"/>
        <v>138.15</v>
      </c>
      <c r="M2184" s="389"/>
      <c r="N2184" s="401"/>
    </row>
    <row r="2185" spans="1:14" x14ac:dyDescent="0.2">
      <c r="A2185" s="158">
        <v>37014</v>
      </c>
      <c r="B2185" s="421">
        <v>1127.25</v>
      </c>
      <c r="G2185" s="399">
        <v>1666.75</v>
      </c>
      <c r="M2185" s="389"/>
      <c r="N2185" s="401"/>
    </row>
    <row r="2186" spans="1:14" x14ac:dyDescent="0.2">
      <c r="A2186" s="158">
        <v>37015</v>
      </c>
      <c r="B2186" s="421">
        <v>1352.7</v>
      </c>
      <c r="G2186" s="399">
        <v>1893.8000000000002</v>
      </c>
      <c r="M2186" s="389"/>
      <c r="N2186" s="401"/>
    </row>
    <row r="2187" spans="1:14" x14ac:dyDescent="0.2">
      <c r="A2187" s="158">
        <v>37016</v>
      </c>
      <c r="B2187" s="421">
        <v>2109.25</v>
      </c>
      <c r="G2187" s="399">
        <v>2953.1000000000004</v>
      </c>
      <c r="M2187" s="389"/>
      <c r="N2187" s="401"/>
    </row>
    <row r="2188" spans="1:14" x14ac:dyDescent="0.2">
      <c r="A2188" s="158">
        <v>37018</v>
      </c>
      <c r="B2188" s="421">
        <v>3164</v>
      </c>
      <c r="G2188" s="399">
        <v>4429.6000000000004</v>
      </c>
      <c r="M2188" s="389"/>
      <c r="N2188" s="401"/>
    </row>
    <row r="2189" spans="1:14" x14ac:dyDescent="0.2">
      <c r="A2189" s="158">
        <v>37019</v>
      </c>
      <c r="B2189" s="421">
        <v>2106.9</v>
      </c>
      <c r="G2189" s="399">
        <v>2949.7000000000003</v>
      </c>
      <c r="M2189" s="389"/>
      <c r="N2189" s="401"/>
    </row>
    <row r="2190" spans="1:14" x14ac:dyDescent="0.2">
      <c r="A2190" s="158">
        <v>37020</v>
      </c>
      <c r="B2190" s="421">
        <v>783.9</v>
      </c>
      <c r="G2190" s="399">
        <v>1159.25</v>
      </c>
      <c r="M2190" s="389"/>
      <c r="N2190" s="401"/>
    </row>
    <row r="2191" spans="1:14" x14ac:dyDescent="0.2">
      <c r="A2191" s="158">
        <v>37021</v>
      </c>
      <c r="B2191" s="421">
        <v>3160.3</v>
      </c>
      <c r="G2191" s="399">
        <v>4424.5</v>
      </c>
      <c r="M2191" s="389"/>
      <c r="N2191" s="401"/>
    </row>
    <row r="2192" spans="1:14" x14ac:dyDescent="0.2">
      <c r="A2192" s="158">
        <v>37023</v>
      </c>
      <c r="B2192" s="421">
        <v>440.25</v>
      </c>
      <c r="G2192" s="399">
        <v>651.30000000000007</v>
      </c>
      <c r="M2192" s="389"/>
      <c r="N2192" s="401"/>
    </row>
    <row r="2193" spans="1:14" x14ac:dyDescent="0.2">
      <c r="A2193" s="158">
        <v>37026</v>
      </c>
      <c r="B2193" s="421">
        <v>440.25</v>
      </c>
      <c r="G2193" s="399">
        <v>651.30000000000007</v>
      </c>
      <c r="M2193" s="389"/>
      <c r="N2193" s="401"/>
    </row>
    <row r="2194" spans="1:14" x14ac:dyDescent="0.2">
      <c r="A2194" s="158">
        <v>37029</v>
      </c>
      <c r="B2194" s="421">
        <v>977.6</v>
      </c>
      <c r="G2194" s="399">
        <v>1368.7</v>
      </c>
      <c r="M2194" s="389"/>
      <c r="N2194" s="401"/>
    </row>
    <row r="2195" spans="1:14" x14ac:dyDescent="0.2">
      <c r="A2195" s="158">
        <v>37038</v>
      </c>
      <c r="B2195" s="421">
        <v>731.25</v>
      </c>
      <c r="G2195" s="399">
        <v>1081.6500000000001</v>
      </c>
      <c r="M2195" s="389"/>
      <c r="N2195" s="401"/>
    </row>
    <row r="2196" spans="1:14" x14ac:dyDescent="0.2">
      <c r="A2196" s="158">
        <v>37039</v>
      </c>
      <c r="B2196" s="421">
        <v>713.1</v>
      </c>
      <c r="G2196" s="399">
        <v>998.40000000000009</v>
      </c>
      <c r="M2196" s="389"/>
      <c r="N2196" s="401"/>
    </row>
    <row r="2197" spans="1:14" x14ac:dyDescent="0.2">
      <c r="A2197" s="158">
        <v>37040</v>
      </c>
      <c r="B2197" s="421">
        <v>963.4</v>
      </c>
      <c r="G2197" s="399">
        <v>1424.1000000000001</v>
      </c>
      <c r="M2197" s="389"/>
      <c r="N2197" s="401"/>
    </row>
    <row r="2198" spans="1:14" x14ac:dyDescent="0.2">
      <c r="A2198" s="158">
        <v>37041</v>
      </c>
      <c r="B2198" s="421">
        <v>49.3</v>
      </c>
      <c r="G2198" s="399">
        <v>73.150000000000006</v>
      </c>
      <c r="H2198" s="399">
        <f t="shared" ref="H2198" si="130">CEILING(B2198*1.4,0.05)</f>
        <v>69.05</v>
      </c>
      <c r="M2198" s="389"/>
      <c r="N2198" s="401"/>
    </row>
    <row r="2199" spans="1:14" x14ac:dyDescent="0.2">
      <c r="A2199" s="158">
        <v>37042</v>
      </c>
      <c r="B2199" s="421">
        <v>963.4</v>
      </c>
      <c r="G2199" s="399">
        <v>1424.1000000000001</v>
      </c>
      <c r="M2199" s="389"/>
      <c r="N2199" s="401"/>
    </row>
    <row r="2200" spans="1:14" x14ac:dyDescent="0.2">
      <c r="A2200" s="158">
        <v>37044</v>
      </c>
      <c r="B2200" s="421">
        <v>819.4</v>
      </c>
      <c r="G2200" s="399">
        <v>1147.2</v>
      </c>
      <c r="M2200" s="389"/>
      <c r="N2200" s="401"/>
    </row>
    <row r="2201" spans="1:14" x14ac:dyDescent="0.2">
      <c r="A2201" s="158">
        <v>37045</v>
      </c>
      <c r="B2201" s="421">
        <v>1510.4</v>
      </c>
      <c r="G2201" s="399">
        <v>2233.4500000000003</v>
      </c>
      <c r="M2201" s="389"/>
      <c r="N2201" s="401"/>
    </row>
    <row r="2202" spans="1:14" x14ac:dyDescent="0.2">
      <c r="A2202" s="158">
        <v>37046</v>
      </c>
      <c r="B2202" s="421">
        <v>732.05</v>
      </c>
      <c r="G2202" s="399">
        <v>1024.8500000000001</v>
      </c>
      <c r="M2202" s="389"/>
      <c r="N2202" s="401"/>
    </row>
    <row r="2203" spans="1:14" x14ac:dyDescent="0.2">
      <c r="A2203" s="158">
        <v>37047</v>
      </c>
      <c r="B2203" s="421">
        <v>1761.3</v>
      </c>
      <c r="G2203" s="399">
        <v>2154.4500000000003</v>
      </c>
      <c r="M2203" s="389"/>
      <c r="N2203" s="401"/>
    </row>
    <row r="2204" spans="1:14" x14ac:dyDescent="0.2">
      <c r="A2204" s="158">
        <v>37048</v>
      </c>
      <c r="B2204" s="421">
        <v>977.6</v>
      </c>
      <c r="G2204" s="399">
        <v>1368.7</v>
      </c>
      <c r="M2204" s="389"/>
      <c r="N2204" s="401"/>
    </row>
    <row r="2205" spans="1:14" x14ac:dyDescent="0.2">
      <c r="A2205" s="158">
        <v>37050</v>
      </c>
      <c r="B2205" s="421">
        <v>783.9</v>
      </c>
      <c r="G2205" s="399">
        <v>1159.25</v>
      </c>
      <c r="M2205" s="389"/>
      <c r="N2205" s="401"/>
    </row>
    <row r="2206" spans="1:14" x14ac:dyDescent="0.2">
      <c r="A2206" s="158">
        <v>37053</v>
      </c>
      <c r="B2206" s="421">
        <v>905.65</v>
      </c>
      <c r="G2206" s="399">
        <v>1339.3500000000001</v>
      </c>
      <c r="M2206" s="389"/>
      <c r="N2206" s="401"/>
    </row>
    <row r="2207" spans="1:14" x14ac:dyDescent="0.2">
      <c r="A2207" s="158">
        <v>37200</v>
      </c>
      <c r="B2207" s="421">
        <v>1074.4000000000001</v>
      </c>
      <c r="G2207" s="399">
        <v>1737.45</v>
      </c>
      <c r="M2207" s="389"/>
      <c r="N2207" s="401"/>
    </row>
    <row r="2208" spans="1:14" x14ac:dyDescent="0.2">
      <c r="A2208" s="158">
        <v>37201</v>
      </c>
      <c r="B2208" s="421">
        <v>876.25</v>
      </c>
      <c r="G2208" s="399">
        <v>1658.3500000000001</v>
      </c>
      <c r="M2208" s="389"/>
      <c r="N2208" s="401"/>
    </row>
    <row r="2209" spans="1:14" x14ac:dyDescent="0.2">
      <c r="A2209" s="158">
        <v>37202</v>
      </c>
      <c r="B2209" s="421">
        <v>439.85</v>
      </c>
      <c r="G2209" s="399">
        <v>650.5</v>
      </c>
      <c r="H2209" s="399">
        <f t="shared" ref="H2209" si="131">CEILING(B2209*1.4,0.05)</f>
        <v>615.80000000000007</v>
      </c>
      <c r="M2209" s="389"/>
      <c r="N2209" s="401"/>
    </row>
    <row r="2210" spans="1:14" x14ac:dyDescent="0.2">
      <c r="A2210" s="158">
        <v>37203</v>
      </c>
      <c r="B2210" s="421">
        <v>1101.7</v>
      </c>
      <c r="G2210" s="399">
        <v>1649.8500000000001</v>
      </c>
      <c r="M2210" s="389"/>
      <c r="N2210" s="401"/>
    </row>
    <row r="2211" spans="1:14" x14ac:dyDescent="0.2">
      <c r="A2211" s="158">
        <v>37206</v>
      </c>
      <c r="B2211" s="421">
        <v>590.04999999999995</v>
      </c>
      <c r="G2211" s="399">
        <v>872.55000000000007</v>
      </c>
      <c r="M2211" s="389"/>
      <c r="N2211" s="401"/>
    </row>
    <row r="2212" spans="1:14" x14ac:dyDescent="0.2">
      <c r="A2212" s="158">
        <v>37207</v>
      </c>
      <c r="B2212" s="421">
        <v>1101.7</v>
      </c>
      <c r="G2212" s="399">
        <v>1534.5500000000002</v>
      </c>
      <c r="M2212" s="389"/>
      <c r="N2212" s="401"/>
    </row>
    <row r="2213" spans="1:14" x14ac:dyDescent="0.2">
      <c r="A2213" s="158">
        <v>37208</v>
      </c>
      <c r="B2213" s="421">
        <v>590.04999999999995</v>
      </c>
      <c r="G2213" s="399">
        <v>872.65000000000009</v>
      </c>
      <c r="M2213" s="389"/>
      <c r="N2213" s="401"/>
    </row>
    <row r="2214" spans="1:14" x14ac:dyDescent="0.2">
      <c r="A2214" s="158">
        <v>37209</v>
      </c>
      <c r="B2214" s="421">
        <v>1364.95</v>
      </c>
      <c r="G2214" s="399">
        <v>2018.3000000000002</v>
      </c>
      <c r="M2214" s="389"/>
      <c r="N2214" s="401"/>
    </row>
    <row r="2215" spans="1:14" x14ac:dyDescent="0.2">
      <c r="A2215" s="158">
        <v>37210</v>
      </c>
      <c r="B2215" s="421">
        <v>1684.55</v>
      </c>
      <c r="G2215" s="399">
        <v>3243</v>
      </c>
      <c r="M2215" s="389"/>
      <c r="N2215" s="401"/>
    </row>
    <row r="2216" spans="1:14" x14ac:dyDescent="0.2">
      <c r="A2216" s="158">
        <v>37211</v>
      </c>
      <c r="B2216" s="421">
        <v>2045.8</v>
      </c>
      <c r="G2216" s="399">
        <v>3732.8500000000004</v>
      </c>
      <c r="M2216" s="389"/>
      <c r="N2216" s="401"/>
    </row>
    <row r="2217" spans="1:14" x14ac:dyDescent="0.2">
      <c r="A2217" s="158">
        <v>37213</v>
      </c>
      <c r="B2217" s="421">
        <v>2526.65</v>
      </c>
      <c r="G2217" s="399">
        <v>3537.4</v>
      </c>
      <c r="M2217" s="389"/>
      <c r="N2217" s="401"/>
    </row>
    <row r="2218" spans="1:14" x14ac:dyDescent="0.2">
      <c r="A2218" s="158">
        <v>37214</v>
      </c>
      <c r="B2218" s="421">
        <v>3069</v>
      </c>
      <c r="G2218" s="399">
        <v>4296.6500000000005</v>
      </c>
      <c r="M2218" s="389"/>
      <c r="N2218" s="401"/>
    </row>
    <row r="2219" spans="1:14" x14ac:dyDescent="0.2">
      <c r="A2219" s="158">
        <v>37215</v>
      </c>
      <c r="B2219" s="421">
        <v>440.25</v>
      </c>
      <c r="G2219" s="399">
        <v>529.4</v>
      </c>
      <c r="H2219" s="399">
        <f t="shared" ref="H2219:H2223" si="132">CEILING(B2219*1.4,0.05)</f>
        <v>616.35</v>
      </c>
      <c r="M2219" s="389"/>
      <c r="N2219" s="401"/>
    </row>
    <row r="2220" spans="1:14" x14ac:dyDescent="0.2">
      <c r="A2220" s="158">
        <v>37216</v>
      </c>
      <c r="B2220" s="421">
        <v>148.5</v>
      </c>
      <c r="G2220" s="399">
        <v>207.95000000000002</v>
      </c>
      <c r="H2220" s="399">
        <f t="shared" si="132"/>
        <v>207.9</v>
      </c>
      <c r="M2220" s="389"/>
      <c r="N2220" s="401"/>
    </row>
    <row r="2221" spans="1:14" x14ac:dyDescent="0.2">
      <c r="A2221" s="158">
        <v>37217</v>
      </c>
      <c r="B2221" s="421">
        <v>146.19999999999999</v>
      </c>
      <c r="G2221" s="399">
        <v>216.4</v>
      </c>
      <c r="H2221" s="399">
        <f t="shared" si="132"/>
        <v>204.70000000000002</v>
      </c>
      <c r="M2221" s="389"/>
      <c r="N2221" s="401"/>
    </row>
    <row r="2222" spans="1:14" x14ac:dyDescent="0.2">
      <c r="A2222" s="158">
        <v>37218</v>
      </c>
      <c r="B2222" s="421">
        <v>146.19999999999999</v>
      </c>
      <c r="G2222" s="399">
        <v>216.4</v>
      </c>
      <c r="H2222" s="399">
        <f t="shared" si="132"/>
        <v>204.70000000000002</v>
      </c>
      <c r="M2222" s="389"/>
      <c r="N2222" s="401"/>
    </row>
    <row r="2223" spans="1:14" x14ac:dyDescent="0.2">
      <c r="A2223" s="158">
        <v>37219</v>
      </c>
      <c r="B2223" s="421">
        <v>356.35</v>
      </c>
      <c r="G2223" s="399">
        <v>498.95000000000005</v>
      </c>
      <c r="H2223" s="399">
        <f t="shared" si="132"/>
        <v>498.90000000000003</v>
      </c>
      <c r="M2223" s="389"/>
      <c r="N2223" s="401"/>
    </row>
    <row r="2224" spans="1:14" x14ac:dyDescent="0.2">
      <c r="A2224" s="158">
        <v>37220</v>
      </c>
      <c r="B2224" s="421">
        <v>1103.9000000000001</v>
      </c>
      <c r="G2224" s="399">
        <v>1632.5</v>
      </c>
      <c r="M2224" s="389"/>
      <c r="N2224" s="401"/>
    </row>
    <row r="2225" spans="1:14" x14ac:dyDescent="0.2">
      <c r="A2225" s="158">
        <v>37221</v>
      </c>
      <c r="B2225" s="421">
        <v>493</v>
      </c>
      <c r="G2225" s="399">
        <v>729.2</v>
      </c>
      <c r="M2225" s="389"/>
      <c r="N2225" s="401"/>
    </row>
    <row r="2226" spans="1:14" x14ac:dyDescent="0.2">
      <c r="A2226" s="158">
        <v>37223</v>
      </c>
      <c r="B2226" s="421">
        <v>218.05</v>
      </c>
      <c r="G2226" s="399">
        <v>322.55</v>
      </c>
      <c r="M2226" s="389"/>
      <c r="N2226" s="401"/>
    </row>
    <row r="2227" spans="1:14" x14ac:dyDescent="0.2">
      <c r="A2227" s="158">
        <v>37224</v>
      </c>
      <c r="B2227" s="421">
        <v>341.7</v>
      </c>
      <c r="G2227" s="399">
        <v>450.3</v>
      </c>
      <c r="H2227" s="399">
        <f t="shared" ref="H2227:H2231" si="133">CEILING(B2227*1.4,0.05)</f>
        <v>478.40000000000003</v>
      </c>
      <c r="M2227" s="389"/>
      <c r="N2227" s="401"/>
    </row>
    <row r="2228" spans="1:14" x14ac:dyDescent="0.2">
      <c r="A2228" s="158">
        <v>37226</v>
      </c>
      <c r="B2228" s="421">
        <v>296.95</v>
      </c>
      <c r="G2228" s="399">
        <v>415.75</v>
      </c>
      <c r="H2228" s="399">
        <f t="shared" si="133"/>
        <v>415.75</v>
      </c>
      <c r="M2228" s="389"/>
      <c r="N2228" s="401"/>
    </row>
    <row r="2229" spans="1:14" x14ac:dyDescent="0.2">
      <c r="A2229" s="158">
        <v>37227</v>
      </c>
      <c r="B2229" s="421">
        <v>598.15</v>
      </c>
      <c r="G2229" s="399">
        <v>865.55000000000007</v>
      </c>
      <c r="H2229" s="399">
        <f t="shared" si="133"/>
        <v>837.45</v>
      </c>
      <c r="M2229" s="389"/>
      <c r="N2229" s="401"/>
    </row>
    <row r="2230" spans="1:14" x14ac:dyDescent="0.2">
      <c r="A2230" s="158">
        <v>37230</v>
      </c>
      <c r="B2230" s="421">
        <v>1101.7</v>
      </c>
      <c r="G2230" s="399">
        <v>1594</v>
      </c>
      <c r="H2230" s="399">
        <f t="shared" si="133"/>
        <v>1542.4</v>
      </c>
      <c r="M2230" s="389"/>
      <c r="N2230" s="401"/>
    </row>
    <row r="2231" spans="1:14" x14ac:dyDescent="0.2">
      <c r="A2231" s="158">
        <v>37233</v>
      </c>
      <c r="B2231" s="421">
        <v>590.04999999999995</v>
      </c>
      <c r="G2231" s="399">
        <v>853.75</v>
      </c>
      <c r="H2231" s="399">
        <f t="shared" si="133"/>
        <v>826.1</v>
      </c>
      <c r="M2231" s="389"/>
      <c r="N2231" s="401"/>
    </row>
    <row r="2232" spans="1:14" x14ac:dyDescent="0.2">
      <c r="A2232" s="158">
        <v>37245</v>
      </c>
      <c r="B2232" s="421">
        <v>1334.3</v>
      </c>
      <c r="G2232" s="399">
        <v>1988.25</v>
      </c>
      <c r="M2232" s="389"/>
      <c r="N2232" s="401"/>
    </row>
    <row r="2233" spans="1:14" x14ac:dyDescent="0.2">
      <c r="A2233" s="158">
        <v>37300</v>
      </c>
      <c r="B2233" s="421">
        <v>49.3</v>
      </c>
      <c r="G2233" s="399">
        <v>73.150000000000006</v>
      </c>
      <c r="H2233" s="399">
        <f t="shared" ref="H2233:H2234" si="134">CEILING(B2233*1.4,0.05)</f>
        <v>69.05</v>
      </c>
      <c r="M2233" s="389"/>
      <c r="N2233" s="401"/>
    </row>
    <row r="2234" spans="1:14" x14ac:dyDescent="0.2">
      <c r="A2234" s="158">
        <v>37303</v>
      </c>
      <c r="B2234" s="421">
        <v>78.349999999999994</v>
      </c>
      <c r="G2234" s="399">
        <v>116.10000000000001</v>
      </c>
      <c r="H2234" s="399">
        <f t="shared" si="134"/>
        <v>109.7</v>
      </c>
      <c r="M2234" s="389"/>
      <c r="N2234" s="401"/>
    </row>
    <row r="2235" spans="1:14" x14ac:dyDescent="0.2">
      <c r="A2235" s="158">
        <v>37306</v>
      </c>
      <c r="B2235" s="421">
        <v>686.95</v>
      </c>
      <c r="G2235" s="399">
        <v>1275.3500000000001</v>
      </c>
      <c r="M2235" s="389"/>
      <c r="N2235" s="401"/>
    </row>
    <row r="2236" spans="1:14" x14ac:dyDescent="0.2">
      <c r="A2236" s="158">
        <v>37309</v>
      </c>
      <c r="B2236" s="421">
        <v>977.6</v>
      </c>
      <c r="G2236" s="399">
        <v>1535.8000000000002</v>
      </c>
      <c r="M2236" s="389"/>
      <c r="N2236" s="401"/>
    </row>
    <row r="2237" spans="1:14" x14ac:dyDescent="0.2">
      <c r="A2237" s="158">
        <v>37318</v>
      </c>
      <c r="B2237" s="421">
        <v>292.39999999999998</v>
      </c>
      <c r="G2237" s="399">
        <v>432.45000000000005</v>
      </c>
      <c r="H2237" s="399">
        <f t="shared" ref="H2237:H2238" si="135">CEILING(B2237*1.4,0.05)</f>
        <v>409.40000000000003</v>
      </c>
      <c r="M2237" s="389"/>
      <c r="N2237" s="401"/>
    </row>
    <row r="2238" spans="1:14" x14ac:dyDescent="0.2">
      <c r="A2238" s="158">
        <v>37321</v>
      </c>
      <c r="B2238" s="421">
        <v>98.65</v>
      </c>
      <c r="G2238" s="399">
        <v>146.05000000000001</v>
      </c>
      <c r="H2238" s="399">
        <f t="shared" si="135"/>
        <v>138.15</v>
      </c>
      <c r="M2238" s="389"/>
      <c r="N2238" s="401"/>
    </row>
    <row r="2239" spans="1:14" x14ac:dyDescent="0.2">
      <c r="A2239" s="158">
        <v>37324</v>
      </c>
      <c r="B2239" s="421">
        <v>243.05</v>
      </c>
      <c r="G2239" s="399">
        <v>304.15000000000003</v>
      </c>
      <c r="M2239" s="389"/>
      <c r="N2239" s="401"/>
    </row>
    <row r="2240" spans="1:14" x14ac:dyDescent="0.2">
      <c r="A2240" s="158">
        <v>37327</v>
      </c>
      <c r="B2240" s="421">
        <v>341.7</v>
      </c>
      <c r="G2240" s="399">
        <v>421.1</v>
      </c>
      <c r="M2240" s="389"/>
      <c r="N2240" s="401"/>
    </row>
    <row r="2241" spans="1:14" x14ac:dyDescent="0.2">
      <c r="A2241" s="158">
        <v>37330</v>
      </c>
      <c r="B2241" s="421">
        <v>686.95</v>
      </c>
      <c r="G2241" s="399">
        <v>1015.9000000000001</v>
      </c>
      <c r="M2241" s="389"/>
      <c r="N2241" s="401"/>
    </row>
    <row r="2242" spans="1:14" x14ac:dyDescent="0.2">
      <c r="A2242" s="158">
        <v>37333</v>
      </c>
      <c r="B2242" s="421">
        <v>590.04999999999995</v>
      </c>
      <c r="G2242" s="399">
        <v>870.90000000000009</v>
      </c>
      <c r="M2242" s="389"/>
      <c r="N2242" s="401"/>
    </row>
    <row r="2243" spans="1:14" x14ac:dyDescent="0.2">
      <c r="A2243" s="158">
        <v>37336</v>
      </c>
      <c r="B2243" s="421">
        <v>783.9</v>
      </c>
      <c r="G2243" s="399">
        <v>1159.25</v>
      </c>
      <c r="M2243" s="389"/>
      <c r="N2243" s="401"/>
    </row>
    <row r="2244" spans="1:14" x14ac:dyDescent="0.2">
      <c r="A2244" s="158">
        <v>37338</v>
      </c>
      <c r="B2244" s="421">
        <v>963.4</v>
      </c>
      <c r="G2244" s="399">
        <v>1306.95</v>
      </c>
      <c r="M2244" s="389"/>
      <c r="N2244" s="401"/>
    </row>
    <row r="2245" spans="1:14" x14ac:dyDescent="0.2">
      <c r="A2245" s="158">
        <v>37339</v>
      </c>
      <c r="B2245" s="421">
        <v>253.6</v>
      </c>
      <c r="G2245" s="399">
        <v>323.70000000000005</v>
      </c>
      <c r="H2245" s="399">
        <f t="shared" ref="H2245" si="136">CEILING(B2245*1.4,0.05)</f>
        <v>355.05</v>
      </c>
      <c r="M2245" s="389"/>
      <c r="N2245" s="401"/>
    </row>
    <row r="2246" spans="1:14" x14ac:dyDescent="0.2">
      <c r="A2246" s="158">
        <v>37340</v>
      </c>
      <c r="B2246" s="421">
        <v>963.4</v>
      </c>
      <c r="G2246" s="399">
        <v>1348.8000000000002</v>
      </c>
      <c r="M2246" s="389"/>
      <c r="N2246" s="401"/>
    </row>
    <row r="2247" spans="1:14" x14ac:dyDescent="0.2">
      <c r="A2247" s="158">
        <v>37341</v>
      </c>
      <c r="B2247" s="421">
        <v>963.4</v>
      </c>
      <c r="G2247" s="399">
        <v>1306.95</v>
      </c>
      <c r="M2247" s="389"/>
      <c r="N2247" s="401"/>
    </row>
    <row r="2248" spans="1:14" x14ac:dyDescent="0.2">
      <c r="A2248" s="158">
        <v>37342</v>
      </c>
      <c r="B2248" s="421">
        <v>880.75</v>
      </c>
      <c r="G2248" s="399">
        <v>1414.7</v>
      </c>
      <c r="M2248" s="389"/>
      <c r="N2248" s="401"/>
    </row>
    <row r="2249" spans="1:14" x14ac:dyDescent="0.2">
      <c r="A2249" s="158">
        <v>37343</v>
      </c>
      <c r="B2249" s="421">
        <v>1470.65</v>
      </c>
      <c r="G2249" s="399">
        <v>2821.9500000000003</v>
      </c>
      <c r="M2249" s="389"/>
      <c r="N2249" s="401"/>
    </row>
    <row r="2250" spans="1:14" x14ac:dyDescent="0.2">
      <c r="A2250" s="158">
        <v>37344</v>
      </c>
      <c r="B2250" s="421">
        <v>963.4</v>
      </c>
      <c r="G2250" s="399">
        <v>1348.8500000000001</v>
      </c>
      <c r="M2250" s="389"/>
      <c r="N2250" s="401"/>
    </row>
    <row r="2251" spans="1:14" x14ac:dyDescent="0.2">
      <c r="A2251" s="158">
        <v>37345</v>
      </c>
      <c r="B2251" s="421">
        <v>730.9</v>
      </c>
      <c r="G2251" s="399">
        <v>1099.45</v>
      </c>
      <c r="M2251" s="389"/>
      <c r="N2251" s="401"/>
    </row>
    <row r="2252" spans="1:14" x14ac:dyDescent="0.2">
      <c r="A2252" s="158">
        <v>37348</v>
      </c>
      <c r="B2252" s="421">
        <v>730.9</v>
      </c>
      <c r="G2252" s="399">
        <v>1096.3500000000001</v>
      </c>
      <c r="M2252" s="389"/>
      <c r="N2252" s="401"/>
    </row>
    <row r="2253" spans="1:14" x14ac:dyDescent="0.2">
      <c r="A2253" s="158">
        <v>37351</v>
      </c>
      <c r="B2253" s="421">
        <v>292.39999999999998</v>
      </c>
      <c r="G2253" s="399">
        <v>432.45000000000005</v>
      </c>
      <c r="M2253" s="389"/>
      <c r="N2253" s="401"/>
    </row>
    <row r="2254" spans="1:14" x14ac:dyDescent="0.2">
      <c r="A2254" s="158">
        <v>37354</v>
      </c>
      <c r="B2254" s="421">
        <v>341.7</v>
      </c>
      <c r="G2254" s="399">
        <v>505.45000000000005</v>
      </c>
      <c r="M2254" s="389"/>
      <c r="N2254" s="401"/>
    </row>
    <row r="2255" spans="1:14" x14ac:dyDescent="0.2">
      <c r="A2255" s="158">
        <v>37369</v>
      </c>
      <c r="B2255" s="421">
        <v>197.3</v>
      </c>
      <c r="G2255" s="399">
        <v>344.65000000000003</v>
      </c>
      <c r="M2255" s="389"/>
      <c r="N2255" s="401"/>
    </row>
    <row r="2256" spans="1:14" x14ac:dyDescent="0.2">
      <c r="A2256" s="158">
        <v>37372</v>
      </c>
      <c r="B2256" s="421">
        <v>977.6</v>
      </c>
      <c r="G2256" s="399">
        <v>1368.7</v>
      </c>
      <c r="M2256" s="389"/>
      <c r="N2256" s="401"/>
    </row>
    <row r="2257" spans="1:14" x14ac:dyDescent="0.2">
      <c r="A2257" s="158">
        <v>37375</v>
      </c>
      <c r="B2257" s="421">
        <v>1224.0999999999999</v>
      </c>
      <c r="G2257" s="399">
        <v>1810</v>
      </c>
      <c r="M2257" s="389"/>
      <c r="N2257" s="401"/>
    </row>
    <row r="2258" spans="1:14" x14ac:dyDescent="0.2">
      <c r="A2258" s="158">
        <v>37381</v>
      </c>
      <c r="B2258" s="421">
        <v>783.9</v>
      </c>
      <c r="G2258" s="399">
        <v>1075.8500000000001</v>
      </c>
      <c r="M2258" s="389"/>
      <c r="N2258" s="401"/>
    </row>
    <row r="2259" spans="1:14" x14ac:dyDescent="0.2">
      <c r="A2259" s="158">
        <v>37384</v>
      </c>
      <c r="B2259" s="421">
        <v>1224.0999999999999</v>
      </c>
      <c r="G2259" s="399">
        <v>1810</v>
      </c>
      <c r="M2259" s="389"/>
      <c r="N2259" s="401"/>
    </row>
    <row r="2260" spans="1:14" x14ac:dyDescent="0.2">
      <c r="A2260" s="158">
        <v>37387</v>
      </c>
      <c r="B2260" s="421">
        <v>341.7</v>
      </c>
      <c r="G2260" s="399">
        <v>505.45000000000005</v>
      </c>
      <c r="M2260" s="389"/>
      <c r="N2260" s="401"/>
    </row>
    <row r="2261" spans="1:14" x14ac:dyDescent="0.2">
      <c r="A2261" s="158">
        <v>37388</v>
      </c>
      <c r="B2261" s="421">
        <v>103.55</v>
      </c>
      <c r="G2261" s="399">
        <v>145</v>
      </c>
      <c r="H2261" s="399">
        <f t="shared" ref="H2261" si="137">CEILING(B2261*1.4,0.05)</f>
        <v>145</v>
      </c>
      <c r="M2261" s="389"/>
      <c r="N2261" s="401"/>
    </row>
    <row r="2262" spans="1:14" x14ac:dyDescent="0.2">
      <c r="A2262" s="158">
        <v>37390</v>
      </c>
      <c r="B2262" s="421">
        <v>977.6</v>
      </c>
      <c r="G2262" s="399">
        <v>1424.65</v>
      </c>
      <c r="M2262" s="389"/>
      <c r="N2262" s="401"/>
    </row>
    <row r="2263" spans="1:14" x14ac:dyDescent="0.2">
      <c r="A2263" s="158">
        <v>37393</v>
      </c>
      <c r="B2263" s="421">
        <v>243.05</v>
      </c>
      <c r="G2263" s="399">
        <v>311.10000000000002</v>
      </c>
      <c r="H2263" s="399">
        <f t="shared" ref="H2263" si="138">CEILING(B2263*1.4,0.05)</f>
        <v>340.3</v>
      </c>
      <c r="M2263" s="389"/>
      <c r="N2263" s="401"/>
    </row>
    <row r="2264" spans="1:14" x14ac:dyDescent="0.2">
      <c r="A2264" s="158">
        <v>37396</v>
      </c>
      <c r="B2264" s="421">
        <v>783.9</v>
      </c>
      <c r="G2264" s="399">
        <v>1142.3</v>
      </c>
      <c r="M2264" s="389"/>
      <c r="N2264" s="401"/>
    </row>
    <row r="2265" spans="1:14" x14ac:dyDescent="0.2">
      <c r="A2265" s="158">
        <v>37402</v>
      </c>
      <c r="B2265" s="421">
        <v>493</v>
      </c>
      <c r="G2265" s="399">
        <v>729.2</v>
      </c>
      <c r="M2265" s="389"/>
      <c r="N2265" s="401"/>
    </row>
    <row r="2266" spans="1:14" x14ac:dyDescent="0.2">
      <c r="A2266" s="158">
        <v>37405</v>
      </c>
      <c r="B2266" s="421">
        <v>977.6</v>
      </c>
      <c r="G2266" s="399">
        <v>1664.25</v>
      </c>
      <c r="M2266" s="389"/>
      <c r="N2266" s="401"/>
    </row>
    <row r="2267" spans="1:14" x14ac:dyDescent="0.2">
      <c r="A2267" s="158">
        <v>37408</v>
      </c>
      <c r="B2267" s="421">
        <v>493</v>
      </c>
      <c r="G2267" s="399">
        <v>729.2</v>
      </c>
      <c r="M2267" s="389"/>
      <c r="N2267" s="401"/>
    </row>
    <row r="2268" spans="1:14" x14ac:dyDescent="0.2">
      <c r="A2268" s="158">
        <v>37411</v>
      </c>
      <c r="B2268" s="421">
        <v>977.6</v>
      </c>
      <c r="G2268" s="399">
        <v>1282.8000000000002</v>
      </c>
      <c r="H2268" s="399">
        <f t="shared" ref="H2268:H2269" si="139">CEILING(B2268*1.4,0.05)</f>
        <v>1368.65</v>
      </c>
      <c r="M2268" s="389"/>
      <c r="N2268" s="401"/>
    </row>
    <row r="2269" spans="1:14" x14ac:dyDescent="0.2">
      <c r="A2269" s="158">
        <v>37415</v>
      </c>
      <c r="B2269" s="421">
        <v>49.3</v>
      </c>
      <c r="G2269" s="399">
        <v>73.150000000000006</v>
      </c>
      <c r="H2269" s="399">
        <f t="shared" si="139"/>
        <v>69.05</v>
      </c>
      <c r="M2269" s="389"/>
      <c r="N2269" s="401"/>
    </row>
    <row r="2270" spans="1:14" x14ac:dyDescent="0.2">
      <c r="A2270" s="158">
        <v>37417</v>
      </c>
      <c r="B2270" s="421">
        <v>590.04999999999995</v>
      </c>
      <c r="G2270" s="399">
        <v>934.05000000000007</v>
      </c>
      <c r="M2270" s="389"/>
      <c r="N2270" s="401"/>
    </row>
    <row r="2271" spans="1:14" x14ac:dyDescent="0.2">
      <c r="A2271" s="158">
        <v>37418</v>
      </c>
      <c r="B2271" s="421">
        <v>783.9</v>
      </c>
      <c r="G2271" s="399">
        <v>1164.5</v>
      </c>
      <c r="H2271" s="399">
        <f t="shared" ref="H2271" si="140">CEILING(B2271*1.4,0.05)</f>
        <v>1097.5</v>
      </c>
      <c r="M2271" s="389"/>
      <c r="N2271" s="401"/>
    </row>
    <row r="2272" spans="1:14" x14ac:dyDescent="0.2">
      <c r="A2272" s="158">
        <v>37423</v>
      </c>
      <c r="B2272" s="421">
        <v>977.6</v>
      </c>
      <c r="G2272" s="399">
        <v>1338.5500000000002</v>
      </c>
      <c r="M2272" s="389"/>
      <c r="N2272" s="401"/>
    </row>
    <row r="2273" spans="1:14" x14ac:dyDescent="0.2">
      <c r="A2273" s="158">
        <v>37426</v>
      </c>
      <c r="B2273" s="421">
        <v>1030.25</v>
      </c>
      <c r="G2273" s="399">
        <v>1523.6000000000001</v>
      </c>
      <c r="M2273" s="389"/>
      <c r="N2273" s="401"/>
    </row>
    <row r="2274" spans="1:14" x14ac:dyDescent="0.2">
      <c r="A2274" s="158">
        <v>37429</v>
      </c>
      <c r="B2274" s="421">
        <v>341.7</v>
      </c>
      <c r="G2274" s="399">
        <v>505.45000000000005</v>
      </c>
      <c r="M2274" s="389"/>
      <c r="N2274" s="401"/>
    </row>
    <row r="2275" spans="1:14" x14ac:dyDescent="0.2">
      <c r="A2275" s="158">
        <v>37432</v>
      </c>
      <c r="B2275" s="421">
        <v>977.6</v>
      </c>
      <c r="G2275" s="399">
        <v>1729.5500000000002</v>
      </c>
      <c r="M2275" s="389"/>
      <c r="N2275" s="401"/>
    </row>
    <row r="2276" spans="1:14" x14ac:dyDescent="0.2">
      <c r="A2276" s="158">
        <v>37435</v>
      </c>
      <c r="B2276" s="421">
        <v>98.65</v>
      </c>
      <c r="G2276" s="399">
        <v>134.65</v>
      </c>
      <c r="H2276" s="399">
        <f t="shared" ref="H2276:H2281" si="141">CEILING(B2276*1.4,0.05)</f>
        <v>138.15</v>
      </c>
      <c r="M2276" s="389"/>
      <c r="N2276" s="401"/>
    </row>
    <row r="2277" spans="1:14" x14ac:dyDescent="0.2">
      <c r="A2277" s="158">
        <v>37438</v>
      </c>
      <c r="B2277" s="421">
        <v>292.39999999999998</v>
      </c>
      <c r="G2277" s="399">
        <v>397.65000000000003</v>
      </c>
      <c r="H2277" s="399">
        <f t="shared" si="141"/>
        <v>409.40000000000003</v>
      </c>
      <c r="M2277" s="389"/>
      <c r="N2277" s="401"/>
    </row>
    <row r="2278" spans="1:14" x14ac:dyDescent="0.2">
      <c r="A2278" s="158">
        <v>37601</v>
      </c>
      <c r="B2278" s="421">
        <v>292.39999999999998</v>
      </c>
      <c r="G2278" s="399">
        <v>401.20000000000005</v>
      </c>
      <c r="H2278" s="399">
        <f t="shared" si="141"/>
        <v>409.40000000000003</v>
      </c>
      <c r="M2278" s="389"/>
      <c r="N2278" s="401"/>
    </row>
    <row r="2279" spans="1:14" x14ac:dyDescent="0.2">
      <c r="A2279" s="158">
        <v>37604</v>
      </c>
      <c r="B2279" s="421">
        <v>292.39999999999998</v>
      </c>
      <c r="G2279" s="399">
        <v>428.45000000000005</v>
      </c>
      <c r="H2279" s="399">
        <f t="shared" si="141"/>
        <v>409.40000000000003</v>
      </c>
      <c r="M2279" s="389"/>
      <c r="N2279" s="401"/>
    </row>
    <row r="2280" spans="1:14" x14ac:dyDescent="0.2">
      <c r="A2280" s="158">
        <v>37605</v>
      </c>
      <c r="B2280" s="421">
        <v>394.8</v>
      </c>
      <c r="G2280" s="399">
        <v>578.55000000000007</v>
      </c>
      <c r="H2280" s="399">
        <f t="shared" si="141"/>
        <v>552.75</v>
      </c>
      <c r="M2280" s="389"/>
      <c r="N2280" s="401"/>
    </row>
    <row r="2281" spans="1:14" x14ac:dyDescent="0.2">
      <c r="A2281" s="158">
        <v>37606</v>
      </c>
      <c r="B2281" s="421">
        <v>586.25</v>
      </c>
      <c r="G2281" s="399">
        <v>858.85</v>
      </c>
      <c r="H2281" s="399">
        <f t="shared" si="141"/>
        <v>820.75</v>
      </c>
      <c r="M2281" s="389"/>
      <c r="N2281" s="401"/>
    </row>
    <row r="2282" spans="1:14" x14ac:dyDescent="0.2">
      <c r="A2282" s="158">
        <v>37607</v>
      </c>
      <c r="B2282" s="421">
        <v>1466.35</v>
      </c>
      <c r="G2282" s="399">
        <v>2052.9</v>
      </c>
      <c r="M2282" s="389"/>
      <c r="N2282" s="401"/>
    </row>
    <row r="2283" spans="1:14" x14ac:dyDescent="0.2">
      <c r="A2283" s="158">
        <v>37610</v>
      </c>
      <c r="B2283" s="421">
        <v>2206.0500000000002</v>
      </c>
      <c r="G2283" s="399">
        <v>3088.5</v>
      </c>
      <c r="M2283" s="389"/>
      <c r="N2283" s="401"/>
    </row>
    <row r="2284" spans="1:14" x14ac:dyDescent="0.2">
      <c r="A2284" s="158">
        <v>37613</v>
      </c>
      <c r="B2284" s="421">
        <v>292.39999999999998</v>
      </c>
      <c r="G2284" s="399">
        <v>421.5</v>
      </c>
      <c r="H2284" s="399">
        <f t="shared" ref="H2284" si="142">CEILING(B2284*1.4,0.05)</f>
        <v>409.40000000000003</v>
      </c>
      <c r="M2284" s="389"/>
      <c r="N2284" s="401"/>
    </row>
    <row r="2285" spans="1:14" x14ac:dyDescent="0.2">
      <c r="A2285" s="158">
        <v>37616</v>
      </c>
      <c r="B2285" s="421">
        <v>730.9</v>
      </c>
      <c r="G2285" s="399">
        <v>1293.9000000000001</v>
      </c>
      <c r="M2285" s="389"/>
      <c r="N2285" s="401"/>
    </row>
    <row r="2286" spans="1:14" x14ac:dyDescent="0.2">
      <c r="A2286" s="158">
        <v>37619</v>
      </c>
      <c r="B2286" s="421">
        <v>292.39999999999998</v>
      </c>
      <c r="G2286" s="399">
        <v>432.45000000000005</v>
      </c>
      <c r="H2286" s="399">
        <f t="shared" ref="H2286:H2287" si="143">CEILING(B2286*1.4,0.05)</f>
        <v>409.40000000000003</v>
      </c>
      <c r="M2286" s="389"/>
      <c r="N2286" s="401"/>
    </row>
    <row r="2287" spans="1:14" x14ac:dyDescent="0.2">
      <c r="A2287" s="158">
        <v>37623</v>
      </c>
      <c r="B2287" s="421">
        <v>243.05</v>
      </c>
      <c r="G2287" s="399">
        <v>364.85</v>
      </c>
      <c r="H2287" s="399">
        <f t="shared" si="143"/>
        <v>340.3</v>
      </c>
      <c r="M2287" s="389"/>
      <c r="N2287" s="401"/>
    </row>
    <row r="2288" spans="1:14" x14ac:dyDescent="0.2">
      <c r="A2288" s="158">
        <v>37800</v>
      </c>
      <c r="B2288" s="421">
        <v>551.1</v>
      </c>
      <c r="G2288" s="399">
        <v>754.80000000000007</v>
      </c>
      <c r="M2288" s="389"/>
      <c r="N2288" s="401"/>
    </row>
    <row r="2289" spans="1:14" x14ac:dyDescent="0.2">
      <c r="A2289" s="158">
        <v>37801</v>
      </c>
      <c r="B2289" s="421">
        <v>716.45</v>
      </c>
      <c r="G2289" s="399">
        <v>981.25</v>
      </c>
      <c r="M2289" s="406"/>
      <c r="N2289" s="399"/>
    </row>
    <row r="2290" spans="1:14" x14ac:dyDescent="0.2">
      <c r="A2290" s="158">
        <v>37803</v>
      </c>
      <c r="B2290" s="421">
        <v>551.1</v>
      </c>
      <c r="G2290" s="399">
        <v>739.2</v>
      </c>
      <c r="M2290" s="389"/>
      <c r="N2290" s="401"/>
    </row>
    <row r="2291" spans="1:14" x14ac:dyDescent="0.2">
      <c r="A2291" s="158">
        <v>37804</v>
      </c>
      <c r="B2291" s="421">
        <v>716.45</v>
      </c>
      <c r="G2291" s="399">
        <v>960.95</v>
      </c>
      <c r="M2291" s="406"/>
      <c r="N2291" s="399"/>
    </row>
    <row r="2292" spans="1:14" x14ac:dyDescent="0.2">
      <c r="A2292" s="158">
        <v>37806</v>
      </c>
      <c r="B2292" s="421">
        <v>636.75</v>
      </c>
      <c r="G2292" s="399">
        <v>855.1</v>
      </c>
      <c r="H2292" s="399">
        <f t="shared" ref="H2292:H2293" si="144">CEILING(B2292*1.4,0.05)</f>
        <v>891.45</v>
      </c>
      <c r="M2292" s="389"/>
      <c r="N2292" s="401"/>
    </row>
    <row r="2293" spans="1:14" x14ac:dyDescent="0.2">
      <c r="A2293" s="158">
        <v>37807</v>
      </c>
      <c r="B2293" s="421">
        <v>827.75</v>
      </c>
      <c r="G2293" s="399">
        <v>1111.6500000000001</v>
      </c>
      <c r="H2293" s="399">
        <f t="shared" si="144"/>
        <v>1158.8500000000001</v>
      </c>
      <c r="M2293" s="406"/>
      <c r="N2293" s="399"/>
    </row>
    <row r="2294" spans="1:14" x14ac:dyDescent="0.2">
      <c r="A2294" s="158">
        <v>37809</v>
      </c>
      <c r="B2294" s="421">
        <v>636.75</v>
      </c>
      <c r="G2294" s="399">
        <v>825.45</v>
      </c>
      <c r="M2294" s="389"/>
      <c r="N2294" s="401"/>
    </row>
    <row r="2295" spans="1:14" x14ac:dyDescent="0.2">
      <c r="A2295" s="158">
        <v>37810</v>
      </c>
      <c r="B2295" s="421">
        <v>827.75</v>
      </c>
      <c r="G2295" s="399">
        <v>1073.1500000000001</v>
      </c>
      <c r="M2295" s="406"/>
      <c r="N2295" s="399"/>
    </row>
    <row r="2296" spans="1:14" x14ac:dyDescent="0.2">
      <c r="A2296" s="158">
        <v>37812</v>
      </c>
      <c r="B2296" s="421">
        <v>587.75</v>
      </c>
      <c r="G2296" s="399">
        <v>723.45</v>
      </c>
      <c r="M2296" s="389"/>
      <c r="N2296" s="401"/>
    </row>
    <row r="2297" spans="1:14" x14ac:dyDescent="0.2">
      <c r="A2297" s="158">
        <v>37813</v>
      </c>
      <c r="B2297" s="421">
        <v>764.1</v>
      </c>
      <c r="G2297" s="399">
        <v>940.55000000000007</v>
      </c>
      <c r="M2297" s="406"/>
      <c r="N2297" s="399"/>
    </row>
    <row r="2298" spans="1:14" x14ac:dyDescent="0.2">
      <c r="A2298" s="158">
        <v>37815</v>
      </c>
      <c r="B2298" s="421">
        <v>98.05</v>
      </c>
      <c r="G2298" s="399">
        <v>145.1</v>
      </c>
      <c r="M2298" s="389"/>
      <c r="N2298" s="401"/>
    </row>
    <row r="2299" spans="1:14" x14ac:dyDescent="0.2">
      <c r="A2299" s="158">
        <v>37816</v>
      </c>
      <c r="B2299" s="421">
        <v>127.5</v>
      </c>
      <c r="G2299" s="399">
        <v>188.75</v>
      </c>
      <c r="M2299" s="406"/>
      <c r="N2299" s="399"/>
    </row>
    <row r="2300" spans="1:14" x14ac:dyDescent="0.2">
      <c r="A2300" s="158">
        <v>37818</v>
      </c>
      <c r="B2300" s="421">
        <v>519.54999999999995</v>
      </c>
      <c r="G2300" s="399">
        <v>768.30000000000007</v>
      </c>
      <c r="H2300" s="399">
        <f t="shared" ref="H2300:H2301" si="145">CEILING(B2300*1.4,0.05)</f>
        <v>727.40000000000009</v>
      </c>
      <c r="M2300" s="389"/>
      <c r="N2300" s="401"/>
    </row>
    <row r="2301" spans="1:14" x14ac:dyDescent="0.2">
      <c r="A2301" s="158">
        <v>37819</v>
      </c>
      <c r="B2301" s="421">
        <v>675.45</v>
      </c>
      <c r="G2301" s="399">
        <v>998.85</v>
      </c>
      <c r="H2301" s="399">
        <f t="shared" si="145"/>
        <v>945.65000000000009</v>
      </c>
      <c r="M2301" s="406"/>
      <c r="N2301" s="399"/>
    </row>
    <row r="2302" spans="1:14" x14ac:dyDescent="0.2">
      <c r="A2302" s="158">
        <v>37821</v>
      </c>
      <c r="B2302" s="421">
        <v>880.75</v>
      </c>
      <c r="G2302" s="399">
        <v>1155.1500000000001</v>
      </c>
      <c r="M2302" s="389"/>
      <c r="N2302" s="401"/>
    </row>
    <row r="2303" spans="1:14" x14ac:dyDescent="0.2">
      <c r="A2303" s="158">
        <v>37822</v>
      </c>
      <c r="B2303" s="421">
        <v>1145</v>
      </c>
      <c r="G2303" s="399">
        <v>1501.65</v>
      </c>
      <c r="M2303" s="406"/>
      <c r="N2303" s="399"/>
    </row>
    <row r="2304" spans="1:14" x14ac:dyDescent="0.2">
      <c r="A2304" s="158">
        <v>37824</v>
      </c>
      <c r="B2304" s="421">
        <v>1224.55</v>
      </c>
      <c r="G2304" s="399">
        <v>1871.3500000000001</v>
      </c>
      <c r="M2304" s="389"/>
      <c r="N2304" s="401"/>
    </row>
    <row r="2305" spans="1:14" x14ac:dyDescent="0.2">
      <c r="A2305" s="158">
        <v>37825</v>
      </c>
      <c r="B2305" s="421">
        <v>1591.9</v>
      </c>
      <c r="G2305" s="399">
        <v>2432.8000000000002</v>
      </c>
      <c r="M2305" s="406"/>
      <c r="N2305" s="399"/>
    </row>
    <row r="2306" spans="1:14" x14ac:dyDescent="0.2">
      <c r="A2306" s="158">
        <v>37827</v>
      </c>
      <c r="B2306" s="421">
        <v>564.15</v>
      </c>
      <c r="G2306" s="399">
        <v>1006.1500000000001</v>
      </c>
      <c r="M2306" s="389"/>
      <c r="N2306" s="401"/>
    </row>
    <row r="2307" spans="1:14" x14ac:dyDescent="0.2">
      <c r="A2307" s="158">
        <v>37828</v>
      </c>
      <c r="B2307" s="421">
        <v>733.35</v>
      </c>
      <c r="G2307" s="399">
        <v>1307.95</v>
      </c>
      <c r="M2307" s="406"/>
      <c r="N2307" s="399"/>
    </row>
    <row r="2308" spans="1:14" x14ac:dyDescent="0.2">
      <c r="A2308" s="158">
        <v>37830</v>
      </c>
      <c r="B2308" s="421">
        <v>730.9</v>
      </c>
      <c r="G2308" s="399">
        <v>1020.3000000000001</v>
      </c>
      <c r="H2308" s="399">
        <f t="shared" ref="H2308:H2309" si="146">CEILING(B2308*1.4,0.05)</f>
        <v>1023.3000000000001</v>
      </c>
      <c r="M2308" s="389"/>
      <c r="N2308" s="401"/>
    </row>
    <row r="2309" spans="1:14" x14ac:dyDescent="0.2">
      <c r="A2309" s="158">
        <v>37831</v>
      </c>
      <c r="B2309" s="421">
        <v>950.3</v>
      </c>
      <c r="G2309" s="399">
        <v>1326.3000000000002</v>
      </c>
      <c r="H2309" s="399">
        <f t="shared" si="146"/>
        <v>1330.45</v>
      </c>
      <c r="M2309" s="389"/>
      <c r="N2309" s="401"/>
    </row>
    <row r="2310" spans="1:14" x14ac:dyDescent="0.2">
      <c r="A2310" s="158">
        <v>37833</v>
      </c>
      <c r="B2310" s="421">
        <v>348.85</v>
      </c>
      <c r="G2310" s="399">
        <v>516.1</v>
      </c>
      <c r="M2310" s="389"/>
      <c r="N2310" s="401"/>
    </row>
    <row r="2311" spans="1:14" x14ac:dyDescent="0.2">
      <c r="A2311" s="158">
        <v>37834</v>
      </c>
      <c r="B2311" s="421">
        <v>453.5</v>
      </c>
      <c r="G2311" s="399">
        <v>670.95</v>
      </c>
      <c r="M2311" s="406"/>
      <c r="N2311" s="399"/>
    </row>
    <row r="2312" spans="1:14" x14ac:dyDescent="0.2">
      <c r="A2312" s="158">
        <v>37836</v>
      </c>
      <c r="B2312" s="421">
        <v>734.7</v>
      </c>
      <c r="G2312" s="399">
        <v>1086.6000000000001</v>
      </c>
      <c r="M2312" s="389"/>
      <c r="N2312" s="401"/>
    </row>
    <row r="2313" spans="1:14" x14ac:dyDescent="0.2">
      <c r="A2313" s="158">
        <v>37839</v>
      </c>
      <c r="B2313" s="421">
        <v>832.6</v>
      </c>
      <c r="G2313" s="399">
        <v>1204.6500000000001</v>
      </c>
      <c r="M2313" s="389"/>
      <c r="N2313" s="401"/>
    </row>
    <row r="2314" spans="1:14" x14ac:dyDescent="0.2">
      <c r="A2314" s="158">
        <v>37842</v>
      </c>
      <c r="B2314" s="421">
        <v>1616.5</v>
      </c>
      <c r="G2314" s="399">
        <v>2390.4</v>
      </c>
      <c r="M2314" s="389"/>
      <c r="N2314" s="401"/>
    </row>
    <row r="2315" spans="1:14" x14ac:dyDescent="0.2">
      <c r="A2315" s="158">
        <v>37845</v>
      </c>
      <c r="B2315" s="421">
        <v>734.7</v>
      </c>
      <c r="G2315" s="399">
        <v>1086.6000000000001</v>
      </c>
      <c r="M2315" s="389"/>
      <c r="N2315" s="401"/>
    </row>
    <row r="2316" spans="1:14" x14ac:dyDescent="0.2">
      <c r="A2316" s="158">
        <v>37848</v>
      </c>
      <c r="B2316" s="421">
        <v>1322.55</v>
      </c>
      <c r="G2316" s="399">
        <v>1955.45</v>
      </c>
      <c r="M2316" s="389"/>
      <c r="N2316" s="401"/>
    </row>
    <row r="2317" spans="1:14" x14ac:dyDescent="0.2">
      <c r="A2317" s="158">
        <v>37851</v>
      </c>
      <c r="B2317" s="421">
        <v>979.8</v>
      </c>
      <c r="G2317" s="399">
        <v>1448.95</v>
      </c>
      <c r="M2317" s="389"/>
      <c r="N2317" s="401"/>
    </row>
    <row r="2318" spans="1:14" x14ac:dyDescent="0.2">
      <c r="A2318" s="158">
        <v>37854</v>
      </c>
      <c r="B2318" s="421">
        <v>387.4</v>
      </c>
      <c r="G2318" s="399">
        <v>479.65000000000003</v>
      </c>
      <c r="M2318" s="389"/>
      <c r="N2318" s="401"/>
    </row>
    <row r="2319" spans="1:14" x14ac:dyDescent="0.2">
      <c r="A2319" s="158">
        <v>38200</v>
      </c>
      <c r="B2319" s="421">
        <v>470.9</v>
      </c>
      <c r="G2319" s="399">
        <v>619.35</v>
      </c>
      <c r="H2319" s="399">
        <f t="shared" ref="H2319:H2335" si="147">CEILING(B2319*1.4,0.05)</f>
        <v>659.30000000000007</v>
      </c>
      <c r="M2319" s="389"/>
      <c r="N2319" s="401"/>
    </row>
    <row r="2320" spans="1:14" x14ac:dyDescent="0.2">
      <c r="A2320" s="158">
        <v>38203</v>
      </c>
      <c r="B2320" s="421">
        <v>561.95000000000005</v>
      </c>
      <c r="G2320" s="399">
        <v>1036.5</v>
      </c>
      <c r="H2320" s="399">
        <f t="shared" si="147"/>
        <v>786.75</v>
      </c>
      <c r="M2320" s="389"/>
      <c r="N2320" s="401"/>
    </row>
    <row r="2321" spans="1:14" x14ac:dyDescent="0.2">
      <c r="A2321" s="158">
        <v>38206</v>
      </c>
      <c r="B2321" s="421">
        <v>679.4</v>
      </c>
      <c r="G2321" s="399">
        <v>893.25</v>
      </c>
      <c r="H2321" s="399">
        <f t="shared" si="147"/>
        <v>951.2</v>
      </c>
      <c r="M2321" s="389"/>
      <c r="N2321" s="401"/>
    </row>
    <row r="2322" spans="1:14" x14ac:dyDescent="0.2">
      <c r="A2322" s="158">
        <v>38209</v>
      </c>
      <c r="B2322" s="421">
        <v>872.35</v>
      </c>
      <c r="G2322" s="399">
        <v>1146.8500000000001</v>
      </c>
      <c r="H2322" s="399">
        <f t="shared" si="147"/>
        <v>1221.3</v>
      </c>
      <c r="M2322" s="389"/>
      <c r="N2322" s="401"/>
    </row>
    <row r="2323" spans="1:14" x14ac:dyDescent="0.2">
      <c r="A2323" s="158">
        <v>38212</v>
      </c>
      <c r="B2323" s="421">
        <v>1450.9</v>
      </c>
      <c r="G2323" s="399">
        <v>1907.4</v>
      </c>
      <c r="H2323" s="399">
        <f t="shared" si="147"/>
        <v>2031.3000000000002</v>
      </c>
      <c r="M2323" s="389"/>
      <c r="N2323" s="401"/>
    </row>
    <row r="2324" spans="1:14" x14ac:dyDescent="0.2">
      <c r="A2324" s="158">
        <v>38213</v>
      </c>
      <c r="B2324" s="421">
        <v>432.1</v>
      </c>
      <c r="G2324" s="399">
        <v>568.05000000000007</v>
      </c>
      <c r="H2324" s="399">
        <f t="shared" si="147"/>
        <v>604.95000000000005</v>
      </c>
      <c r="M2324" s="389"/>
      <c r="N2324" s="401"/>
    </row>
    <row r="2325" spans="1:14" x14ac:dyDescent="0.2">
      <c r="A2325" s="158">
        <v>38241</v>
      </c>
      <c r="B2325" s="421">
        <v>496.5</v>
      </c>
      <c r="G2325" s="399">
        <v>620.25</v>
      </c>
      <c r="H2325" s="399">
        <f t="shared" si="147"/>
        <v>695.1</v>
      </c>
      <c r="M2325" s="389"/>
      <c r="N2325" s="401"/>
    </row>
    <row r="2326" spans="1:14" x14ac:dyDescent="0.2">
      <c r="A2326" s="386">
        <v>38244</v>
      </c>
      <c r="B2326" s="421">
        <v>934.7</v>
      </c>
      <c r="G2326" s="399">
        <v>1308.6500000000001</v>
      </c>
      <c r="H2326" s="399">
        <f t="shared" si="147"/>
        <v>1308.6000000000001</v>
      </c>
      <c r="L2326" s="400"/>
      <c r="M2326" s="389"/>
      <c r="N2326" s="403"/>
    </row>
    <row r="2327" spans="1:14" x14ac:dyDescent="0.2">
      <c r="A2327" s="386">
        <v>38247</v>
      </c>
      <c r="B2327" s="421">
        <v>1497.55</v>
      </c>
      <c r="G2327" s="399">
        <v>2096.6</v>
      </c>
      <c r="H2327" s="399">
        <f t="shared" si="147"/>
        <v>2096.6</v>
      </c>
      <c r="L2327" s="400"/>
      <c r="M2327" s="389"/>
      <c r="N2327" s="403"/>
    </row>
    <row r="2328" spans="1:14" x14ac:dyDescent="0.2">
      <c r="A2328" s="386">
        <v>38248</v>
      </c>
      <c r="B2328" s="421">
        <v>934.7</v>
      </c>
      <c r="G2328" s="399">
        <v>1308.6500000000001</v>
      </c>
      <c r="H2328" s="399">
        <f t="shared" si="147"/>
        <v>1308.6000000000001</v>
      </c>
      <c r="L2328" s="400"/>
      <c r="M2328" s="389"/>
      <c r="N2328" s="403"/>
    </row>
    <row r="2329" spans="1:14" x14ac:dyDescent="0.2">
      <c r="A2329" s="386">
        <v>38249</v>
      </c>
      <c r="B2329" s="421">
        <v>1497.55</v>
      </c>
      <c r="G2329" s="399">
        <v>2096.6</v>
      </c>
      <c r="H2329" s="399">
        <f t="shared" si="147"/>
        <v>2096.6</v>
      </c>
      <c r="L2329" s="400"/>
      <c r="M2329" s="389"/>
      <c r="N2329" s="403"/>
    </row>
    <row r="2330" spans="1:14" x14ac:dyDescent="0.2">
      <c r="A2330" s="386">
        <v>38251</v>
      </c>
      <c r="B2330" s="421">
        <v>934.7</v>
      </c>
      <c r="G2330" s="399">
        <v>1308.6500000000001</v>
      </c>
      <c r="H2330" s="399">
        <f t="shared" si="147"/>
        <v>1308.6000000000001</v>
      </c>
      <c r="L2330" s="400"/>
      <c r="M2330" s="389"/>
      <c r="N2330" s="403"/>
    </row>
    <row r="2331" spans="1:14" x14ac:dyDescent="0.2">
      <c r="A2331" s="386">
        <v>38252</v>
      </c>
      <c r="B2331" s="421">
        <v>1497.55</v>
      </c>
      <c r="G2331" s="399">
        <v>2096.6</v>
      </c>
      <c r="H2331" s="399">
        <f t="shared" si="147"/>
        <v>2096.6</v>
      </c>
      <c r="L2331" s="400"/>
      <c r="M2331" s="389"/>
      <c r="N2331" s="403"/>
    </row>
    <row r="2332" spans="1:14" x14ac:dyDescent="0.2">
      <c r="A2332" s="386">
        <v>38254</v>
      </c>
      <c r="B2332" s="421">
        <v>470.9</v>
      </c>
      <c r="G2332" s="399">
        <v>659.30000000000007</v>
      </c>
      <c r="H2332" s="399">
        <f t="shared" si="147"/>
        <v>659.30000000000007</v>
      </c>
      <c r="L2332" s="400"/>
      <c r="M2332" s="389"/>
      <c r="N2332" s="403"/>
    </row>
    <row r="2333" spans="1:14" x14ac:dyDescent="0.2">
      <c r="A2333" s="158">
        <v>38256</v>
      </c>
      <c r="B2333" s="421">
        <v>282.55</v>
      </c>
      <c r="G2333" s="399">
        <v>371.70000000000005</v>
      </c>
      <c r="H2333" s="399">
        <f t="shared" si="147"/>
        <v>395.6</v>
      </c>
      <c r="M2333" s="389"/>
      <c r="N2333" s="401"/>
    </row>
    <row r="2334" spans="1:14" x14ac:dyDescent="0.2">
      <c r="A2334" s="158">
        <v>38270</v>
      </c>
      <c r="B2334" s="421">
        <v>964.45</v>
      </c>
      <c r="G2334" s="399">
        <v>1268.0500000000002</v>
      </c>
      <c r="H2334" s="399">
        <f t="shared" si="147"/>
        <v>1350.25</v>
      </c>
      <c r="M2334" s="389"/>
      <c r="N2334" s="401"/>
    </row>
    <row r="2335" spans="1:14" x14ac:dyDescent="0.2">
      <c r="A2335" s="158">
        <v>38272</v>
      </c>
      <c r="B2335" s="421">
        <v>964.45</v>
      </c>
      <c r="G2335" s="399">
        <v>1268.0500000000002</v>
      </c>
      <c r="H2335" s="399">
        <f t="shared" si="147"/>
        <v>1350.25</v>
      </c>
      <c r="M2335" s="389"/>
      <c r="N2335" s="401"/>
    </row>
    <row r="2336" spans="1:14" x14ac:dyDescent="0.2">
      <c r="A2336" s="158">
        <v>38273</v>
      </c>
      <c r="B2336" s="421">
        <v>964.45</v>
      </c>
      <c r="G2336" s="399">
        <v>1268.0500000000002</v>
      </c>
      <c r="M2336" s="389"/>
      <c r="N2336" s="401"/>
    </row>
    <row r="2337" spans="1:14" x14ac:dyDescent="0.2">
      <c r="A2337" s="158">
        <v>38274</v>
      </c>
      <c r="B2337" s="421">
        <v>790.05</v>
      </c>
      <c r="G2337" s="399">
        <v>1106.1000000000001</v>
      </c>
      <c r="M2337" s="389"/>
      <c r="N2337" s="401"/>
    </row>
    <row r="2338" spans="1:14" x14ac:dyDescent="0.2">
      <c r="A2338" s="158">
        <v>38275</v>
      </c>
      <c r="B2338" s="421">
        <v>315.2</v>
      </c>
      <c r="G2338" s="399">
        <v>414.65000000000003</v>
      </c>
      <c r="H2338" s="399">
        <f t="shared" ref="H2338" si="148">CEILING(B2338*1.4,0.05)</f>
        <v>441.3</v>
      </c>
      <c r="M2338" s="389"/>
      <c r="N2338" s="401"/>
    </row>
    <row r="2339" spans="1:14" x14ac:dyDescent="0.2">
      <c r="A2339" s="158">
        <v>38276</v>
      </c>
      <c r="B2339" s="421">
        <v>964.45</v>
      </c>
      <c r="G2339" s="399">
        <v>1268.0500000000002</v>
      </c>
      <c r="M2339" s="389"/>
      <c r="N2339" s="401"/>
    </row>
    <row r="2340" spans="1:14" x14ac:dyDescent="0.2">
      <c r="A2340" s="158">
        <v>38285</v>
      </c>
      <c r="B2340" s="421">
        <v>163.1</v>
      </c>
      <c r="G2340" s="399">
        <v>228.4</v>
      </c>
      <c r="M2340" s="389"/>
      <c r="N2340" s="401"/>
    </row>
    <row r="2341" spans="1:14" x14ac:dyDescent="0.2">
      <c r="A2341" s="158">
        <v>38286</v>
      </c>
      <c r="B2341" s="421">
        <v>146.9</v>
      </c>
      <c r="G2341" s="399">
        <v>205.70000000000002</v>
      </c>
      <c r="M2341" s="389"/>
      <c r="N2341" s="401"/>
    </row>
    <row r="2342" spans="1:14" x14ac:dyDescent="0.2">
      <c r="A2342" s="158">
        <v>38287</v>
      </c>
      <c r="B2342" s="421">
        <v>2218.5</v>
      </c>
      <c r="G2342" s="399">
        <v>2740.9500000000003</v>
      </c>
      <c r="H2342" s="399">
        <f t="shared" ref="H2342:H2343" si="149">CEILING(B2342*1.4,0.05)</f>
        <v>3105.9</v>
      </c>
      <c r="M2342" s="389"/>
      <c r="N2342" s="401"/>
    </row>
    <row r="2343" spans="1:14" x14ac:dyDescent="0.2">
      <c r="A2343" s="158">
        <v>38288</v>
      </c>
      <c r="B2343" s="421">
        <v>203.95</v>
      </c>
      <c r="G2343" s="399">
        <v>268.45</v>
      </c>
      <c r="H2343" s="399">
        <f t="shared" si="149"/>
        <v>285.55</v>
      </c>
      <c r="M2343" s="389"/>
      <c r="N2343" s="401"/>
    </row>
    <row r="2344" spans="1:14" x14ac:dyDescent="0.2">
      <c r="A2344" s="158">
        <v>38290</v>
      </c>
      <c r="B2344" s="421">
        <v>2824.7</v>
      </c>
      <c r="G2344" s="399">
        <v>3713.3</v>
      </c>
      <c r="M2344" s="389"/>
      <c r="N2344" s="401"/>
    </row>
    <row r="2345" spans="1:14" x14ac:dyDescent="0.2">
      <c r="A2345" s="158">
        <v>38293</v>
      </c>
      <c r="B2345" s="421">
        <v>3032</v>
      </c>
      <c r="G2345" s="399">
        <v>3698.3</v>
      </c>
      <c r="H2345" s="399">
        <f t="shared" ref="H2345:H2358" si="150">CEILING(B2345*1.4,0.05)</f>
        <v>4244.8</v>
      </c>
      <c r="M2345" s="389"/>
      <c r="N2345" s="401"/>
    </row>
    <row r="2346" spans="1:14" x14ac:dyDescent="0.2">
      <c r="A2346" s="386">
        <v>38307</v>
      </c>
      <c r="B2346" s="421">
        <v>1874.1</v>
      </c>
      <c r="G2346" s="399">
        <v>2623.8</v>
      </c>
      <c r="H2346" s="399">
        <f t="shared" si="150"/>
        <v>2623.75</v>
      </c>
      <c r="L2346" s="400"/>
      <c r="M2346" s="389"/>
      <c r="N2346" s="403"/>
    </row>
    <row r="2347" spans="1:14" x14ac:dyDescent="0.2">
      <c r="A2347" s="386">
        <v>38308</v>
      </c>
      <c r="B2347" s="421">
        <v>2156.1999999999998</v>
      </c>
      <c r="G2347" s="399">
        <v>3018.7000000000003</v>
      </c>
      <c r="H2347" s="399">
        <f t="shared" si="150"/>
        <v>3018.7000000000003</v>
      </c>
      <c r="L2347" s="400"/>
      <c r="M2347" s="389"/>
      <c r="N2347" s="403"/>
    </row>
    <row r="2348" spans="1:14" x14ac:dyDescent="0.2">
      <c r="A2348" s="158">
        <v>38309</v>
      </c>
      <c r="B2348" s="421">
        <v>1270.7</v>
      </c>
      <c r="G2348" s="399">
        <v>1230.8000000000002</v>
      </c>
      <c r="H2348" s="399">
        <f t="shared" si="150"/>
        <v>1779</v>
      </c>
      <c r="M2348" s="389"/>
      <c r="N2348" s="401"/>
    </row>
    <row r="2349" spans="1:14" x14ac:dyDescent="0.2">
      <c r="A2349" s="386">
        <v>38310</v>
      </c>
      <c r="B2349" s="421">
        <v>2438.3000000000002</v>
      </c>
      <c r="G2349" s="399">
        <v>3413.7000000000003</v>
      </c>
      <c r="H2349" s="399">
        <f t="shared" si="150"/>
        <v>3413.65</v>
      </c>
      <c r="L2349" s="400"/>
      <c r="M2349" s="389"/>
      <c r="N2349" s="403"/>
    </row>
    <row r="2350" spans="1:14" x14ac:dyDescent="0.2">
      <c r="A2350" s="386">
        <v>38311</v>
      </c>
      <c r="B2350" s="421">
        <v>1874.1</v>
      </c>
      <c r="G2350" s="399">
        <v>2623.8</v>
      </c>
      <c r="H2350" s="399">
        <f t="shared" si="150"/>
        <v>2623.75</v>
      </c>
      <c r="L2350" s="400"/>
      <c r="M2350" s="389"/>
      <c r="N2350" s="403"/>
    </row>
    <row r="2351" spans="1:14" x14ac:dyDescent="0.2">
      <c r="A2351" s="386">
        <v>38313</v>
      </c>
      <c r="B2351" s="421">
        <v>2156.1999999999998</v>
      </c>
      <c r="G2351" s="399">
        <v>3018.7000000000003</v>
      </c>
      <c r="H2351" s="399">
        <f t="shared" si="150"/>
        <v>3018.7000000000003</v>
      </c>
      <c r="L2351" s="400"/>
      <c r="M2351" s="389"/>
      <c r="N2351" s="403"/>
    </row>
    <row r="2352" spans="1:14" x14ac:dyDescent="0.2">
      <c r="A2352" s="386">
        <v>38314</v>
      </c>
      <c r="B2352" s="421">
        <v>2438.3000000000002</v>
      </c>
      <c r="G2352" s="399">
        <v>3413.7000000000003</v>
      </c>
      <c r="H2352" s="399">
        <f t="shared" si="150"/>
        <v>3413.65</v>
      </c>
      <c r="L2352" s="400"/>
      <c r="M2352" s="389"/>
      <c r="N2352" s="403"/>
    </row>
    <row r="2353" spans="1:14" x14ac:dyDescent="0.2">
      <c r="A2353" s="386">
        <v>38316</v>
      </c>
      <c r="B2353" s="421">
        <v>1675.35</v>
      </c>
      <c r="G2353" s="399">
        <v>2345.5</v>
      </c>
      <c r="H2353" s="399">
        <f t="shared" si="150"/>
        <v>2345.5</v>
      </c>
      <c r="L2353" s="400"/>
      <c r="M2353" s="389"/>
      <c r="N2353" s="403"/>
    </row>
    <row r="2354" spans="1:14" x14ac:dyDescent="0.2">
      <c r="A2354" s="386">
        <v>38317</v>
      </c>
      <c r="B2354" s="421">
        <v>2122.1999999999998</v>
      </c>
      <c r="G2354" s="399">
        <v>2971.15</v>
      </c>
      <c r="H2354" s="399">
        <f t="shared" si="150"/>
        <v>2971.1000000000004</v>
      </c>
      <c r="L2354" s="400"/>
      <c r="M2354" s="389"/>
      <c r="N2354" s="403"/>
    </row>
    <row r="2355" spans="1:14" x14ac:dyDescent="0.2">
      <c r="A2355" s="386">
        <v>38319</v>
      </c>
      <c r="B2355" s="421">
        <v>2404.3000000000002</v>
      </c>
      <c r="G2355" s="399">
        <v>3366.1000000000004</v>
      </c>
      <c r="H2355" s="399">
        <f t="shared" si="150"/>
        <v>3366.05</v>
      </c>
      <c r="L2355" s="400"/>
      <c r="M2355" s="389"/>
      <c r="N2355" s="403"/>
    </row>
    <row r="2356" spans="1:14" x14ac:dyDescent="0.2">
      <c r="A2356" s="386">
        <v>38320</v>
      </c>
      <c r="B2356" s="421">
        <v>1675.35</v>
      </c>
      <c r="G2356" s="399">
        <v>2345.5</v>
      </c>
      <c r="H2356" s="399">
        <f t="shared" si="150"/>
        <v>2345.5</v>
      </c>
      <c r="L2356" s="400"/>
      <c r="M2356" s="389"/>
      <c r="N2356" s="403"/>
    </row>
    <row r="2357" spans="1:14" x14ac:dyDescent="0.2">
      <c r="A2357" s="386">
        <v>38322</v>
      </c>
      <c r="B2357" s="421">
        <v>2122.1999999999998</v>
      </c>
      <c r="G2357" s="399">
        <v>2971.15</v>
      </c>
      <c r="H2357" s="399">
        <f t="shared" si="150"/>
        <v>2971.1000000000004</v>
      </c>
      <c r="L2357" s="400"/>
      <c r="M2357" s="389"/>
      <c r="N2357" s="403"/>
    </row>
    <row r="2358" spans="1:14" x14ac:dyDescent="0.2">
      <c r="A2358" s="386">
        <v>38323</v>
      </c>
      <c r="B2358" s="421">
        <v>2404.3000000000002</v>
      </c>
      <c r="G2358" s="399">
        <v>3366.1000000000004</v>
      </c>
      <c r="H2358" s="399">
        <f t="shared" si="150"/>
        <v>3366.05</v>
      </c>
      <c r="L2358" s="400"/>
      <c r="M2358" s="389"/>
      <c r="N2358" s="403"/>
    </row>
    <row r="2359" spans="1:14" x14ac:dyDescent="0.2">
      <c r="A2359" s="158">
        <v>38350</v>
      </c>
      <c r="B2359" s="421">
        <v>675.2</v>
      </c>
      <c r="G2359" s="399">
        <v>887.80000000000007</v>
      </c>
      <c r="M2359" s="389"/>
      <c r="N2359" s="401"/>
    </row>
    <row r="2360" spans="1:14" x14ac:dyDescent="0.2">
      <c r="A2360" s="158">
        <v>38353</v>
      </c>
      <c r="B2360" s="421">
        <v>270.05</v>
      </c>
      <c r="G2360" s="399">
        <v>355.3</v>
      </c>
      <c r="M2360" s="389"/>
      <c r="N2360" s="401"/>
    </row>
    <row r="2361" spans="1:14" x14ac:dyDescent="0.2">
      <c r="A2361" s="158">
        <v>38356</v>
      </c>
      <c r="B2361" s="421">
        <v>885.2</v>
      </c>
      <c r="G2361" s="399">
        <v>1163.9000000000001</v>
      </c>
      <c r="M2361" s="389"/>
      <c r="N2361" s="401"/>
    </row>
    <row r="2362" spans="1:14" x14ac:dyDescent="0.2">
      <c r="A2362" s="158">
        <v>38358</v>
      </c>
      <c r="B2362" s="421">
        <v>3032</v>
      </c>
      <c r="G2362" s="399">
        <v>4384.3</v>
      </c>
      <c r="M2362" s="389"/>
      <c r="N2362" s="401"/>
    </row>
    <row r="2363" spans="1:14" x14ac:dyDescent="0.2">
      <c r="A2363" s="158">
        <v>38359</v>
      </c>
      <c r="B2363" s="421">
        <v>141.19999999999999</v>
      </c>
      <c r="G2363" s="399">
        <v>204.3</v>
      </c>
      <c r="H2363" s="399">
        <f t="shared" ref="H2363:H2364" si="151">CEILING(B2363*1.4,0.05)</f>
        <v>197.70000000000002</v>
      </c>
      <c r="M2363" s="389"/>
      <c r="N2363" s="401"/>
    </row>
    <row r="2364" spans="1:14" x14ac:dyDescent="0.2">
      <c r="A2364" s="158">
        <v>38362</v>
      </c>
      <c r="B2364" s="421">
        <v>406.9</v>
      </c>
      <c r="G2364" s="399">
        <v>535.1</v>
      </c>
      <c r="H2364" s="399">
        <f t="shared" si="151"/>
        <v>569.70000000000005</v>
      </c>
      <c r="M2364" s="389"/>
      <c r="N2364" s="401"/>
    </row>
    <row r="2365" spans="1:14" x14ac:dyDescent="0.2">
      <c r="A2365" s="158">
        <v>38365</v>
      </c>
      <c r="B2365" s="421">
        <v>270.05</v>
      </c>
      <c r="G2365" s="399">
        <v>337.6</v>
      </c>
      <c r="M2365" s="389"/>
      <c r="N2365" s="401"/>
    </row>
    <row r="2366" spans="1:14" x14ac:dyDescent="0.2">
      <c r="A2366" s="158">
        <v>38368</v>
      </c>
      <c r="B2366" s="421">
        <v>1294.5999999999999</v>
      </c>
      <c r="G2366" s="399">
        <v>1617.15</v>
      </c>
      <c r="M2366" s="389"/>
      <c r="N2366" s="401"/>
    </row>
    <row r="2367" spans="1:14" x14ac:dyDescent="0.2">
      <c r="A2367" s="158">
        <v>38415</v>
      </c>
      <c r="B2367" s="421">
        <v>422.2</v>
      </c>
      <c r="G2367" s="399">
        <v>610.5</v>
      </c>
      <c r="H2367" s="399">
        <f t="shared" ref="H2367:H2369" si="152">CEILING(B2367*1.4,0.05)</f>
        <v>591.1</v>
      </c>
      <c r="M2367" s="389"/>
      <c r="N2367" s="401"/>
    </row>
    <row r="2368" spans="1:14" x14ac:dyDescent="0.2">
      <c r="A2368" s="158">
        <v>38416</v>
      </c>
      <c r="B2368" s="421">
        <v>595.54999999999995</v>
      </c>
      <c r="G2368" s="399">
        <v>833.80000000000007</v>
      </c>
      <c r="H2368" s="399">
        <f t="shared" si="152"/>
        <v>833.80000000000007</v>
      </c>
      <c r="M2368" s="389"/>
      <c r="N2368" s="401"/>
    </row>
    <row r="2369" spans="1:14" x14ac:dyDescent="0.2">
      <c r="A2369" s="158">
        <v>38417</v>
      </c>
      <c r="B2369" s="421">
        <v>595.54999999999995</v>
      </c>
      <c r="G2369" s="399">
        <v>833.80000000000007</v>
      </c>
      <c r="H2369" s="399">
        <f t="shared" si="152"/>
        <v>833.80000000000007</v>
      </c>
      <c r="M2369" s="389"/>
      <c r="N2369" s="401"/>
    </row>
    <row r="2370" spans="1:14" x14ac:dyDescent="0.2">
      <c r="A2370" s="158">
        <v>38418</v>
      </c>
      <c r="B2370" s="421">
        <v>1013.2</v>
      </c>
      <c r="G2370" s="399">
        <v>1229.1500000000001</v>
      </c>
      <c r="M2370" s="389"/>
      <c r="N2370" s="401"/>
    </row>
    <row r="2371" spans="1:14" x14ac:dyDescent="0.2">
      <c r="A2371" s="158">
        <v>38419</v>
      </c>
      <c r="B2371" s="421">
        <v>188.2</v>
      </c>
      <c r="G2371" s="399">
        <v>293.2</v>
      </c>
      <c r="H2371" s="399">
        <f t="shared" ref="H2371:H2372" si="153">CEILING(B2371*1.4,0.05)</f>
        <v>263.5</v>
      </c>
      <c r="M2371" s="389"/>
      <c r="N2371" s="401"/>
    </row>
    <row r="2372" spans="1:14" x14ac:dyDescent="0.2">
      <c r="A2372" s="158">
        <v>38420</v>
      </c>
      <c r="B2372" s="421">
        <v>248.5</v>
      </c>
      <c r="G2372" s="399">
        <v>386.90000000000003</v>
      </c>
      <c r="H2372" s="399">
        <f t="shared" si="153"/>
        <v>347.90000000000003</v>
      </c>
      <c r="M2372" s="389"/>
      <c r="N2372" s="401"/>
    </row>
    <row r="2373" spans="1:14" x14ac:dyDescent="0.2">
      <c r="A2373" s="158">
        <v>38421</v>
      </c>
      <c r="B2373" s="421">
        <v>1619.55</v>
      </c>
      <c r="G2373" s="399">
        <v>2153.5</v>
      </c>
      <c r="M2373" s="389"/>
      <c r="N2373" s="401"/>
    </row>
    <row r="2374" spans="1:14" x14ac:dyDescent="0.2">
      <c r="A2374" s="158">
        <v>38422</v>
      </c>
      <c r="B2374" s="421">
        <v>388.75</v>
      </c>
      <c r="G2374" s="399">
        <v>544.35</v>
      </c>
      <c r="M2374" s="389"/>
      <c r="N2374" s="401"/>
    </row>
    <row r="2375" spans="1:14" x14ac:dyDescent="0.2">
      <c r="A2375" s="158">
        <v>38423</v>
      </c>
      <c r="B2375" s="421">
        <v>271.64999999999998</v>
      </c>
      <c r="G2375" s="399">
        <v>380.3</v>
      </c>
      <c r="H2375" s="399">
        <f t="shared" ref="H2375" si="154">CEILING(B2375*1.4,0.05)</f>
        <v>380.35</v>
      </c>
      <c r="M2375" s="389"/>
      <c r="N2375" s="401"/>
    </row>
    <row r="2376" spans="1:14" x14ac:dyDescent="0.2">
      <c r="A2376" s="158">
        <v>38424</v>
      </c>
      <c r="B2376" s="421">
        <v>1013.2</v>
      </c>
      <c r="G2376" s="399">
        <v>1465.1000000000001</v>
      </c>
      <c r="M2376" s="389"/>
      <c r="N2376" s="401"/>
    </row>
    <row r="2377" spans="1:14" x14ac:dyDescent="0.2">
      <c r="A2377" s="158">
        <v>38425</v>
      </c>
      <c r="B2377" s="421">
        <v>638.79999999999995</v>
      </c>
      <c r="G2377" s="399">
        <v>894.45</v>
      </c>
      <c r="M2377" s="389"/>
      <c r="N2377" s="401"/>
    </row>
    <row r="2378" spans="1:14" x14ac:dyDescent="0.2">
      <c r="A2378" s="158">
        <v>38426</v>
      </c>
      <c r="B2378" s="421">
        <v>479.25</v>
      </c>
      <c r="G2378" s="399">
        <v>684.55000000000007</v>
      </c>
      <c r="M2378" s="389"/>
      <c r="N2378" s="401"/>
    </row>
    <row r="2379" spans="1:14" x14ac:dyDescent="0.2">
      <c r="A2379" s="158">
        <v>38427</v>
      </c>
      <c r="B2379" s="421">
        <v>1251.0999999999999</v>
      </c>
      <c r="G2379" s="399">
        <v>1808.8500000000001</v>
      </c>
      <c r="M2379" s="389"/>
      <c r="N2379" s="401"/>
    </row>
    <row r="2380" spans="1:14" x14ac:dyDescent="0.2">
      <c r="A2380" s="158">
        <v>38428</v>
      </c>
      <c r="B2380" s="421">
        <v>260.60000000000002</v>
      </c>
      <c r="G2380" s="399">
        <v>364.85</v>
      </c>
      <c r="H2380" s="399">
        <f t="shared" ref="H2380" si="155">CEILING(B2380*1.4,0.05)</f>
        <v>364.85</v>
      </c>
      <c r="M2380" s="389"/>
      <c r="N2380" s="401"/>
    </row>
    <row r="2381" spans="1:14" x14ac:dyDescent="0.2">
      <c r="A2381" s="158">
        <v>38430</v>
      </c>
      <c r="B2381" s="421">
        <v>644.75</v>
      </c>
      <c r="G2381" s="399">
        <v>932.40000000000009</v>
      </c>
      <c r="M2381" s="389"/>
      <c r="N2381" s="401"/>
    </row>
    <row r="2382" spans="1:14" x14ac:dyDescent="0.2">
      <c r="A2382" s="158">
        <v>38436</v>
      </c>
      <c r="B2382" s="421">
        <v>264</v>
      </c>
      <c r="G2382" s="399">
        <v>381.90000000000003</v>
      </c>
      <c r="M2382" s="389"/>
      <c r="N2382" s="401"/>
    </row>
    <row r="2383" spans="1:14" x14ac:dyDescent="0.2">
      <c r="A2383" s="158">
        <v>38438</v>
      </c>
      <c r="B2383" s="421">
        <v>1619.55</v>
      </c>
      <c r="G2383" s="399">
        <v>2123.65</v>
      </c>
      <c r="M2383" s="389"/>
      <c r="N2383" s="401"/>
    </row>
    <row r="2384" spans="1:14" x14ac:dyDescent="0.2">
      <c r="A2384" s="158">
        <v>38440</v>
      </c>
      <c r="B2384" s="421">
        <v>1212.8</v>
      </c>
      <c r="G2384" s="399">
        <v>1753.5500000000002</v>
      </c>
      <c r="M2384" s="389"/>
      <c r="N2384" s="401"/>
    </row>
    <row r="2385" spans="1:14" x14ac:dyDescent="0.2">
      <c r="A2385" s="158">
        <v>38441</v>
      </c>
      <c r="B2385" s="421">
        <v>1918.95</v>
      </c>
      <c r="G2385" s="399">
        <v>2565.25</v>
      </c>
      <c r="M2385" s="389"/>
      <c r="N2385" s="401"/>
    </row>
    <row r="2386" spans="1:14" x14ac:dyDescent="0.2">
      <c r="A2386" s="158">
        <v>38446</v>
      </c>
      <c r="B2386" s="421">
        <v>1251.0999999999999</v>
      </c>
      <c r="G2386" s="399">
        <v>1808.8500000000001</v>
      </c>
      <c r="M2386" s="389"/>
      <c r="N2386" s="401"/>
    </row>
    <row r="2387" spans="1:14" x14ac:dyDescent="0.2">
      <c r="A2387" s="158">
        <v>38447</v>
      </c>
      <c r="B2387" s="421">
        <v>1619.55</v>
      </c>
      <c r="G2387" s="399">
        <v>2055.5</v>
      </c>
      <c r="M2387" s="389"/>
      <c r="N2387" s="401"/>
    </row>
    <row r="2388" spans="1:14" x14ac:dyDescent="0.2">
      <c r="A2388" s="158">
        <v>38448</v>
      </c>
      <c r="B2388" s="421">
        <v>383.8</v>
      </c>
      <c r="G2388" s="399">
        <v>554.95000000000005</v>
      </c>
      <c r="M2388" s="389"/>
      <c r="N2388" s="401"/>
    </row>
    <row r="2389" spans="1:14" x14ac:dyDescent="0.2">
      <c r="A2389" s="158">
        <v>38449</v>
      </c>
      <c r="B2389" s="421">
        <v>2265.75</v>
      </c>
      <c r="G2389" s="399">
        <v>3058</v>
      </c>
      <c r="M2389" s="389"/>
      <c r="N2389" s="401"/>
    </row>
    <row r="2390" spans="1:14" x14ac:dyDescent="0.2">
      <c r="A2390" s="158">
        <v>38450</v>
      </c>
      <c r="B2390" s="421">
        <v>905.6</v>
      </c>
      <c r="G2390" s="399">
        <v>1309.5500000000002</v>
      </c>
      <c r="M2390" s="389"/>
      <c r="N2390" s="401"/>
    </row>
    <row r="2391" spans="1:14" x14ac:dyDescent="0.2">
      <c r="A2391" s="158">
        <v>38452</v>
      </c>
      <c r="B2391" s="421">
        <v>606.5</v>
      </c>
      <c r="G2391" s="399">
        <v>876.95</v>
      </c>
      <c r="M2391" s="389"/>
      <c r="N2391" s="401"/>
    </row>
    <row r="2392" spans="1:14" x14ac:dyDescent="0.2">
      <c r="A2392" s="158">
        <v>38453</v>
      </c>
      <c r="B2392" s="421">
        <v>1819.3</v>
      </c>
      <c r="G2392" s="399">
        <v>2341.4</v>
      </c>
      <c r="M2392" s="389"/>
      <c r="N2392" s="401"/>
    </row>
    <row r="2393" spans="1:14" x14ac:dyDescent="0.2">
      <c r="A2393" s="158">
        <v>38455</v>
      </c>
      <c r="B2393" s="421">
        <v>2460.75</v>
      </c>
      <c r="G2393" s="399">
        <v>3557.6000000000004</v>
      </c>
      <c r="M2393" s="389"/>
      <c r="N2393" s="401"/>
    </row>
    <row r="2394" spans="1:14" x14ac:dyDescent="0.2">
      <c r="A2394" s="158">
        <v>38456</v>
      </c>
      <c r="B2394" s="421">
        <v>1619.55</v>
      </c>
      <c r="G2394" s="399">
        <v>2017.45</v>
      </c>
      <c r="M2394" s="389"/>
      <c r="N2394" s="401"/>
    </row>
    <row r="2395" spans="1:14" x14ac:dyDescent="0.2">
      <c r="A2395" s="158">
        <v>38457</v>
      </c>
      <c r="B2395" s="421">
        <v>1512</v>
      </c>
      <c r="G2395" s="399">
        <v>2018</v>
      </c>
      <c r="M2395" s="389"/>
      <c r="N2395" s="401"/>
    </row>
    <row r="2396" spans="1:14" x14ac:dyDescent="0.2">
      <c r="A2396" s="158">
        <v>38458</v>
      </c>
      <c r="B2396" s="421">
        <v>805.95</v>
      </c>
      <c r="G2396" s="399">
        <v>1072.75</v>
      </c>
      <c r="M2396" s="389"/>
      <c r="N2396" s="401"/>
    </row>
    <row r="2397" spans="1:14" x14ac:dyDescent="0.2">
      <c r="A2397" s="158">
        <v>38460</v>
      </c>
      <c r="B2397" s="421">
        <v>291.14999999999998</v>
      </c>
      <c r="G2397" s="399">
        <v>421.25</v>
      </c>
      <c r="M2397" s="389"/>
      <c r="N2397" s="401"/>
    </row>
    <row r="2398" spans="1:14" x14ac:dyDescent="0.2">
      <c r="A2398" s="158">
        <v>38461</v>
      </c>
      <c r="B2398" s="421">
        <v>1514.1</v>
      </c>
      <c r="G2398" s="399">
        <v>2119.75</v>
      </c>
      <c r="H2398" s="399">
        <f t="shared" ref="H2398" si="156">CEILING(B2398*1.4,0.05)</f>
        <v>2119.75</v>
      </c>
      <c r="M2398" s="389"/>
      <c r="N2398" s="401"/>
    </row>
    <row r="2399" spans="1:14" x14ac:dyDescent="0.2">
      <c r="A2399" s="158">
        <v>38462</v>
      </c>
      <c r="B2399" s="421">
        <v>345.1</v>
      </c>
      <c r="G2399" s="399">
        <v>458.15000000000003</v>
      </c>
      <c r="M2399" s="389"/>
      <c r="N2399" s="401"/>
    </row>
    <row r="2400" spans="1:14" x14ac:dyDescent="0.2">
      <c r="A2400" s="158">
        <v>38463</v>
      </c>
      <c r="B2400" s="421">
        <v>1514.1</v>
      </c>
      <c r="G2400" s="399">
        <v>2119.75</v>
      </c>
      <c r="H2400" s="399">
        <f t="shared" ref="H2400" si="157">CEILING(B2400*1.4,0.05)</f>
        <v>2119.75</v>
      </c>
      <c r="M2400" s="389"/>
      <c r="N2400" s="401"/>
    </row>
    <row r="2401" spans="1:14" x14ac:dyDescent="0.2">
      <c r="A2401" s="158">
        <v>38464</v>
      </c>
      <c r="B2401" s="421">
        <v>375.1</v>
      </c>
      <c r="G2401" s="399">
        <v>506.5</v>
      </c>
      <c r="M2401" s="389"/>
      <c r="N2401" s="401"/>
    </row>
    <row r="2402" spans="1:14" x14ac:dyDescent="0.2">
      <c r="A2402" s="158">
        <v>38466</v>
      </c>
      <c r="B2402" s="421">
        <v>1012.8</v>
      </c>
      <c r="G2402" s="399">
        <v>1395.8500000000001</v>
      </c>
      <c r="M2402" s="389"/>
      <c r="N2402" s="401"/>
    </row>
    <row r="2403" spans="1:14" x14ac:dyDescent="0.2">
      <c r="A2403" s="386">
        <v>38467</v>
      </c>
      <c r="B2403" s="421">
        <v>1013.2</v>
      </c>
      <c r="G2403" s="399">
        <v>1418.5</v>
      </c>
      <c r="H2403" s="399">
        <f t="shared" ref="H2403" si="158">CEILING(B2403*1.4,0.05)</f>
        <v>1418.5</v>
      </c>
      <c r="L2403" s="400"/>
      <c r="M2403" s="389"/>
      <c r="N2403" s="403"/>
    </row>
    <row r="2404" spans="1:14" x14ac:dyDescent="0.2">
      <c r="A2404" s="158">
        <v>38468</v>
      </c>
      <c r="B2404" s="421">
        <v>1560.55</v>
      </c>
      <c r="G2404" s="399">
        <v>2171.4500000000003</v>
      </c>
      <c r="M2404" s="389"/>
      <c r="N2404" s="401"/>
    </row>
    <row r="2405" spans="1:14" x14ac:dyDescent="0.2">
      <c r="A2405" s="158">
        <v>38469</v>
      </c>
      <c r="B2405" s="421">
        <v>1819.3</v>
      </c>
      <c r="G2405" s="399">
        <v>2202.9500000000003</v>
      </c>
      <c r="M2405" s="389"/>
      <c r="N2405" s="401"/>
    </row>
    <row r="2406" spans="1:14" x14ac:dyDescent="0.2">
      <c r="A2406" s="386">
        <v>38471</v>
      </c>
      <c r="B2406" s="421">
        <v>1112.8</v>
      </c>
      <c r="G2406" s="399">
        <v>1558</v>
      </c>
      <c r="H2406" s="399">
        <f t="shared" ref="H2406:H2408" si="159">CEILING(B2406*1.4,0.05)</f>
        <v>1557.95</v>
      </c>
      <c r="L2406" s="400"/>
      <c r="M2406" s="389"/>
      <c r="N2406" s="403"/>
    </row>
    <row r="2407" spans="1:14" x14ac:dyDescent="0.2">
      <c r="A2407" s="386">
        <v>38472</v>
      </c>
      <c r="B2407" s="421">
        <v>304.3</v>
      </c>
      <c r="G2407" s="399">
        <v>426.05</v>
      </c>
      <c r="H2407" s="399">
        <f t="shared" si="159"/>
        <v>426.05</v>
      </c>
      <c r="L2407" s="400"/>
      <c r="M2407" s="389"/>
      <c r="N2407" s="403"/>
    </row>
    <row r="2408" spans="1:14" x14ac:dyDescent="0.2">
      <c r="A2408" s="386">
        <v>38474</v>
      </c>
      <c r="B2408" s="421">
        <v>2293.1999999999998</v>
      </c>
      <c r="G2408" s="399">
        <v>3210.55</v>
      </c>
      <c r="H2408" s="399">
        <f t="shared" si="159"/>
        <v>3210.5</v>
      </c>
      <c r="L2408" s="400"/>
      <c r="M2408" s="389"/>
      <c r="N2408" s="403"/>
    </row>
    <row r="2409" spans="1:14" x14ac:dyDescent="0.2">
      <c r="A2409" s="158">
        <v>38477</v>
      </c>
      <c r="B2409" s="421">
        <v>2117.9</v>
      </c>
      <c r="G2409" s="399">
        <v>3062</v>
      </c>
      <c r="M2409" s="389"/>
      <c r="N2409" s="401"/>
    </row>
    <row r="2410" spans="1:14" x14ac:dyDescent="0.2">
      <c r="A2410" s="386">
        <v>38484</v>
      </c>
      <c r="B2410" s="421">
        <v>2146</v>
      </c>
      <c r="G2410" s="399">
        <v>3004.4500000000003</v>
      </c>
      <c r="H2410" s="399">
        <f t="shared" ref="H2410" si="160">CEILING(B2410*1.4,0.05)</f>
        <v>3004.4</v>
      </c>
      <c r="L2410" s="400"/>
      <c r="M2410" s="389"/>
      <c r="N2410" s="403"/>
    </row>
    <row r="2411" spans="1:14" x14ac:dyDescent="0.2">
      <c r="A2411" s="158">
        <v>38485</v>
      </c>
      <c r="B2411" s="421">
        <v>863.8</v>
      </c>
      <c r="G2411" s="399">
        <v>1249.0500000000002</v>
      </c>
      <c r="M2411" s="389"/>
      <c r="N2411" s="401"/>
    </row>
    <row r="2412" spans="1:14" x14ac:dyDescent="0.2">
      <c r="A2412" s="158">
        <v>38487</v>
      </c>
      <c r="B2412" s="421">
        <v>1819.3</v>
      </c>
      <c r="G2412" s="399">
        <v>2639.2000000000003</v>
      </c>
      <c r="M2412" s="389"/>
      <c r="N2412" s="401"/>
    </row>
    <row r="2413" spans="1:14" x14ac:dyDescent="0.2">
      <c r="A2413" s="158">
        <v>38490</v>
      </c>
      <c r="B2413" s="421">
        <v>586.25</v>
      </c>
      <c r="G2413" s="399">
        <v>847.55000000000007</v>
      </c>
      <c r="M2413" s="389"/>
      <c r="N2413" s="401"/>
    </row>
    <row r="2414" spans="1:14" x14ac:dyDescent="0.2">
      <c r="A2414" s="158">
        <v>38493</v>
      </c>
      <c r="B2414" s="421">
        <v>2069.5</v>
      </c>
      <c r="G2414" s="399">
        <v>2992.1000000000004</v>
      </c>
      <c r="M2414" s="389"/>
      <c r="N2414" s="401"/>
    </row>
    <row r="2415" spans="1:14" x14ac:dyDescent="0.2">
      <c r="A2415" s="158">
        <v>38495</v>
      </c>
      <c r="B2415" s="421">
        <v>1514.1</v>
      </c>
      <c r="G2415" s="399">
        <v>2189.0500000000002</v>
      </c>
      <c r="M2415" s="389"/>
      <c r="N2415" s="401"/>
    </row>
    <row r="2416" spans="1:14" x14ac:dyDescent="0.2">
      <c r="A2416" s="386">
        <v>38499</v>
      </c>
      <c r="B2416" s="421">
        <v>2146</v>
      </c>
      <c r="G2416" s="399">
        <v>3004.4500000000003</v>
      </c>
      <c r="H2416" s="399">
        <f t="shared" ref="H2416:H2417" si="161">CEILING(B2416*1.4,0.05)</f>
        <v>3004.4</v>
      </c>
      <c r="L2416" s="400"/>
      <c r="M2416" s="389"/>
      <c r="N2416" s="403"/>
    </row>
    <row r="2417" spans="1:14" x14ac:dyDescent="0.2">
      <c r="A2417" s="386">
        <v>38502</v>
      </c>
      <c r="B2417" s="421">
        <v>2490.75</v>
      </c>
      <c r="G2417" s="399">
        <v>3487.15</v>
      </c>
      <c r="H2417" s="399">
        <f t="shared" si="161"/>
        <v>3487.05</v>
      </c>
      <c r="L2417" s="400"/>
      <c r="M2417" s="389"/>
      <c r="N2417" s="403"/>
    </row>
    <row r="2418" spans="1:14" x14ac:dyDescent="0.2">
      <c r="A2418" s="158">
        <v>38508</v>
      </c>
      <c r="B2418" s="421">
        <v>2028.15</v>
      </c>
      <c r="G2418" s="399">
        <v>2839.4500000000003</v>
      </c>
      <c r="M2418" s="389"/>
      <c r="N2418" s="401"/>
    </row>
    <row r="2419" spans="1:14" x14ac:dyDescent="0.2">
      <c r="A2419" s="158">
        <v>38509</v>
      </c>
      <c r="B2419" s="421">
        <v>2525.1999999999998</v>
      </c>
      <c r="G2419" s="399">
        <v>3341.5</v>
      </c>
      <c r="M2419" s="389"/>
      <c r="N2419" s="401"/>
    </row>
    <row r="2420" spans="1:14" x14ac:dyDescent="0.2">
      <c r="A2420" s="386">
        <v>38510</v>
      </c>
      <c r="B2420" s="421">
        <v>659.65</v>
      </c>
      <c r="G2420" s="399">
        <v>923.5</v>
      </c>
      <c r="H2420" s="399">
        <f t="shared" ref="H2420:H2421" si="162">CEILING(B2420*1.4,0.05)</f>
        <v>923.55000000000007</v>
      </c>
      <c r="L2420" s="400"/>
      <c r="M2420" s="389"/>
      <c r="N2420" s="403"/>
    </row>
    <row r="2421" spans="1:14" x14ac:dyDescent="0.2">
      <c r="A2421" s="386">
        <v>38511</v>
      </c>
      <c r="B2421" s="421">
        <v>634.29999999999995</v>
      </c>
      <c r="G2421" s="399">
        <v>888.05000000000007</v>
      </c>
      <c r="H2421" s="399">
        <f t="shared" si="162"/>
        <v>888.05000000000007</v>
      </c>
      <c r="L2421" s="400"/>
      <c r="M2421" s="389"/>
      <c r="N2421" s="403"/>
    </row>
    <row r="2422" spans="1:14" x14ac:dyDescent="0.2">
      <c r="A2422" s="158">
        <v>38512</v>
      </c>
      <c r="B2422" s="421">
        <v>2218.5</v>
      </c>
      <c r="G2422" s="399">
        <v>2703.2000000000003</v>
      </c>
      <c r="M2422" s="389"/>
      <c r="N2422" s="401"/>
    </row>
    <row r="2423" spans="1:14" x14ac:dyDescent="0.2">
      <c r="A2423" s="386">
        <v>38513</v>
      </c>
      <c r="B2423" s="421">
        <v>1057.2</v>
      </c>
      <c r="G2423" s="399">
        <v>1480.15</v>
      </c>
      <c r="H2423" s="399">
        <f t="shared" ref="H2423" si="163">CEILING(B2423*1.4,0.05)</f>
        <v>1480.1000000000001</v>
      </c>
      <c r="L2423" s="400"/>
      <c r="M2423" s="389"/>
      <c r="N2423" s="403"/>
    </row>
    <row r="2424" spans="1:14" x14ac:dyDescent="0.2">
      <c r="A2424" s="386">
        <v>38514</v>
      </c>
      <c r="B2424" s="421">
        <v>1514.1</v>
      </c>
      <c r="G2424" s="399">
        <v>2119.75</v>
      </c>
      <c r="L2424" s="400"/>
      <c r="M2424" s="389"/>
      <c r="N2424" s="403"/>
    </row>
    <row r="2425" spans="1:14" x14ac:dyDescent="0.2">
      <c r="A2425" s="158">
        <v>38515</v>
      </c>
      <c r="B2425" s="421">
        <v>2824.7</v>
      </c>
      <c r="G2425" s="399">
        <v>4381.8500000000004</v>
      </c>
      <c r="M2425" s="389"/>
      <c r="N2425" s="401"/>
    </row>
    <row r="2426" spans="1:14" x14ac:dyDescent="0.2">
      <c r="A2426" s="386">
        <v>38516</v>
      </c>
      <c r="B2426" s="421">
        <v>2641.6</v>
      </c>
      <c r="G2426" s="399">
        <f>CEILING(B2426*1.4,0.05)</f>
        <v>3698.25</v>
      </c>
      <c r="H2426" s="399">
        <f t="shared" ref="H2426:H2427" si="164">CEILING(B2426*1.4,0.05)</f>
        <v>3698.25</v>
      </c>
      <c r="L2426" s="400"/>
      <c r="M2426" s="389"/>
      <c r="N2426" s="403"/>
    </row>
    <row r="2427" spans="1:14" x14ac:dyDescent="0.2">
      <c r="A2427" s="386">
        <v>38517</v>
      </c>
      <c r="B2427" s="421">
        <v>3251.2</v>
      </c>
      <c r="G2427" s="399">
        <f>CEILING(B2427*1.4,0.05)</f>
        <v>4551.7</v>
      </c>
      <c r="H2427" s="399">
        <f t="shared" si="164"/>
        <v>4551.7</v>
      </c>
      <c r="L2427" s="400"/>
      <c r="M2427" s="389"/>
      <c r="N2427" s="403"/>
    </row>
    <row r="2428" spans="1:14" x14ac:dyDescent="0.2">
      <c r="A2428" s="158">
        <v>38518</v>
      </c>
      <c r="B2428" s="421">
        <v>3032</v>
      </c>
      <c r="G2428" s="399">
        <v>4383.4000000000005</v>
      </c>
      <c r="M2428" s="389"/>
      <c r="N2428" s="401"/>
    </row>
    <row r="2429" spans="1:14" x14ac:dyDescent="0.2">
      <c r="A2429" s="386">
        <v>38519</v>
      </c>
      <c r="B2429" s="421">
        <v>1117.5999999999999</v>
      </c>
      <c r="G2429" s="399">
        <v>1564.65</v>
      </c>
      <c r="H2429" s="399">
        <f t="shared" ref="H2429" si="165">CEILING(B2429*1.4,0.05)</f>
        <v>1564.65</v>
      </c>
      <c r="L2429" s="400"/>
      <c r="M2429" s="389"/>
      <c r="N2429" s="403"/>
    </row>
    <row r="2430" spans="1:14" x14ac:dyDescent="0.2">
      <c r="A2430" s="386">
        <v>38522</v>
      </c>
      <c r="B2430" s="421">
        <v>1514.1</v>
      </c>
      <c r="G2430" s="399">
        <v>2119.75</v>
      </c>
      <c r="L2430" s="400"/>
      <c r="M2430" s="389"/>
      <c r="N2430" s="403"/>
    </row>
    <row r="2431" spans="1:14" x14ac:dyDescent="0.2">
      <c r="A2431" s="386">
        <v>38523</v>
      </c>
      <c r="B2431" s="421">
        <v>275.2</v>
      </c>
      <c r="G2431" s="399">
        <v>385.3</v>
      </c>
      <c r="L2431" s="400"/>
      <c r="M2431" s="389"/>
      <c r="N2431" s="403"/>
    </row>
    <row r="2432" spans="1:14" x14ac:dyDescent="0.2">
      <c r="A2432" s="158">
        <v>38550</v>
      </c>
      <c r="B2432" s="421">
        <v>2374.9</v>
      </c>
      <c r="G2432" s="399">
        <v>3280.3</v>
      </c>
      <c r="M2432" s="389"/>
      <c r="N2432" s="401"/>
    </row>
    <row r="2433" spans="1:14" x14ac:dyDescent="0.2">
      <c r="A2433" s="158">
        <v>38553</v>
      </c>
      <c r="B2433" s="421">
        <v>2990</v>
      </c>
      <c r="G2433" s="399">
        <v>4490.95</v>
      </c>
      <c r="M2433" s="389"/>
      <c r="N2433" s="401"/>
    </row>
    <row r="2434" spans="1:14" x14ac:dyDescent="0.2">
      <c r="A2434" s="386">
        <v>38554</v>
      </c>
      <c r="B2434" s="421">
        <v>4304.25</v>
      </c>
      <c r="G2434" s="399">
        <v>6025.9500000000007</v>
      </c>
      <c r="H2434" s="399">
        <f t="shared" ref="H2434:H2435" si="166">CEILING(B2434*1.4,0.05)</f>
        <v>6025.9500000000007</v>
      </c>
      <c r="L2434" s="400"/>
      <c r="M2434" s="389"/>
      <c r="N2434" s="403"/>
    </row>
    <row r="2435" spans="1:14" x14ac:dyDescent="0.2">
      <c r="A2435" s="386">
        <v>38555</v>
      </c>
      <c r="B2435" s="421">
        <v>2641.6</v>
      </c>
      <c r="G2435" s="399">
        <f>CEILING(B2435*1.4,0.05)</f>
        <v>3698.25</v>
      </c>
      <c r="H2435" s="399">
        <f t="shared" si="166"/>
        <v>3698.25</v>
      </c>
      <c r="L2435" s="400"/>
      <c r="M2435" s="389"/>
      <c r="N2435" s="403"/>
    </row>
    <row r="2436" spans="1:14" x14ac:dyDescent="0.2">
      <c r="A2436" s="158">
        <v>38556</v>
      </c>
      <c r="B2436" s="421">
        <v>3282.2</v>
      </c>
      <c r="G2436" s="399">
        <v>4535.05</v>
      </c>
      <c r="M2436" s="389"/>
      <c r="N2436" s="401"/>
    </row>
    <row r="2437" spans="1:14" x14ac:dyDescent="0.2">
      <c r="A2437" s="386">
        <v>38557</v>
      </c>
      <c r="B2437" s="421">
        <v>4572</v>
      </c>
      <c r="G2437" s="399">
        <f>CEILING(B2437*1.4,0.05)</f>
        <v>6400.8</v>
      </c>
      <c r="H2437" s="399">
        <f t="shared" ref="H2437:H2438" si="167">CEILING(B2437*1.4,0.05)</f>
        <v>6400.8</v>
      </c>
      <c r="L2437" s="400"/>
      <c r="M2437" s="389"/>
      <c r="N2437" s="403"/>
    </row>
    <row r="2438" spans="1:14" x14ac:dyDescent="0.2">
      <c r="A2438" s="386">
        <v>38558</v>
      </c>
      <c r="B2438" s="421">
        <v>5165.05</v>
      </c>
      <c r="G2438" s="399">
        <v>7231.1</v>
      </c>
      <c r="H2438" s="399">
        <f t="shared" si="167"/>
        <v>7231.1</v>
      </c>
      <c r="L2438" s="400"/>
      <c r="M2438" s="389"/>
      <c r="N2438" s="403"/>
    </row>
    <row r="2439" spans="1:14" x14ac:dyDescent="0.2">
      <c r="A2439" s="158">
        <v>38568</v>
      </c>
      <c r="B2439" s="421">
        <v>1969.45</v>
      </c>
      <c r="G2439" s="399">
        <v>2399</v>
      </c>
      <c r="M2439" s="389"/>
      <c r="N2439" s="401"/>
    </row>
    <row r="2440" spans="1:14" x14ac:dyDescent="0.2">
      <c r="A2440" s="158">
        <v>38571</v>
      </c>
      <c r="B2440" s="421">
        <v>2245</v>
      </c>
      <c r="G2440" s="399">
        <v>3136</v>
      </c>
      <c r="M2440" s="389"/>
      <c r="N2440" s="401"/>
    </row>
    <row r="2441" spans="1:14" x14ac:dyDescent="0.2">
      <c r="A2441" s="158">
        <v>38572</v>
      </c>
      <c r="B2441" s="421">
        <v>2100.6999999999998</v>
      </c>
      <c r="G2441" s="399">
        <v>3037.1000000000004</v>
      </c>
      <c r="M2441" s="389"/>
      <c r="N2441" s="401"/>
    </row>
    <row r="2442" spans="1:14" x14ac:dyDescent="0.2">
      <c r="A2442" s="158">
        <v>38600</v>
      </c>
      <c r="B2442" s="421">
        <v>1619.55</v>
      </c>
      <c r="G2442" s="399">
        <v>1970.5</v>
      </c>
      <c r="M2442" s="389"/>
      <c r="N2442" s="401"/>
    </row>
    <row r="2443" spans="1:14" x14ac:dyDescent="0.2">
      <c r="A2443" s="158">
        <v>38603</v>
      </c>
      <c r="B2443" s="421">
        <v>1013.2</v>
      </c>
      <c r="G2443" s="399">
        <v>1465.1000000000001</v>
      </c>
      <c r="M2443" s="389"/>
      <c r="N2443" s="401"/>
    </row>
    <row r="2444" spans="1:14" x14ac:dyDescent="0.2">
      <c r="A2444" s="158">
        <v>38609</v>
      </c>
      <c r="B2444" s="421">
        <v>506.55</v>
      </c>
      <c r="G2444" s="399">
        <v>732.5</v>
      </c>
      <c r="M2444" s="389"/>
      <c r="N2444" s="401"/>
    </row>
    <row r="2445" spans="1:14" x14ac:dyDescent="0.2">
      <c r="A2445" s="158">
        <v>38612</v>
      </c>
      <c r="B2445" s="421">
        <v>567.85</v>
      </c>
      <c r="G2445" s="399">
        <v>1009.85</v>
      </c>
      <c r="H2445" s="399">
        <f t="shared" ref="H2445" si="168">CEILING(B2445*1.4,0.05)</f>
        <v>795</v>
      </c>
      <c r="M2445" s="389"/>
      <c r="N2445" s="401"/>
    </row>
    <row r="2446" spans="1:14" x14ac:dyDescent="0.2">
      <c r="A2446" s="158">
        <v>38615</v>
      </c>
      <c r="B2446" s="421">
        <v>1619.55</v>
      </c>
      <c r="G2446" s="399">
        <v>2146.4</v>
      </c>
      <c r="M2446" s="389"/>
      <c r="N2446" s="401"/>
    </row>
    <row r="2447" spans="1:14" x14ac:dyDescent="0.2">
      <c r="A2447" s="158">
        <v>38618</v>
      </c>
      <c r="B2447" s="421">
        <v>2018.75</v>
      </c>
      <c r="G2447" s="399">
        <v>2918.65</v>
      </c>
      <c r="M2447" s="389"/>
      <c r="N2447" s="401"/>
    </row>
    <row r="2448" spans="1:14" x14ac:dyDescent="0.2">
      <c r="A2448" s="158">
        <v>38621</v>
      </c>
      <c r="B2448" s="421">
        <v>805.95</v>
      </c>
      <c r="G2448" s="399">
        <v>1165.55</v>
      </c>
      <c r="M2448" s="389"/>
      <c r="N2448" s="401"/>
    </row>
    <row r="2449" spans="1:14" x14ac:dyDescent="0.2">
      <c r="A2449" s="158">
        <v>38624</v>
      </c>
      <c r="B2449" s="421">
        <v>905.6</v>
      </c>
      <c r="G2449" s="399">
        <v>1214.5</v>
      </c>
      <c r="M2449" s="389"/>
      <c r="N2449" s="401"/>
    </row>
    <row r="2450" spans="1:14" x14ac:dyDescent="0.2">
      <c r="A2450" s="158">
        <v>38627</v>
      </c>
      <c r="B2450" s="421">
        <v>707.85</v>
      </c>
      <c r="G2450" s="399">
        <v>976.55000000000007</v>
      </c>
      <c r="M2450" s="389"/>
      <c r="N2450" s="401"/>
    </row>
    <row r="2451" spans="1:14" x14ac:dyDescent="0.2">
      <c r="A2451" s="158">
        <v>38637</v>
      </c>
      <c r="B2451" s="421">
        <v>586.25</v>
      </c>
      <c r="G2451" s="399">
        <v>847.55000000000007</v>
      </c>
      <c r="M2451" s="389"/>
      <c r="N2451" s="401"/>
    </row>
    <row r="2452" spans="1:14" x14ac:dyDescent="0.2">
      <c r="A2452" s="158">
        <v>38643</v>
      </c>
      <c r="B2452" s="421">
        <v>1592.75</v>
      </c>
      <c r="G2452" s="399">
        <v>1631.45</v>
      </c>
      <c r="M2452" s="389"/>
      <c r="N2452" s="401"/>
    </row>
    <row r="2453" spans="1:14" x14ac:dyDescent="0.2">
      <c r="A2453" s="158">
        <v>38653</v>
      </c>
      <c r="B2453" s="421">
        <v>2123.9499999999998</v>
      </c>
      <c r="G2453" s="399">
        <v>2918.65</v>
      </c>
      <c r="M2453" s="389"/>
      <c r="N2453" s="401"/>
    </row>
    <row r="2454" spans="1:14" x14ac:dyDescent="0.2">
      <c r="A2454" s="158">
        <v>38656</v>
      </c>
      <c r="B2454" s="421">
        <v>1013.2</v>
      </c>
      <c r="G2454" s="399">
        <v>1329.2</v>
      </c>
      <c r="M2454" s="389"/>
      <c r="N2454" s="401"/>
    </row>
    <row r="2455" spans="1:14" x14ac:dyDescent="0.2">
      <c r="A2455" s="158">
        <v>38670</v>
      </c>
      <c r="B2455" s="421">
        <v>2018.35</v>
      </c>
      <c r="G2455" s="399">
        <v>2918.15</v>
      </c>
      <c r="M2455" s="389"/>
      <c r="N2455" s="401"/>
    </row>
    <row r="2456" spans="1:14" x14ac:dyDescent="0.2">
      <c r="A2456" s="158">
        <v>38673</v>
      </c>
      <c r="B2456" s="421">
        <v>2271.75</v>
      </c>
      <c r="G2456" s="399">
        <v>3345.1000000000004</v>
      </c>
      <c r="M2456" s="389"/>
      <c r="N2456" s="401"/>
    </row>
    <row r="2457" spans="1:14" x14ac:dyDescent="0.2">
      <c r="A2457" s="158">
        <v>38677</v>
      </c>
      <c r="B2457" s="421">
        <v>2125.25</v>
      </c>
      <c r="G2457" s="399">
        <v>3072.55</v>
      </c>
      <c r="M2457" s="389"/>
      <c r="N2457" s="401"/>
    </row>
    <row r="2458" spans="1:14" x14ac:dyDescent="0.2">
      <c r="A2458" s="158">
        <v>38680</v>
      </c>
      <c r="B2458" s="421">
        <v>2520.9</v>
      </c>
      <c r="G2458" s="399">
        <v>3644.5</v>
      </c>
      <c r="H2458" s="399">
        <f t="shared" ref="H2458" si="169">CEILING(B2458*1.4,0.05)</f>
        <v>3529.3</v>
      </c>
      <c r="M2458" s="389"/>
      <c r="N2458" s="401"/>
    </row>
    <row r="2459" spans="1:14" x14ac:dyDescent="0.2">
      <c r="A2459" s="158">
        <v>38700</v>
      </c>
      <c r="B2459" s="421">
        <v>1128.4000000000001</v>
      </c>
      <c r="G2459" s="399">
        <v>1495.0500000000002</v>
      </c>
      <c r="M2459" s="389"/>
      <c r="N2459" s="401"/>
    </row>
    <row r="2460" spans="1:14" x14ac:dyDescent="0.2">
      <c r="A2460" s="158">
        <v>38703</v>
      </c>
      <c r="B2460" s="421">
        <v>2041</v>
      </c>
      <c r="G2460" s="399">
        <v>2940.8</v>
      </c>
      <c r="M2460" s="389"/>
      <c r="N2460" s="401"/>
    </row>
    <row r="2461" spans="1:14" x14ac:dyDescent="0.2">
      <c r="A2461" s="158">
        <v>38706</v>
      </c>
      <c r="B2461" s="421">
        <v>1926.55</v>
      </c>
      <c r="G2461" s="399">
        <v>2594.3000000000002</v>
      </c>
      <c r="M2461" s="389"/>
      <c r="N2461" s="401"/>
    </row>
    <row r="2462" spans="1:14" x14ac:dyDescent="0.2">
      <c r="A2462" s="158">
        <v>38709</v>
      </c>
      <c r="B2462" s="421">
        <v>2271.1999999999998</v>
      </c>
      <c r="G2462" s="399">
        <v>3262.4</v>
      </c>
      <c r="M2462" s="389"/>
      <c r="N2462" s="401"/>
    </row>
    <row r="2463" spans="1:14" x14ac:dyDescent="0.2">
      <c r="A2463" s="158">
        <v>38715</v>
      </c>
      <c r="B2463" s="421">
        <v>1803.85</v>
      </c>
      <c r="G2463" s="399">
        <v>2608</v>
      </c>
      <c r="M2463" s="389"/>
      <c r="N2463" s="401"/>
    </row>
    <row r="2464" spans="1:14" x14ac:dyDescent="0.2">
      <c r="A2464" s="158">
        <v>38718</v>
      </c>
      <c r="B2464" s="421">
        <v>2281.65</v>
      </c>
      <c r="G2464" s="399">
        <v>3262.4</v>
      </c>
      <c r="M2464" s="389"/>
      <c r="N2464" s="401"/>
    </row>
    <row r="2465" spans="1:14" x14ac:dyDescent="0.2">
      <c r="A2465" s="158">
        <v>38721</v>
      </c>
      <c r="B2465" s="421">
        <v>1581.35</v>
      </c>
      <c r="G2465" s="399">
        <v>2286.2000000000003</v>
      </c>
      <c r="M2465" s="389"/>
      <c r="N2465" s="401"/>
    </row>
    <row r="2466" spans="1:14" x14ac:dyDescent="0.2">
      <c r="A2466" s="158">
        <v>38724</v>
      </c>
      <c r="B2466" s="421">
        <v>2300.8000000000002</v>
      </c>
      <c r="G2466" s="399">
        <v>2713.8500000000004</v>
      </c>
      <c r="M2466" s="389"/>
      <c r="N2466" s="401"/>
    </row>
    <row r="2467" spans="1:14" x14ac:dyDescent="0.2">
      <c r="A2467" s="158">
        <v>38727</v>
      </c>
      <c r="B2467" s="421">
        <v>1581.35</v>
      </c>
      <c r="G2467" s="399">
        <v>2235.6</v>
      </c>
      <c r="M2467" s="389"/>
      <c r="N2467" s="401"/>
    </row>
    <row r="2468" spans="1:14" x14ac:dyDescent="0.2">
      <c r="A2468" s="158">
        <v>38730</v>
      </c>
      <c r="B2468" s="421">
        <v>2256.5500000000002</v>
      </c>
      <c r="G2468" s="399">
        <v>3262.4</v>
      </c>
      <c r="M2468" s="389"/>
      <c r="N2468" s="401"/>
    </row>
    <row r="2469" spans="1:14" x14ac:dyDescent="0.2">
      <c r="A2469" s="158">
        <v>38733</v>
      </c>
      <c r="B2469" s="421">
        <v>1581.35</v>
      </c>
      <c r="G2469" s="399">
        <v>2223.2000000000003</v>
      </c>
      <c r="M2469" s="389"/>
      <c r="N2469" s="401"/>
    </row>
    <row r="2470" spans="1:14" x14ac:dyDescent="0.2">
      <c r="A2470" s="158">
        <v>38736</v>
      </c>
      <c r="B2470" s="421">
        <v>2256.5500000000002</v>
      </c>
      <c r="G2470" s="399">
        <v>3262.4</v>
      </c>
      <c r="M2470" s="389"/>
      <c r="N2470" s="401"/>
    </row>
    <row r="2471" spans="1:14" x14ac:dyDescent="0.2">
      <c r="A2471" s="158">
        <v>38739</v>
      </c>
      <c r="B2471" s="421">
        <v>2069.15</v>
      </c>
      <c r="G2471" s="399">
        <v>2940.8</v>
      </c>
      <c r="M2471" s="389"/>
      <c r="N2471" s="401"/>
    </row>
    <row r="2472" spans="1:14" x14ac:dyDescent="0.2">
      <c r="A2472" s="158">
        <v>38742</v>
      </c>
      <c r="B2472" s="421">
        <v>2034.1</v>
      </c>
      <c r="G2472" s="399">
        <v>2940.8</v>
      </c>
      <c r="M2472" s="389"/>
      <c r="N2472" s="401"/>
    </row>
    <row r="2473" spans="1:14" x14ac:dyDescent="0.2">
      <c r="A2473" s="158">
        <v>38745</v>
      </c>
      <c r="B2473" s="421">
        <v>2256.5500000000002</v>
      </c>
      <c r="G2473" s="399">
        <v>2751.9500000000003</v>
      </c>
      <c r="M2473" s="389"/>
      <c r="N2473" s="401"/>
    </row>
    <row r="2474" spans="1:14" x14ac:dyDescent="0.2">
      <c r="A2474" s="158">
        <v>38748</v>
      </c>
      <c r="B2474" s="421">
        <v>2256.5500000000002</v>
      </c>
      <c r="G2474" s="399">
        <v>3262.4</v>
      </c>
      <c r="M2474" s="389"/>
      <c r="N2474" s="401"/>
    </row>
    <row r="2475" spans="1:14" x14ac:dyDescent="0.2">
      <c r="A2475" s="158">
        <v>38751</v>
      </c>
      <c r="B2475" s="421">
        <v>2256.5500000000002</v>
      </c>
      <c r="G2475" s="399">
        <v>3262.4</v>
      </c>
      <c r="M2475" s="389"/>
      <c r="N2475" s="401"/>
    </row>
    <row r="2476" spans="1:14" x14ac:dyDescent="0.2">
      <c r="A2476" s="158">
        <v>38754</v>
      </c>
      <c r="B2476" s="421">
        <v>2824.7</v>
      </c>
      <c r="G2476" s="399">
        <v>4431.75</v>
      </c>
      <c r="M2476" s="389"/>
      <c r="N2476" s="401"/>
    </row>
    <row r="2477" spans="1:14" x14ac:dyDescent="0.2">
      <c r="A2477" s="158">
        <v>38757</v>
      </c>
      <c r="B2477" s="421">
        <v>2256.5500000000002</v>
      </c>
      <c r="G2477" s="399">
        <v>3262.4</v>
      </c>
      <c r="M2477" s="389"/>
      <c r="N2477" s="401"/>
    </row>
    <row r="2478" spans="1:14" x14ac:dyDescent="0.2">
      <c r="A2478" s="158">
        <v>38760</v>
      </c>
      <c r="B2478" s="421">
        <v>2256.5500000000002</v>
      </c>
      <c r="G2478" s="399">
        <v>3262.4</v>
      </c>
      <c r="M2478" s="389"/>
      <c r="N2478" s="401"/>
    </row>
    <row r="2479" spans="1:14" x14ac:dyDescent="0.2">
      <c r="A2479" s="386">
        <v>38764</v>
      </c>
      <c r="B2479" s="421">
        <v>2256.5500000000002</v>
      </c>
      <c r="G2479" s="399">
        <v>3159.15</v>
      </c>
      <c r="H2479" s="399">
        <f t="shared" ref="H2479" si="170">CEILING(B2479*1.4,0.05)</f>
        <v>3159.2000000000003</v>
      </c>
      <c r="L2479" s="400"/>
      <c r="M2479" s="389"/>
      <c r="N2479" s="403"/>
    </row>
    <row r="2480" spans="1:14" x14ac:dyDescent="0.2">
      <c r="A2480" s="158">
        <v>38766</v>
      </c>
      <c r="B2480" s="421">
        <v>2256.5500000000002</v>
      </c>
      <c r="G2480" s="399">
        <v>3262.4</v>
      </c>
      <c r="M2480" s="389"/>
      <c r="N2480" s="401"/>
    </row>
    <row r="2481" spans="1:14" x14ac:dyDescent="0.2">
      <c r="A2481" s="158">
        <v>38800</v>
      </c>
      <c r="B2481" s="421">
        <v>40.700000000000003</v>
      </c>
      <c r="G2481" s="399">
        <v>59.1</v>
      </c>
      <c r="H2481" s="399">
        <f t="shared" ref="H2481:H2489" si="171">CEILING(B2481*1.4,0.05)</f>
        <v>57</v>
      </c>
      <c r="M2481" s="389"/>
      <c r="N2481" s="401"/>
    </row>
    <row r="2482" spans="1:14" x14ac:dyDescent="0.2">
      <c r="A2482" s="158">
        <v>38803</v>
      </c>
      <c r="B2482" s="421">
        <v>81.3</v>
      </c>
      <c r="G2482" s="399">
        <v>117.65</v>
      </c>
      <c r="H2482" s="399">
        <f t="shared" si="171"/>
        <v>113.85000000000001</v>
      </c>
      <c r="M2482" s="389"/>
      <c r="N2482" s="401"/>
    </row>
    <row r="2483" spans="1:14" x14ac:dyDescent="0.2">
      <c r="A2483" s="158">
        <v>38806</v>
      </c>
      <c r="B2483" s="421">
        <v>141.19999999999999</v>
      </c>
      <c r="G2483" s="399">
        <v>204.3</v>
      </c>
      <c r="H2483" s="399">
        <f t="shared" si="171"/>
        <v>197.70000000000002</v>
      </c>
      <c r="M2483" s="389"/>
      <c r="N2483" s="401"/>
    </row>
    <row r="2484" spans="1:14" x14ac:dyDescent="0.2">
      <c r="A2484" s="158">
        <v>38809</v>
      </c>
      <c r="B2484" s="421">
        <v>174</v>
      </c>
      <c r="G2484" s="399">
        <v>251.8</v>
      </c>
      <c r="H2484" s="399">
        <f t="shared" si="171"/>
        <v>243.60000000000002</v>
      </c>
      <c r="M2484" s="389"/>
      <c r="N2484" s="401"/>
    </row>
    <row r="2485" spans="1:14" x14ac:dyDescent="0.2">
      <c r="A2485" s="158">
        <v>38812</v>
      </c>
      <c r="B2485" s="421">
        <v>221.15</v>
      </c>
      <c r="G2485" s="399">
        <v>319.95000000000005</v>
      </c>
      <c r="H2485" s="399">
        <f t="shared" si="171"/>
        <v>309.65000000000003</v>
      </c>
      <c r="M2485" s="389"/>
      <c r="N2485" s="401"/>
    </row>
    <row r="2486" spans="1:14" x14ac:dyDescent="0.2">
      <c r="A2486" s="158">
        <v>39000</v>
      </c>
      <c r="B2486" s="421">
        <v>79.599999999999994</v>
      </c>
      <c r="G2486" s="399">
        <v>109.05000000000001</v>
      </c>
      <c r="H2486" s="399">
        <f t="shared" si="171"/>
        <v>111.45</v>
      </c>
      <c r="M2486" s="389"/>
      <c r="N2486" s="401"/>
    </row>
    <row r="2487" spans="1:14" x14ac:dyDescent="0.2">
      <c r="A2487" s="158">
        <v>39007</v>
      </c>
      <c r="B2487" s="421">
        <v>168.55</v>
      </c>
      <c r="G2487" s="399">
        <v>236.05</v>
      </c>
      <c r="H2487" s="399">
        <f t="shared" si="171"/>
        <v>236</v>
      </c>
      <c r="M2487" s="389"/>
      <c r="N2487" s="401"/>
    </row>
    <row r="2488" spans="1:14" x14ac:dyDescent="0.2">
      <c r="A2488" s="158">
        <v>39013</v>
      </c>
      <c r="B2488" s="421">
        <v>115.35</v>
      </c>
      <c r="G2488" s="399">
        <v>161.10000000000002</v>
      </c>
      <c r="H2488" s="399">
        <f t="shared" si="171"/>
        <v>161.5</v>
      </c>
      <c r="M2488" s="389"/>
      <c r="N2488" s="401"/>
    </row>
    <row r="2489" spans="1:14" x14ac:dyDescent="0.2">
      <c r="A2489" s="158">
        <v>39014</v>
      </c>
      <c r="B2489" s="421">
        <v>132</v>
      </c>
      <c r="G2489" s="399">
        <v>184.85000000000002</v>
      </c>
      <c r="H2489" s="399">
        <f t="shared" si="171"/>
        <v>184.8</v>
      </c>
      <c r="M2489" s="389"/>
      <c r="N2489" s="401"/>
    </row>
    <row r="2490" spans="1:14" x14ac:dyDescent="0.2">
      <c r="A2490" s="158">
        <v>39015</v>
      </c>
      <c r="B2490" s="421">
        <v>397.5</v>
      </c>
      <c r="G2490" s="399">
        <v>566.80000000000007</v>
      </c>
      <c r="M2490" s="389"/>
      <c r="N2490" s="401"/>
    </row>
    <row r="2491" spans="1:14" x14ac:dyDescent="0.2">
      <c r="A2491" s="158">
        <v>39018</v>
      </c>
      <c r="B2491" s="421">
        <v>873.9</v>
      </c>
      <c r="G2491" s="399">
        <v>1223.55</v>
      </c>
      <c r="M2491" s="389"/>
      <c r="N2491" s="401"/>
    </row>
    <row r="2492" spans="1:14" x14ac:dyDescent="0.2">
      <c r="A2492" s="158">
        <v>39100</v>
      </c>
      <c r="B2492" s="421">
        <v>251.15</v>
      </c>
      <c r="G2492" s="399">
        <v>347.6</v>
      </c>
      <c r="H2492" s="399">
        <f t="shared" ref="H2492:H2495" si="172">CEILING(B2492*1.4,0.05)</f>
        <v>351.65000000000003</v>
      </c>
      <c r="M2492" s="389"/>
      <c r="N2492" s="401"/>
    </row>
    <row r="2493" spans="1:14" x14ac:dyDescent="0.2">
      <c r="A2493" s="158">
        <v>39109</v>
      </c>
      <c r="B2493" s="421">
        <v>1498.65</v>
      </c>
      <c r="G2493" s="399">
        <v>2098.2000000000003</v>
      </c>
      <c r="H2493" s="399">
        <f t="shared" si="172"/>
        <v>2098.15</v>
      </c>
      <c r="M2493" s="389"/>
      <c r="N2493" s="401"/>
    </row>
    <row r="2494" spans="1:14" x14ac:dyDescent="0.2">
      <c r="A2494" s="158">
        <v>39110</v>
      </c>
      <c r="B2494" s="421">
        <v>283.35000000000002</v>
      </c>
      <c r="G2494" s="399">
        <v>396.75</v>
      </c>
      <c r="H2494" s="399">
        <f t="shared" si="172"/>
        <v>396.70000000000005</v>
      </c>
      <c r="M2494" s="389"/>
      <c r="N2494" s="401"/>
    </row>
    <row r="2495" spans="1:14" x14ac:dyDescent="0.2">
      <c r="A2495" s="158">
        <v>39111</v>
      </c>
      <c r="B2495" s="421">
        <v>283.35000000000002</v>
      </c>
      <c r="G2495" s="399">
        <v>396.75</v>
      </c>
      <c r="H2495" s="399">
        <f t="shared" si="172"/>
        <v>396.70000000000005</v>
      </c>
      <c r="M2495" s="389"/>
      <c r="N2495" s="401"/>
    </row>
    <row r="2496" spans="1:14" x14ac:dyDescent="0.2">
      <c r="A2496" s="158">
        <v>39113</v>
      </c>
      <c r="B2496" s="421">
        <v>2514.0500000000002</v>
      </c>
      <c r="G2496" s="399">
        <v>3519.8</v>
      </c>
      <c r="M2496" s="389"/>
      <c r="N2496" s="401"/>
    </row>
    <row r="2497" spans="1:14" x14ac:dyDescent="0.2">
      <c r="A2497" s="158">
        <v>39116</v>
      </c>
      <c r="B2497" s="421">
        <v>314.85000000000002</v>
      </c>
      <c r="G2497" s="399">
        <v>440.85</v>
      </c>
      <c r="H2497" s="399">
        <f t="shared" ref="H2497:H2501" si="173">CEILING(B2497*1.4,0.05)</f>
        <v>440.8</v>
      </c>
      <c r="M2497" s="389"/>
      <c r="N2497" s="401"/>
    </row>
    <row r="2498" spans="1:14" x14ac:dyDescent="0.2">
      <c r="A2498" s="158">
        <v>39117</v>
      </c>
      <c r="B2498" s="421">
        <v>314.85000000000002</v>
      </c>
      <c r="G2498" s="399">
        <v>440.85</v>
      </c>
      <c r="H2498" s="399">
        <f t="shared" si="173"/>
        <v>440.8</v>
      </c>
      <c r="M2498" s="389"/>
      <c r="N2498" s="401"/>
    </row>
    <row r="2499" spans="1:14" x14ac:dyDescent="0.2">
      <c r="A2499" s="158">
        <v>39118</v>
      </c>
      <c r="B2499" s="421">
        <v>346.35</v>
      </c>
      <c r="G2499" s="399">
        <v>484.95000000000005</v>
      </c>
      <c r="H2499" s="399">
        <f t="shared" si="173"/>
        <v>484.90000000000003</v>
      </c>
      <c r="M2499" s="389"/>
      <c r="N2499" s="401"/>
    </row>
    <row r="2500" spans="1:14" x14ac:dyDescent="0.2">
      <c r="A2500" s="158">
        <v>39119</v>
      </c>
      <c r="B2500" s="421">
        <v>346.35</v>
      </c>
      <c r="G2500" s="399">
        <v>484.95000000000005</v>
      </c>
      <c r="H2500" s="399">
        <f t="shared" si="173"/>
        <v>484.90000000000003</v>
      </c>
      <c r="M2500" s="389"/>
      <c r="N2500" s="401"/>
    </row>
    <row r="2501" spans="1:14" x14ac:dyDescent="0.2">
      <c r="A2501" s="158">
        <v>39121</v>
      </c>
      <c r="B2501" s="421">
        <v>667.85</v>
      </c>
      <c r="G2501" s="399">
        <v>952.2</v>
      </c>
      <c r="H2501" s="399">
        <f t="shared" si="173"/>
        <v>935</v>
      </c>
      <c r="M2501" s="389"/>
      <c r="N2501" s="401"/>
    </row>
    <row r="2502" spans="1:14" x14ac:dyDescent="0.2">
      <c r="A2502" s="158">
        <v>39124</v>
      </c>
      <c r="B2502" s="421">
        <v>1709.2</v>
      </c>
      <c r="G2502" s="399">
        <v>2436.7000000000003</v>
      </c>
      <c r="M2502" s="389"/>
      <c r="N2502" s="401"/>
    </row>
    <row r="2503" spans="1:14" x14ac:dyDescent="0.2">
      <c r="A2503" s="158">
        <v>39125</v>
      </c>
      <c r="B2503" s="421">
        <v>315.05</v>
      </c>
      <c r="G2503" s="399">
        <v>474.55</v>
      </c>
      <c r="M2503" s="389"/>
      <c r="N2503" s="401"/>
    </row>
    <row r="2504" spans="1:14" x14ac:dyDescent="0.2">
      <c r="A2504" s="158">
        <v>39126</v>
      </c>
      <c r="B2504" s="421">
        <v>382.55</v>
      </c>
      <c r="G2504" s="399">
        <v>545.65</v>
      </c>
      <c r="M2504" s="389"/>
      <c r="N2504" s="401"/>
    </row>
    <row r="2505" spans="1:14" x14ac:dyDescent="0.2">
      <c r="A2505" s="158">
        <v>39127</v>
      </c>
      <c r="B2505" s="421">
        <v>500.75</v>
      </c>
      <c r="G2505" s="399">
        <v>673</v>
      </c>
      <c r="M2505" s="389"/>
      <c r="N2505" s="401"/>
    </row>
    <row r="2506" spans="1:14" x14ac:dyDescent="0.2">
      <c r="A2506" s="158">
        <v>39128</v>
      </c>
      <c r="B2506" s="421">
        <v>697.65</v>
      </c>
      <c r="G2506" s="399">
        <v>983.95</v>
      </c>
      <c r="M2506" s="389"/>
      <c r="N2506" s="401"/>
    </row>
    <row r="2507" spans="1:14" x14ac:dyDescent="0.2">
      <c r="A2507" s="158">
        <v>39129</v>
      </c>
      <c r="B2507" s="421">
        <v>641.4</v>
      </c>
      <c r="G2507" s="399">
        <v>898</v>
      </c>
      <c r="M2507" s="389"/>
      <c r="N2507" s="401"/>
    </row>
    <row r="2508" spans="1:14" x14ac:dyDescent="0.2">
      <c r="A2508" s="158">
        <v>39130</v>
      </c>
      <c r="B2508" s="421">
        <v>712.65</v>
      </c>
      <c r="G2508" s="399">
        <v>969.85</v>
      </c>
      <c r="M2508" s="389"/>
      <c r="N2508" s="401"/>
    </row>
    <row r="2509" spans="1:14" x14ac:dyDescent="0.2">
      <c r="A2509" s="158">
        <v>39131</v>
      </c>
      <c r="B2509" s="421">
        <v>135.15</v>
      </c>
      <c r="G2509" s="399">
        <v>212</v>
      </c>
      <c r="H2509" s="399">
        <f t="shared" ref="H2509" si="174">CEILING(B2509*1.4,0.05)</f>
        <v>189.25</v>
      </c>
      <c r="M2509" s="389"/>
      <c r="N2509" s="401"/>
    </row>
    <row r="2510" spans="1:14" x14ac:dyDescent="0.2">
      <c r="A2510" s="158">
        <v>39133</v>
      </c>
      <c r="B2510" s="421">
        <v>168.55</v>
      </c>
      <c r="G2510" s="399">
        <v>240.5</v>
      </c>
      <c r="M2510" s="389"/>
      <c r="N2510" s="401"/>
    </row>
    <row r="2511" spans="1:14" x14ac:dyDescent="0.2">
      <c r="A2511" s="158">
        <v>39134</v>
      </c>
      <c r="B2511" s="421">
        <v>360.05</v>
      </c>
      <c r="G2511" s="399">
        <v>513.55000000000007</v>
      </c>
      <c r="M2511" s="389"/>
      <c r="N2511" s="401"/>
    </row>
    <row r="2512" spans="1:14" x14ac:dyDescent="0.2">
      <c r="A2512" s="158">
        <v>39135</v>
      </c>
      <c r="B2512" s="421">
        <v>168.55</v>
      </c>
      <c r="G2512" s="399">
        <v>237.9</v>
      </c>
      <c r="M2512" s="389"/>
      <c r="N2512" s="401"/>
    </row>
    <row r="2513" spans="1:14" x14ac:dyDescent="0.2">
      <c r="A2513" s="158">
        <v>39136</v>
      </c>
      <c r="B2513" s="421">
        <v>168.55</v>
      </c>
      <c r="G2513" s="399">
        <v>240.5</v>
      </c>
      <c r="M2513" s="389"/>
      <c r="N2513" s="401"/>
    </row>
    <row r="2514" spans="1:14" x14ac:dyDescent="0.2">
      <c r="A2514" s="158">
        <v>39137</v>
      </c>
      <c r="B2514" s="421">
        <v>640</v>
      </c>
      <c r="G2514" s="399">
        <v>849.45</v>
      </c>
      <c r="M2514" s="389"/>
      <c r="N2514" s="401"/>
    </row>
    <row r="2515" spans="1:14" x14ac:dyDescent="0.2">
      <c r="A2515" s="158">
        <v>39138</v>
      </c>
      <c r="B2515" s="421">
        <v>712.65</v>
      </c>
      <c r="G2515" s="399">
        <v>961.85</v>
      </c>
      <c r="M2515" s="389"/>
      <c r="N2515" s="401"/>
    </row>
    <row r="2516" spans="1:14" x14ac:dyDescent="0.2">
      <c r="A2516" s="158">
        <v>39139</v>
      </c>
      <c r="B2516" s="421">
        <v>956.85</v>
      </c>
      <c r="G2516" s="399">
        <v>1655.15</v>
      </c>
      <c r="M2516" s="389"/>
      <c r="N2516" s="401"/>
    </row>
    <row r="2517" spans="1:14" x14ac:dyDescent="0.2">
      <c r="A2517" s="158">
        <v>39140</v>
      </c>
      <c r="B2517" s="421">
        <v>309.60000000000002</v>
      </c>
      <c r="G2517" s="399">
        <v>447.1</v>
      </c>
      <c r="H2517" s="399">
        <f t="shared" ref="H2517" si="175">CEILING(B2517*1.4,0.05)</f>
        <v>433.45000000000005</v>
      </c>
      <c r="M2517" s="389"/>
      <c r="N2517" s="401"/>
    </row>
    <row r="2518" spans="1:14" x14ac:dyDescent="0.2">
      <c r="A2518" s="158">
        <v>39141</v>
      </c>
      <c r="B2518" s="421">
        <v>135.15</v>
      </c>
      <c r="G2518" s="399">
        <v>189.25</v>
      </c>
      <c r="H2518" s="399">
        <v>189.25</v>
      </c>
      <c r="M2518" s="389"/>
      <c r="N2518" s="401"/>
    </row>
    <row r="2519" spans="1:14" x14ac:dyDescent="0.2">
      <c r="A2519" s="158">
        <v>39300</v>
      </c>
      <c r="B2519" s="421">
        <v>373.6</v>
      </c>
      <c r="G2519" s="399">
        <v>532.80000000000007</v>
      </c>
      <c r="M2519" s="389"/>
      <c r="N2519" s="401"/>
    </row>
    <row r="2520" spans="1:14" x14ac:dyDescent="0.2">
      <c r="A2520" s="158">
        <v>39303</v>
      </c>
      <c r="B2520" s="421">
        <v>492.75</v>
      </c>
      <c r="G2520" s="399">
        <v>809</v>
      </c>
      <c r="M2520" s="389"/>
      <c r="N2520" s="401"/>
    </row>
    <row r="2521" spans="1:14" x14ac:dyDescent="0.2">
      <c r="A2521" s="158">
        <v>39306</v>
      </c>
      <c r="B2521" s="421">
        <v>715.5</v>
      </c>
      <c r="G2521" s="399">
        <v>1057.6500000000001</v>
      </c>
      <c r="M2521" s="389"/>
      <c r="N2521" s="401"/>
    </row>
    <row r="2522" spans="1:14" x14ac:dyDescent="0.2">
      <c r="A2522" s="386">
        <v>39307</v>
      </c>
      <c r="B2522" s="421">
        <v>871.25</v>
      </c>
      <c r="G2522" s="399">
        <v>1219.8500000000001</v>
      </c>
      <c r="H2522" s="399">
        <f t="shared" ref="H2522" si="176">CEILING(B2522*1.4,0.05)</f>
        <v>1219.75</v>
      </c>
      <c r="L2522" s="400"/>
      <c r="M2522" s="389"/>
      <c r="N2522" s="403"/>
    </row>
    <row r="2523" spans="1:14" x14ac:dyDescent="0.2">
      <c r="A2523" s="158">
        <v>39309</v>
      </c>
      <c r="B2523" s="421">
        <v>755.25</v>
      </c>
      <c r="G2523" s="399">
        <v>1076.7</v>
      </c>
      <c r="M2523" s="389"/>
      <c r="N2523" s="401"/>
    </row>
    <row r="2524" spans="1:14" x14ac:dyDescent="0.2">
      <c r="A2524" s="158">
        <v>39312</v>
      </c>
      <c r="B2524" s="421">
        <v>421.35</v>
      </c>
      <c r="G2524" s="399">
        <v>560.30000000000007</v>
      </c>
      <c r="M2524" s="389"/>
      <c r="N2524" s="401"/>
    </row>
    <row r="2525" spans="1:14" x14ac:dyDescent="0.2">
      <c r="A2525" s="158">
        <v>39315</v>
      </c>
      <c r="B2525" s="421">
        <v>1089.0999999999999</v>
      </c>
      <c r="G2525" s="399">
        <v>1686.8000000000002</v>
      </c>
      <c r="M2525" s="389"/>
      <c r="N2525" s="401"/>
    </row>
    <row r="2526" spans="1:14" x14ac:dyDescent="0.2">
      <c r="A2526" s="158">
        <v>39318</v>
      </c>
      <c r="B2526" s="421">
        <v>675.8</v>
      </c>
      <c r="G2526" s="399">
        <v>1185.6500000000001</v>
      </c>
      <c r="M2526" s="389"/>
      <c r="N2526" s="401"/>
    </row>
    <row r="2527" spans="1:14" x14ac:dyDescent="0.2">
      <c r="A2527" s="386">
        <v>39319</v>
      </c>
      <c r="B2527" s="421">
        <v>492.75</v>
      </c>
      <c r="G2527" s="399">
        <v>689.90000000000009</v>
      </c>
      <c r="H2527" s="399">
        <f t="shared" ref="H2527" si="177">CEILING(B2527*1.4,0.05)</f>
        <v>689.85</v>
      </c>
      <c r="L2527" s="400"/>
      <c r="M2527" s="389"/>
      <c r="N2527" s="403"/>
    </row>
    <row r="2528" spans="1:14" x14ac:dyDescent="0.2">
      <c r="A2528" s="158">
        <v>39321</v>
      </c>
      <c r="B2528" s="421">
        <v>500.75</v>
      </c>
      <c r="G2528" s="399">
        <v>653.70000000000005</v>
      </c>
      <c r="M2528" s="389"/>
      <c r="N2528" s="401"/>
    </row>
    <row r="2529" spans="1:14" x14ac:dyDescent="0.2">
      <c r="A2529" s="158">
        <v>39323</v>
      </c>
      <c r="B2529" s="421">
        <v>292.60000000000002</v>
      </c>
      <c r="G2529" s="399">
        <v>377.05</v>
      </c>
      <c r="H2529" s="399">
        <f t="shared" ref="H2529:H2530" si="178">CEILING(B2529*1.4,0.05)</f>
        <v>409.65000000000003</v>
      </c>
      <c r="M2529" s="389"/>
      <c r="N2529" s="401"/>
    </row>
    <row r="2530" spans="1:14" x14ac:dyDescent="0.2">
      <c r="A2530" s="158">
        <v>39324</v>
      </c>
      <c r="B2530" s="421">
        <v>292.60000000000002</v>
      </c>
      <c r="G2530" s="399">
        <v>417.20000000000005</v>
      </c>
      <c r="H2530" s="399">
        <f t="shared" si="178"/>
        <v>409.65000000000003</v>
      </c>
      <c r="M2530" s="389"/>
      <c r="N2530" s="401"/>
    </row>
    <row r="2531" spans="1:14" x14ac:dyDescent="0.2">
      <c r="A2531" s="158">
        <v>39327</v>
      </c>
      <c r="B2531" s="421">
        <v>500.85</v>
      </c>
      <c r="G2531" s="399">
        <v>714.4</v>
      </c>
      <c r="M2531" s="389"/>
      <c r="N2531" s="401"/>
    </row>
    <row r="2532" spans="1:14" x14ac:dyDescent="0.2">
      <c r="A2532" s="386">
        <v>39328</v>
      </c>
      <c r="B2532" s="421">
        <v>500.85</v>
      </c>
      <c r="G2532" s="399">
        <v>701.2</v>
      </c>
      <c r="H2532" s="399">
        <f t="shared" ref="H2532:H2533" si="179">CEILING(B2532*1.4,0.05)</f>
        <v>701.2</v>
      </c>
      <c r="L2532" s="400"/>
      <c r="M2532" s="389"/>
      <c r="N2532" s="403"/>
    </row>
    <row r="2533" spans="1:14" x14ac:dyDescent="0.2">
      <c r="A2533" s="386">
        <v>39329</v>
      </c>
      <c r="B2533" s="421">
        <v>373.6</v>
      </c>
      <c r="G2533" s="399">
        <v>523.05000000000007</v>
      </c>
      <c r="H2533" s="399">
        <f t="shared" si="179"/>
        <v>523.05000000000007</v>
      </c>
      <c r="L2533" s="400"/>
      <c r="M2533" s="389"/>
      <c r="N2533" s="403"/>
    </row>
    <row r="2534" spans="1:14" x14ac:dyDescent="0.2">
      <c r="A2534" s="158">
        <v>39330</v>
      </c>
      <c r="B2534" s="421">
        <v>292.60000000000002</v>
      </c>
      <c r="G2534" s="399">
        <v>388.3</v>
      </c>
      <c r="M2534" s="389"/>
      <c r="N2534" s="401"/>
    </row>
    <row r="2535" spans="1:14" x14ac:dyDescent="0.2">
      <c r="A2535" s="158">
        <v>39331</v>
      </c>
      <c r="B2535" s="421">
        <v>292.60000000000002</v>
      </c>
      <c r="G2535" s="399">
        <v>472.45000000000005</v>
      </c>
      <c r="H2535" s="399">
        <f t="shared" ref="H2535:H2541" si="180">CEILING(B2535*1.4,0.05)</f>
        <v>409.65000000000003</v>
      </c>
      <c r="M2535" s="389"/>
      <c r="N2535" s="401"/>
    </row>
    <row r="2536" spans="1:14" x14ac:dyDescent="0.2">
      <c r="A2536" s="386">
        <v>39332</v>
      </c>
      <c r="B2536" s="421">
        <v>438.95</v>
      </c>
      <c r="G2536" s="399">
        <v>614.6</v>
      </c>
      <c r="H2536" s="399">
        <f t="shared" si="180"/>
        <v>614.55000000000007</v>
      </c>
      <c r="L2536" s="400"/>
      <c r="M2536" s="389"/>
      <c r="N2536" s="403"/>
    </row>
    <row r="2537" spans="1:14" x14ac:dyDescent="0.2">
      <c r="A2537" s="158">
        <v>39333</v>
      </c>
      <c r="B2537" s="421">
        <v>421.35</v>
      </c>
      <c r="G2537" s="399">
        <v>600.75</v>
      </c>
      <c r="H2537" s="399">
        <f t="shared" si="180"/>
        <v>589.9</v>
      </c>
      <c r="M2537" s="389"/>
      <c r="N2537" s="401"/>
    </row>
    <row r="2538" spans="1:14" x14ac:dyDescent="0.2">
      <c r="A2538" s="386">
        <v>39336</v>
      </c>
      <c r="B2538" s="421">
        <v>292.60000000000002</v>
      </c>
      <c r="G2538" s="399">
        <v>409.70000000000005</v>
      </c>
      <c r="H2538" s="399">
        <f t="shared" si="180"/>
        <v>409.65000000000003</v>
      </c>
      <c r="L2538" s="400"/>
      <c r="M2538" s="389"/>
      <c r="N2538" s="403"/>
    </row>
    <row r="2539" spans="1:14" x14ac:dyDescent="0.2">
      <c r="A2539" s="386">
        <v>39339</v>
      </c>
      <c r="B2539" s="421">
        <v>438.95</v>
      </c>
      <c r="G2539" s="399">
        <v>614.6</v>
      </c>
      <c r="H2539" s="399">
        <f t="shared" si="180"/>
        <v>614.55000000000007</v>
      </c>
      <c r="L2539" s="400"/>
      <c r="M2539" s="389"/>
      <c r="N2539" s="403"/>
    </row>
    <row r="2540" spans="1:14" x14ac:dyDescent="0.2">
      <c r="A2540" s="386">
        <v>39342</v>
      </c>
      <c r="B2540" s="421">
        <v>575.79999999999995</v>
      </c>
      <c r="G2540" s="399">
        <v>806.15000000000009</v>
      </c>
      <c r="H2540" s="399">
        <f t="shared" si="180"/>
        <v>806.15000000000009</v>
      </c>
      <c r="L2540" s="400"/>
      <c r="M2540" s="389"/>
      <c r="N2540" s="403"/>
    </row>
    <row r="2541" spans="1:14" x14ac:dyDescent="0.2">
      <c r="A2541" s="386">
        <v>39345</v>
      </c>
      <c r="B2541" s="421">
        <v>292.60000000000002</v>
      </c>
      <c r="G2541" s="399">
        <v>409.70000000000005</v>
      </c>
      <c r="H2541" s="399">
        <f t="shared" si="180"/>
        <v>409.65000000000003</v>
      </c>
      <c r="L2541" s="400"/>
      <c r="M2541" s="389"/>
      <c r="N2541" s="403"/>
    </row>
    <row r="2542" spans="1:14" x14ac:dyDescent="0.2">
      <c r="A2542" s="158">
        <v>39503</v>
      </c>
      <c r="B2542" s="421">
        <v>1009.6</v>
      </c>
      <c r="G2542" s="399">
        <v>1758.15</v>
      </c>
      <c r="M2542" s="389"/>
      <c r="N2542" s="401"/>
    </row>
    <row r="2543" spans="1:14" x14ac:dyDescent="0.2">
      <c r="A2543" s="158">
        <v>39604</v>
      </c>
      <c r="B2543" s="421">
        <v>1896.1</v>
      </c>
      <c r="G2543" s="399">
        <v>2654.65</v>
      </c>
      <c r="M2543" s="389"/>
      <c r="N2543" s="401"/>
    </row>
    <row r="2544" spans="1:14" x14ac:dyDescent="0.2">
      <c r="A2544" s="158">
        <v>39610</v>
      </c>
      <c r="B2544" s="421">
        <v>1009.6</v>
      </c>
      <c r="G2544" s="399">
        <v>1413.5500000000002</v>
      </c>
      <c r="M2544" s="389"/>
      <c r="N2544" s="401"/>
    </row>
    <row r="2545" spans="1:14" x14ac:dyDescent="0.2">
      <c r="A2545" s="158">
        <v>39612</v>
      </c>
      <c r="B2545" s="421">
        <v>1184.55</v>
      </c>
      <c r="G2545" s="399">
        <v>1688.8000000000002</v>
      </c>
      <c r="M2545" s="389"/>
      <c r="N2545" s="401"/>
    </row>
    <row r="2546" spans="1:14" x14ac:dyDescent="0.2">
      <c r="A2546" s="158">
        <v>39615</v>
      </c>
      <c r="B2546" s="421">
        <v>2021.35</v>
      </c>
      <c r="G2546" s="399">
        <v>2829.9</v>
      </c>
      <c r="M2546" s="389"/>
      <c r="N2546" s="401"/>
    </row>
    <row r="2547" spans="1:14" x14ac:dyDescent="0.2">
      <c r="A2547" s="158">
        <v>39638</v>
      </c>
      <c r="B2547" s="421">
        <v>4500.5</v>
      </c>
      <c r="G2547" s="399">
        <v>6300.85</v>
      </c>
      <c r="M2547" s="389"/>
      <c r="N2547" s="401"/>
    </row>
    <row r="2548" spans="1:14" x14ac:dyDescent="0.2">
      <c r="A2548" s="158">
        <v>39639</v>
      </c>
      <c r="B2548" s="421">
        <v>3596.4</v>
      </c>
      <c r="G2548" s="399">
        <v>5035.05</v>
      </c>
      <c r="M2548" s="389"/>
      <c r="N2548" s="401"/>
    </row>
    <row r="2549" spans="1:14" x14ac:dyDescent="0.2">
      <c r="A2549" s="158">
        <v>39641</v>
      </c>
      <c r="B2549" s="421">
        <v>4746.8999999999996</v>
      </c>
      <c r="G2549" s="399">
        <v>6645.75</v>
      </c>
      <c r="M2549" s="389"/>
      <c r="N2549" s="401"/>
    </row>
    <row r="2550" spans="1:14" x14ac:dyDescent="0.2">
      <c r="A2550" s="158">
        <v>39651</v>
      </c>
      <c r="B2550" s="421">
        <v>5856.5</v>
      </c>
      <c r="G2550" s="399">
        <v>8199.15</v>
      </c>
      <c r="M2550" s="389"/>
      <c r="N2550" s="401"/>
    </row>
    <row r="2551" spans="1:14" x14ac:dyDescent="0.2">
      <c r="A2551" s="158">
        <v>39654</v>
      </c>
      <c r="B2551" s="421">
        <v>4500.5</v>
      </c>
      <c r="G2551" s="399">
        <v>6300.85</v>
      </c>
      <c r="M2551" s="389"/>
      <c r="N2551" s="401"/>
    </row>
    <row r="2552" spans="1:14" x14ac:dyDescent="0.2">
      <c r="A2552" s="158">
        <v>39656</v>
      </c>
      <c r="B2552" s="421">
        <v>3596.4</v>
      </c>
      <c r="G2552" s="399">
        <v>5035.05</v>
      </c>
      <c r="M2552" s="389"/>
      <c r="N2552" s="401"/>
    </row>
    <row r="2553" spans="1:14" x14ac:dyDescent="0.2">
      <c r="A2553" s="158">
        <v>39700</v>
      </c>
      <c r="B2553" s="421">
        <v>1915.95</v>
      </c>
      <c r="G2553" s="399">
        <v>2682.4</v>
      </c>
      <c r="M2553" s="389"/>
      <c r="N2553" s="401"/>
    </row>
    <row r="2554" spans="1:14" x14ac:dyDescent="0.2">
      <c r="A2554" s="158">
        <v>39703</v>
      </c>
      <c r="B2554" s="421">
        <v>1538.45</v>
      </c>
      <c r="G2554" s="399">
        <v>2153.9</v>
      </c>
      <c r="M2554" s="389"/>
      <c r="N2554" s="401"/>
    </row>
    <row r="2555" spans="1:14" x14ac:dyDescent="0.2">
      <c r="A2555" s="158">
        <v>39710</v>
      </c>
      <c r="B2555" s="421">
        <v>2561.9499999999998</v>
      </c>
      <c r="G2555" s="399">
        <v>3586.75</v>
      </c>
      <c r="M2555" s="389"/>
      <c r="N2555" s="401"/>
    </row>
    <row r="2556" spans="1:14" x14ac:dyDescent="0.2">
      <c r="A2556" s="158">
        <v>39712</v>
      </c>
      <c r="B2556" s="421">
        <v>3913.3</v>
      </c>
      <c r="G2556" s="399">
        <v>5478.6500000000005</v>
      </c>
      <c r="M2556" s="389"/>
      <c r="N2556" s="401"/>
    </row>
    <row r="2557" spans="1:14" x14ac:dyDescent="0.2">
      <c r="A2557" s="158">
        <v>39715</v>
      </c>
      <c r="B2557" s="421">
        <v>2856.05</v>
      </c>
      <c r="G2557" s="399">
        <v>3998.55</v>
      </c>
      <c r="M2557" s="389"/>
      <c r="N2557" s="401"/>
    </row>
    <row r="2558" spans="1:14" x14ac:dyDescent="0.2">
      <c r="A2558" s="158">
        <v>39718</v>
      </c>
      <c r="B2558" s="421">
        <v>1725.2</v>
      </c>
      <c r="G2558" s="399">
        <v>2415.4</v>
      </c>
      <c r="M2558" s="389"/>
      <c r="N2558" s="401"/>
    </row>
    <row r="2559" spans="1:14" x14ac:dyDescent="0.2">
      <c r="A2559" s="158">
        <v>39720</v>
      </c>
      <c r="B2559" s="421">
        <v>3660.85</v>
      </c>
      <c r="G2559" s="399">
        <v>5125.25</v>
      </c>
      <c r="M2559" s="389"/>
      <c r="N2559" s="401"/>
    </row>
    <row r="2560" spans="1:14" x14ac:dyDescent="0.2">
      <c r="A2560" s="158">
        <v>39801</v>
      </c>
      <c r="B2560" s="421">
        <v>5856.5</v>
      </c>
      <c r="G2560" s="399">
        <v>8199.15</v>
      </c>
      <c r="M2560" s="389"/>
      <c r="N2560" s="401"/>
    </row>
    <row r="2561" spans="1:14" x14ac:dyDescent="0.2">
      <c r="A2561" s="158">
        <v>39803</v>
      </c>
      <c r="B2561" s="421">
        <v>5856.5</v>
      </c>
      <c r="G2561" s="399">
        <v>8199.15</v>
      </c>
      <c r="M2561" s="389"/>
      <c r="N2561" s="401"/>
    </row>
    <row r="2562" spans="1:14" x14ac:dyDescent="0.2">
      <c r="A2562" s="158">
        <v>39815</v>
      </c>
      <c r="B2562" s="421">
        <v>1931.7</v>
      </c>
      <c r="G2562" s="399">
        <v>2753.9</v>
      </c>
      <c r="H2562" s="399">
        <f t="shared" ref="H2562" si="181">CEILING(B2562*1.4,0.05)</f>
        <v>2704.4</v>
      </c>
      <c r="M2562" s="389"/>
      <c r="N2562" s="401"/>
    </row>
    <row r="2563" spans="1:14" x14ac:dyDescent="0.2">
      <c r="A2563" s="158">
        <v>39818</v>
      </c>
      <c r="B2563" s="421">
        <v>2563.85</v>
      </c>
      <c r="G2563" s="399">
        <v>3589.4500000000003</v>
      </c>
      <c r="M2563" s="389"/>
      <c r="N2563" s="401"/>
    </row>
    <row r="2564" spans="1:14" x14ac:dyDescent="0.2">
      <c r="A2564" s="158">
        <v>39821</v>
      </c>
      <c r="B2564" s="421">
        <v>3652.95</v>
      </c>
      <c r="G2564" s="399">
        <v>5114.1500000000005</v>
      </c>
      <c r="M2564" s="389"/>
      <c r="N2564" s="401"/>
    </row>
    <row r="2565" spans="1:14" x14ac:dyDescent="0.2">
      <c r="A2565" s="158">
        <v>39900</v>
      </c>
      <c r="B2565" s="421">
        <v>1538.45</v>
      </c>
      <c r="G2565" s="399">
        <v>2153.9</v>
      </c>
      <c r="M2565" s="389"/>
      <c r="N2565" s="401"/>
    </row>
    <row r="2566" spans="1:14" x14ac:dyDescent="0.2">
      <c r="A2566" s="158">
        <v>39903</v>
      </c>
      <c r="B2566" s="421">
        <v>2309.5500000000002</v>
      </c>
      <c r="G2566" s="399">
        <v>3664.05</v>
      </c>
      <c r="M2566" s="389"/>
      <c r="N2566" s="401"/>
    </row>
    <row r="2567" spans="1:14" x14ac:dyDescent="0.2">
      <c r="A2567" s="158">
        <v>39906</v>
      </c>
      <c r="B2567" s="421">
        <v>842.65</v>
      </c>
      <c r="G2567" s="399">
        <v>1137.3500000000001</v>
      </c>
      <c r="M2567" s="389"/>
      <c r="N2567" s="401"/>
    </row>
    <row r="2568" spans="1:14" x14ac:dyDescent="0.2">
      <c r="A2568" s="158">
        <v>40004</v>
      </c>
      <c r="B2568" s="421">
        <v>1749.05</v>
      </c>
      <c r="G2568" s="399">
        <v>2448.75</v>
      </c>
      <c r="M2568" s="389"/>
      <c r="N2568" s="401"/>
    </row>
    <row r="2569" spans="1:14" x14ac:dyDescent="0.2">
      <c r="A2569" s="158">
        <v>40012</v>
      </c>
      <c r="B2569" s="421">
        <v>1808.7</v>
      </c>
      <c r="G2569" s="399">
        <v>2532.2000000000003</v>
      </c>
      <c r="M2569" s="389"/>
      <c r="N2569" s="401"/>
    </row>
    <row r="2570" spans="1:14" x14ac:dyDescent="0.2">
      <c r="A2570" s="158">
        <v>40018</v>
      </c>
      <c r="B2570" s="421">
        <v>168.55</v>
      </c>
      <c r="G2570" s="399">
        <v>207.05</v>
      </c>
      <c r="H2570" s="399">
        <f t="shared" ref="H2570" si="182">CEILING(B2570*1.4,0.05)</f>
        <v>236</v>
      </c>
      <c r="M2570" s="389"/>
      <c r="N2570" s="401"/>
    </row>
    <row r="2571" spans="1:14" x14ac:dyDescent="0.2">
      <c r="A2571" s="158">
        <v>40104</v>
      </c>
      <c r="B2571" s="421">
        <v>1073.25</v>
      </c>
      <c r="G2571" s="399">
        <v>1502.65</v>
      </c>
      <c r="M2571" s="389"/>
      <c r="N2571" s="401"/>
    </row>
    <row r="2572" spans="1:14" x14ac:dyDescent="0.2">
      <c r="A2572" s="158">
        <v>40106</v>
      </c>
      <c r="B2572" s="421">
        <v>2547.9</v>
      </c>
      <c r="G2572" s="399">
        <v>3567.2000000000003</v>
      </c>
      <c r="M2572" s="389"/>
      <c r="N2572" s="401"/>
    </row>
    <row r="2573" spans="1:14" x14ac:dyDescent="0.2">
      <c r="A2573" s="158">
        <v>40109</v>
      </c>
      <c r="B2573" s="421">
        <v>1977.55</v>
      </c>
      <c r="G2573" s="399">
        <v>2768.7000000000003</v>
      </c>
      <c r="M2573" s="389"/>
      <c r="N2573" s="401"/>
    </row>
    <row r="2574" spans="1:14" x14ac:dyDescent="0.2">
      <c r="A2574" s="158">
        <v>40112</v>
      </c>
      <c r="B2574" s="421">
        <v>2526.15</v>
      </c>
      <c r="G2574" s="399">
        <v>3536.6000000000004</v>
      </c>
      <c r="M2574" s="389"/>
      <c r="N2574" s="401"/>
    </row>
    <row r="2575" spans="1:14" x14ac:dyDescent="0.2">
      <c r="A2575" s="158">
        <v>40119</v>
      </c>
      <c r="B2575" s="421">
        <v>1009.6</v>
      </c>
      <c r="G2575" s="399">
        <v>1413.5500000000002</v>
      </c>
      <c r="M2575" s="389"/>
      <c r="N2575" s="401"/>
    </row>
    <row r="2576" spans="1:14" x14ac:dyDescent="0.2">
      <c r="A2576" s="158">
        <v>40600</v>
      </c>
      <c r="B2576" s="421">
        <v>1009.6</v>
      </c>
      <c r="G2576" s="399">
        <v>1439.4</v>
      </c>
      <c r="M2576" s="389"/>
      <c r="N2576" s="401"/>
    </row>
    <row r="2577" spans="1:14" x14ac:dyDescent="0.2">
      <c r="A2577" s="158">
        <v>40700</v>
      </c>
      <c r="B2577" s="421">
        <v>2476.4499999999998</v>
      </c>
      <c r="G2577" s="399">
        <v>3467.05</v>
      </c>
      <c r="M2577" s="389"/>
      <c r="N2577" s="401"/>
    </row>
    <row r="2578" spans="1:14" x14ac:dyDescent="0.2">
      <c r="A2578" s="158">
        <v>40701</v>
      </c>
      <c r="B2578" s="421">
        <v>360.05</v>
      </c>
      <c r="G2578" s="399">
        <v>504.20000000000005</v>
      </c>
      <c r="M2578" s="389"/>
      <c r="N2578" s="401"/>
    </row>
    <row r="2579" spans="1:14" x14ac:dyDescent="0.2">
      <c r="A2579" s="158">
        <v>40702</v>
      </c>
      <c r="B2579" s="421">
        <v>168.55</v>
      </c>
      <c r="G2579" s="399">
        <v>236.10000000000002</v>
      </c>
      <c r="M2579" s="389"/>
      <c r="N2579" s="401"/>
    </row>
    <row r="2580" spans="1:14" x14ac:dyDescent="0.2">
      <c r="A2580" s="158">
        <v>40703</v>
      </c>
      <c r="B2580" s="421">
        <v>2561.9499999999998</v>
      </c>
      <c r="G2580" s="399">
        <v>3586.75</v>
      </c>
      <c r="M2580" s="389"/>
      <c r="N2580" s="401"/>
    </row>
    <row r="2581" spans="1:14" x14ac:dyDescent="0.2">
      <c r="A2581" s="158">
        <v>40704</v>
      </c>
      <c r="B2581" s="421">
        <v>712.65</v>
      </c>
      <c r="G2581" s="399">
        <v>997.95</v>
      </c>
      <c r="M2581" s="389"/>
      <c r="N2581" s="401"/>
    </row>
    <row r="2582" spans="1:14" x14ac:dyDescent="0.2">
      <c r="A2582" s="158">
        <v>40705</v>
      </c>
      <c r="B2582" s="421">
        <v>640</v>
      </c>
      <c r="G2582" s="399">
        <v>896.1</v>
      </c>
      <c r="M2582" s="389"/>
      <c r="N2582" s="401"/>
    </row>
    <row r="2583" spans="1:14" x14ac:dyDescent="0.2">
      <c r="A2583" s="158">
        <v>40706</v>
      </c>
      <c r="B2583" s="421">
        <v>3660.9</v>
      </c>
      <c r="G2583" s="399">
        <v>5125.3</v>
      </c>
      <c r="H2583" s="399">
        <f t="shared" ref="H2583:H2584" si="183">CEILING(B2583*1.4,0.05)</f>
        <v>5125.3</v>
      </c>
      <c r="M2583" s="389"/>
      <c r="N2583" s="401"/>
    </row>
    <row r="2584" spans="1:14" x14ac:dyDescent="0.2">
      <c r="A2584" s="158">
        <v>40707</v>
      </c>
      <c r="B2584" s="421">
        <v>200.55</v>
      </c>
      <c r="G2584" s="399">
        <v>280.90000000000003</v>
      </c>
      <c r="H2584" s="399">
        <f t="shared" si="183"/>
        <v>280.8</v>
      </c>
      <c r="M2584" s="389"/>
      <c r="N2584" s="401"/>
    </row>
    <row r="2585" spans="1:14" x14ac:dyDescent="0.2">
      <c r="A2585" s="158">
        <v>40708</v>
      </c>
      <c r="B2585" s="421">
        <v>360.05</v>
      </c>
      <c r="G2585" s="399">
        <v>504.20000000000005</v>
      </c>
      <c r="M2585" s="389"/>
      <c r="N2585" s="401"/>
    </row>
    <row r="2586" spans="1:14" x14ac:dyDescent="0.2">
      <c r="A2586" s="158">
        <v>40709</v>
      </c>
      <c r="B2586" s="421">
        <v>1538.45</v>
      </c>
      <c r="G2586" s="399">
        <v>2153.9</v>
      </c>
      <c r="M2586" s="389"/>
      <c r="N2586" s="401"/>
    </row>
    <row r="2587" spans="1:14" x14ac:dyDescent="0.2">
      <c r="A2587" s="158">
        <v>40712</v>
      </c>
      <c r="B2587" s="421">
        <v>3660.9</v>
      </c>
      <c r="G2587" s="399">
        <v>5125.3</v>
      </c>
      <c r="M2587" s="389"/>
      <c r="N2587" s="401"/>
    </row>
    <row r="2588" spans="1:14" x14ac:dyDescent="0.2">
      <c r="A2588" s="158">
        <v>40801</v>
      </c>
      <c r="B2588" s="421">
        <v>1845.6</v>
      </c>
      <c r="G2588" s="399">
        <v>3450</v>
      </c>
      <c r="M2588" s="389"/>
      <c r="N2588" s="401"/>
    </row>
    <row r="2589" spans="1:14" x14ac:dyDescent="0.2">
      <c r="A2589" s="158">
        <v>40803</v>
      </c>
      <c r="B2589" s="421">
        <v>1264.05</v>
      </c>
      <c r="G2589" s="399">
        <v>1802.0500000000002</v>
      </c>
      <c r="H2589" s="399">
        <f t="shared" ref="H2589" si="184">CEILING(B2589*1.4,0.05)</f>
        <v>1769.7</v>
      </c>
      <c r="M2589" s="389"/>
      <c r="N2589" s="401"/>
    </row>
    <row r="2590" spans="1:14" x14ac:dyDescent="0.2">
      <c r="A2590" s="158">
        <v>40850</v>
      </c>
      <c r="B2590" s="421">
        <v>2393.9</v>
      </c>
      <c r="G2590" s="399">
        <v>4121.4000000000005</v>
      </c>
      <c r="M2590" s="389"/>
      <c r="N2590" s="401"/>
    </row>
    <row r="2591" spans="1:14" x14ac:dyDescent="0.2">
      <c r="A2591" s="158">
        <v>40851</v>
      </c>
      <c r="B2591" s="421">
        <v>4189.6000000000004</v>
      </c>
      <c r="G2591" s="399">
        <v>7075.3</v>
      </c>
      <c r="M2591" s="389"/>
      <c r="N2591" s="401"/>
    </row>
    <row r="2592" spans="1:14" x14ac:dyDescent="0.2">
      <c r="A2592" s="158">
        <v>40852</v>
      </c>
      <c r="B2592" s="421">
        <v>360.05</v>
      </c>
      <c r="G2592" s="399">
        <v>665.5</v>
      </c>
      <c r="M2592" s="389"/>
      <c r="N2592" s="401"/>
    </row>
    <row r="2593" spans="1:14" x14ac:dyDescent="0.2">
      <c r="A2593" s="158">
        <v>40854</v>
      </c>
      <c r="B2593" s="421">
        <v>556.45000000000005</v>
      </c>
      <c r="G2593" s="399">
        <v>1033</v>
      </c>
      <c r="M2593" s="389"/>
      <c r="N2593" s="401"/>
    </row>
    <row r="2594" spans="1:14" x14ac:dyDescent="0.2">
      <c r="A2594" s="158">
        <v>40856</v>
      </c>
      <c r="B2594" s="421">
        <v>270.05</v>
      </c>
      <c r="G2594" s="399">
        <v>387</v>
      </c>
      <c r="M2594" s="389"/>
      <c r="N2594" s="401"/>
    </row>
    <row r="2595" spans="1:14" x14ac:dyDescent="0.2">
      <c r="A2595" s="158">
        <v>40858</v>
      </c>
      <c r="B2595" s="421">
        <v>556.45000000000005</v>
      </c>
      <c r="G2595" s="399">
        <v>834.5</v>
      </c>
      <c r="M2595" s="389"/>
      <c r="N2595" s="401"/>
    </row>
    <row r="2596" spans="1:14" x14ac:dyDescent="0.2">
      <c r="A2596" s="158">
        <v>40860</v>
      </c>
      <c r="B2596" s="421">
        <v>2138.3000000000002</v>
      </c>
      <c r="G2596" s="399">
        <v>3865</v>
      </c>
      <c r="M2596" s="389"/>
      <c r="N2596" s="401"/>
    </row>
    <row r="2597" spans="1:14" x14ac:dyDescent="0.2">
      <c r="A2597" s="158">
        <v>40862</v>
      </c>
      <c r="B2597" s="421">
        <v>200.55</v>
      </c>
      <c r="G2597" s="399">
        <v>281.40000000000003</v>
      </c>
      <c r="H2597" s="399">
        <f t="shared" ref="H2597:H2604" si="185">CEILING(B2597*1.4,0.05)</f>
        <v>280.8</v>
      </c>
      <c r="M2597" s="389"/>
      <c r="N2597" s="401"/>
    </row>
    <row r="2598" spans="1:14" x14ac:dyDescent="0.2">
      <c r="A2598" s="158">
        <v>40863</v>
      </c>
      <c r="B2598" s="421">
        <v>200.55</v>
      </c>
      <c r="G2598" s="399">
        <v>280.8</v>
      </c>
      <c r="H2598" s="399">
        <v>280.8</v>
      </c>
      <c r="M2598" s="389"/>
      <c r="N2598" s="401"/>
    </row>
    <row r="2599" spans="1:14" x14ac:dyDescent="0.2">
      <c r="A2599" s="158">
        <v>40905</v>
      </c>
      <c r="B2599" s="421">
        <v>636.1</v>
      </c>
      <c r="G2599" s="399">
        <v>887</v>
      </c>
      <c r="H2599" s="399">
        <f t="shared" si="185"/>
        <v>890.55000000000007</v>
      </c>
      <c r="M2599" s="389"/>
      <c r="N2599" s="401"/>
    </row>
    <row r="2600" spans="1:14" x14ac:dyDescent="0.2">
      <c r="A2600" s="158">
        <v>41500</v>
      </c>
      <c r="B2600" s="421">
        <v>87.15</v>
      </c>
      <c r="G2600" s="399">
        <v>136</v>
      </c>
      <c r="H2600" s="399">
        <f t="shared" si="185"/>
        <v>122.05000000000001</v>
      </c>
      <c r="M2600" s="389"/>
      <c r="N2600" s="401"/>
    </row>
    <row r="2601" spans="1:14" x14ac:dyDescent="0.2">
      <c r="A2601" s="158">
        <v>41501</v>
      </c>
      <c r="B2601" s="421">
        <v>196.2</v>
      </c>
      <c r="G2601" s="399">
        <v>305.75</v>
      </c>
      <c r="H2601" s="399">
        <f t="shared" si="185"/>
        <v>274.7</v>
      </c>
      <c r="M2601" s="389"/>
      <c r="N2601" s="401"/>
    </row>
    <row r="2602" spans="1:14" x14ac:dyDescent="0.2">
      <c r="A2602" s="158">
        <v>41503</v>
      </c>
      <c r="B2602" s="421">
        <v>252.45</v>
      </c>
      <c r="G2602" s="399">
        <v>393.3</v>
      </c>
      <c r="H2602" s="399">
        <f t="shared" si="185"/>
        <v>353.45000000000005</v>
      </c>
      <c r="M2602" s="389"/>
      <c r="N2602" s="401"/>
    </row>
    <row r="2603" spans="1:14" x14ac:dyDescent="0.2">
      <c r="A2603" s="158">
        <v>41506</v>
      </c>
      <c r="B2603" s="421">
        <v>152.25</v>
      </c>
      <c r="G2603" s="399">
        <v>204.60000000000002</v>
      </c>
      <c r="H2603" s="399">
        <f t="shared" si="185"/>
        <v>213.15</v>
      </c>
      <c r="M2603" s="389"/>
      <c r="N2603" s="401"/>
    </row>
    <row r="2604" spans="1:14" x14ac:dyDescent="0.2">
      <c r="A2604" s="158">
        <v>41509</v>
      </c>
      <c r="B2604" s="421">
        <v>172.25</v>
      </c>
      <c r="G2604" s="399">
        <v>289.05</v>
      </c>
      <c r="H2604" s="399">
        <f t="shared" si="185"/>
        <v>241.15</v>
      </c>
      <c r="M2604" s="389"/>
      <c r="N2604" s="401"/>
    </row>
    <row r="2605" spans="1:14" x14ac:dyDescent="0.2">
      <c r="A2605" s="158">
        <v>41512</v>
      </c>
      <c r="B2605" s="421">
        <v>619.4</v>
      </c>
      <c r="G2605" s="399">
        <v>964.15000000000009</v>
      </c>
      <c r="M2605" s="389"/>
      <c r="N2605" s="401"/>
    </row>
    <row r="2606" spans="1:14" x14ac:dyDescent="0.2">
      <c r="A2606" s="158">
        <v>41515</v>
      </c>
      <c r="B2606" s="421">
        <v>406.5</v>
      </c>
      <c r="G2606" s="399">
        <v>632.95000000000005</v>
      </c>
      <c r="M2606" s="389"/>
      <c r="N2606" s="401"/>
    </row>
    <row r="2607" spans="1:14" x14ac:dyDescent="0.2">
      <c r="A2607" s="158">
        <v>41518</v>
      </c>
      <c r="B2607" s="421">
        <v>981.8</v>
      </c>
      <c r="G2607" s="399">
        <v>1405.8500000000001</v>
      </c>
      <c r="M2607" s="389"/>
      <c r="N2607" s="401"/>
    </row>
    <row r="2608" spans="1:14" x14ac:dyDescent="0.2">
      <c r="A2608" s="158">
        <v>41521</v>
      </c>
      <c r="B2608" s="421">
        <v>1045.3499999999999</v>
      </c>
      <c r="G2608" s="399">
        <v>1538.6000000000001</v>
      </c>
      <c r="M2608" s="389"/>
      <c r="N2608" s="401"/>
    </row>
    <row r="2609" spans="1:14" x14ac:dyDescent="0.2">
      <c r="A2609" s="158">
        <v>41524</v>
      </c>
      <c r="B2609" s="421">
        <v>302</v>
      </c>
      <c r="G2609" s="399">
        <v>470.20000000000005</v>
      </c>
      <c r="M2609" s="389"/>
      <c r="N2609" s="401"/>
    </row>
    <row r="2610" spans="1:14" x14ac:dyDescent="0.2">
      <c r="A2610" s="158">
        <v>41527</v>
      </c>
      <c r="B2610" s="421">
        <v>621.20000000000005</v>
      </c>
      <c r="G2610" s="399">
        <v>918.25</v>
      </c>
      <c r="M2610" s="389"/>
      <c r="N2610" s="401"/>
    </row>
    <row r="2611" spans="1:14" x14ac:dyDescent="0.2">
      <c r="A2611" s="158">
        <v>41530</v>
      </c>
      <c r="B2611" s="421">
        <v>1012.05</v>
      </c>
      <c r="G2611" s="399">
        <v>1467.75</v>
      </c>
      <c r="M2611" s="389"/>
      <c r="N2611" s="401"/>
    </row>
    <row r="2612" spans="1:14" x14ac:dyDescent="0.2">
      <c r="A2612" s="158">
        <v>41533</v>
      </c>
      <c r="B2612" s="421">
        <v>1209.7</v>
      </c>
      <c r="G2612" s="399">
        <v>1985.2</v>
      </c>
      <c r="M2612" s="389"/>
      <c r="N2612" s="401"/>
    </row>
    <row r="2613" spans="1:14" x14ac:dyDescent="0.2">
      <c r="A2613" s="158">
        <v>41536</v>
      </c>
      <c r="B2613" s="421">
        <v>1355</v>
      </c>
      <c r="G2613" s="399">
        <v>1917.8000000000002</v>
      </c>
      <c r="M2613" s="389"/>
      <c r="N2613" s="401"/>
    </row>
    <row r="2614" spans="1:14" x14ac:dyDescent="0.2">
      <c r="A2614" s="158">
        <v>41539</v>
      </c>
      <c r="B2614" s="421">
        <v>1152.2</v>
      </c>
      <c r="G2614" s="399">
        <v>1633.5500000000002</v>
      </c>
      <c r="M2614" s="389"/>
      <c r="N2614" s="401"/>
    </row>
    <row r="2615" spans="1:14" x14ac:dyDescent="0.2">
      <c r="A2615" s="158">
        <v>41542</v>
      </c>
      <c r="B2615" s="421">
        <v>1262.55</v>
      </c>
      <c r="G2615" s="399">
        <v>2079.1</v>
      </c>
      <c r="M2615" s="389"/>
      <c r="N2615" s="401"/>
    </row>
    <row r="2616" spans="1:14" x14ac:dyDescent="0.2">
      <c r="A2616" s="158">
        <v>41545</v>
      </c>
      <c r="B2616" s="421">
        <v>551.1</v>
      </c>
      <c r="G2616" s="399">
        <v>857.75</v>
      </c>
      <c r="M2616" s="389"/>
      <c r="N2616" s="401"/>
    </row>
    <row r="2617" spans="1:14" x14ac:dyDescent="0.2">
      <c r="A2617" s="158">
        <v>41548</v>
      </c>
      <c r="B2617" s="421">
        <v>731.25</v>
      </c>
      <c r="G2617" s="399">
        <v>1138.45</v>
      </c>
      <c r="M2617" s="389"/>
      <c r="N2617" s="401"/>
    </row>
    <row r="2618" spans="1:14" x14ac:dyDescent="0.2">
      <c r="A2618" s="158">
        <v>41551</v>
      </c>
      <c r="B2618" s="421">
        <v>1684.15</v>
      </c>
      <c r="G2618" s="399">
        <v>2641.3</v>
      </c>
      <c r="M2618" s="389"/>
      <c r="N2618" s="401"/>
    </row>
    <row r="2619" spans="1:14" x14ac:dyDescent="0.2">
      <c r="A2619" s="158">
        <v>41554</v>
      </c>
      <c r="B2619" s="421">
        <v>1984.25</v>
      </c>
      <c r="G2619" s="399">
        <v>3507.6000000000004</v>
      </c>
      <c r="M2619" s="389"/>
      <c r="N2619" s="401"/>
    </row>
    <row r="2620" spans="1:14" x14ac:dyDescent="0.2">
      <c r="A2620" s="158">
        <v>41557</v>
      </c>
      <c r="B2620" s="421">
        <v>1152.2</v>
      </c>
      <c r="G2620" s="399">
        <v>1793.3500000000001</v>
      </c>
      <c r="M2620" s="389"/>
      <c r="N2620" s="401"/>
    </row>
    <row r="2621" spans="1:14" x14ac:dyDescent="0.2">
      <c r="A2621" s="158">
        <v>41560</v>
      </c>
      <c r="B2621" s="421">
        <v>1262.55</v>
      </c>
      <c r="G2621" s="399">
        <v>1974.15</v>
      </c>
      <c r="M2621" s="389"/>
      <c r="N2621" s="401"/>
    </row>
    <row r="2622" spans="1:14" x14ac:dyDescent="0.2">
      <c r="A2622" s="158">
        <v>41563</v>
      </c>
      <c r="B2622" s="421">
        <v>1562.9</v>
      </c>
      <c r="G2622" s="399">
        <v>2432.65</v>
      </c>
      <c r="M2622" s="389"/>
      <c r="N2622" s="401"/>
    </row>
    <row r="2623" spans="1:14" x14ac:dyDescent="0.2">
      <c r="A2623" s="158">
        <v>41564</v>
      </c>
      <c r="B2623" s="421">
        <v>2021.15</v>
      </c>
      <c r="G2623" s="399">
        <v>3448.4500000000003</v>
      </c>
      <c r="M2623" s="389"/>
      <c r="N2623" s="401"/>
    </row>
    <row r="2624" spans="1:14" x14ac:dyDescent="0.2">
      <c r="A2624" s="158">
        <v>41566</v>
      </c>
      <c r="B2624" s="421">
        <v>1152.2</v>
      </c>
      <c r="G2624" s="399">
        <v>1539.15</v>
      </c>
      <c r="M2624" s="389"/>
      <c r="N2624" s="401"/>
    </row>
    <row r="2625" spans="1:14" x14ac:dyDescent="0.2">
      <c r="A2625" s="158">
        <v>41569</v>
      </c>
      <c r="B2625" s="421">
        <v>1262.55</v>
      </c>
      <c r="G2625" s="399">
        <v>1771.8500000000001</v>
      </c>
      <c r="M2625" s="389"/>
      <c r="N2625" s="401"/>
    </row>
    <row r="2626" spans="1:14" x14ac:dyDescent="0.2">
      <c r="A2626" s="158">
        <v>41572</v>
      </c>
      <c r="B2626" s="421">
        <v>1092.3</v>
      </c>
      <c r="G2626" s="399">
        <v>1699.8500000000001</v>
      </c>
      <c r="M2626" s="389"/>
      <c r="N2626" s="401"/>
    </row>
    <row r="2627" spans="1:14" x14ac:dyDescent="0.2">
      <c r="A2627" s="158">
        <v>41575</v>
      </c>
      <c r="B2627" s="421">
        <v>2574.9</v>
      </c>
      <c r="G2627" s="399">
        <v>4007.75</v>
      </c>
      <c r="M2627" s="389"/>
      <c r="N2627" s="401"/>
    </row>
    <row r="2628" spans="1:14" x14ac:dyDescent="0.2">
      <c r="A2628" s="158">
        <v>41576</v>
      </c>
      <c r="B2628" s="421">
        <v>3862.5</v>
      </c>
      <c r="G2628" s="399">
        <v>6529.9500000000007</v>
      </c>
      <c r="M2628" s="389"/>
      <c r="N2628" s="401"/>
    </row>
    <row r="2629" spans="1:14" x14ac:dyDescent="0.2">
      <c r="A2629" s="158">
        <v>41578</v>
      </c>
      <c r="B2629" s="421">
        <v>2574.9</v>
      </c>
      <c r="G2629" s="399">
        <v>4007.75</v>
      </c>
      <c r="M2629" s="389"/>
      <c r="N2629" s="401"/>
    </row>
    <row r="2630" spans="1:14" x14ac:dyDescent="0.2">
      <c r="A2630" s="158">
        <v>41579</v>
      </c>
      <c r="B2630" s="421">
        <v>1931.2</v>
      </c>
      <c r="G2630" s="399">
        <v>3212.75</v>
      </c>
      <c r="M2630" s="389"/>
      <c r="N2630" s="401"/>
    </row>
    <row r="2631" spans="1:14" x14ac:dyDescent="0.2">
      <c r="A2631" s="158">
        <v>41581</v>
      </c>
      <c r="B2631" s="421">
        <v>2961.7</v>
      </c>
      <c r="G2631" s="399">
        <v>5393.3</v>
      </c>
      <c r="M2631" s="389"/>
      <c r="N2631" s="401"/>
    </row>
    <row r="2632" spans="1:14" x14ac:dyDescent="0.2">
      <c r="A2632" s="158">
        <v>41584</v>
      </c>
      <c r="B2632" s="421">
        <v>2032.55</v>
      </c>
      <c r="G2632" s="399">
        <v>3048.5</v>
      </c>
      <c r="M2632" s="389"/>
      <c r="N2632" s="401"/>
    </row>
    <row r="2633" spans="1:14" x14ac:dyDescent="0.2">
      <c r="A2633" s="158">
        <v>41587</v>
      </c>
      <c r="B2633" s="421">
        <v>2768.3</v>
      </c>
      <c r="G2633" s="399">
        <v>3705.05</v>
      </c>
      <c r="M2633" s="389"/>
      <c r="N2633" s="401"/>
    </row>
    <row r="2634" spans="1:14" x14ac:dyDescent="0.2">
      <c r="A2634" s="158">
        <v>41590</v>
      </c>
      <c r="B2634" s="421">
        <v>1262.55</v>
      </c>
      <c r="G2634" s="399">
        <v>1820.25</v>
      </c>
      <c r="M2634" s="389"/>
      <c r="N2634" s="401"/>
    </row>
    <row r="2635" spans="1:14" x14ac:dyDescent="0.2">
      <c r="A2635" s="158">
        <v>41593</v>
      </c>
      <c r="B2635" s="421">
        <v>1645.45</v>
      </c>
      <c r="G2635" s="399">
        <v>2561.3000000000002</v>
      </c>
      <c r="M2635" s="389"/>
      <c r="N2635" s="401"/>
    </row>
    <row r="2636" spans="1:14" x14ac:dyDescent="0.2">
      <c r="A2636" s="158">
        <v>41596</v>
      </c>
      <c r="B2636" s="421">
        <v>1838.95</v>
      </c>
      <c r="G2636" s="399">
        <v>2862.25</v>
      </c>
      <c r="M2636" s="389"/>
      <c r="N2636" s="401"/>
    </row>
    <row r="2637" spans="1:14" x14ac:dyDescent="0.2">
      <c r="A2637" s="158">
        <v>41599</v>
      </c>
      <c r="B2637" s="421">
        <v>1838.95</v>
      </c>
      <c r="G2637" s="399">
        <v>2628.1000000000004</v>
      </c>
      <c r="M2637" s="389"/>
      <c r="N2637" s="401"/>
    </row>
    <row r="2638" spans="1:14" x14ac:dyDescent="0.2">
      <c r="A2638" s="158">
        <v>41603</v>
      </c>
      <c r="B2638" s="421">
        <v>532.70000000000005</v>
      </c>
      <c r="G2638" s="399">
        <v>699.6</v>
      </c>
      <c r="H2638" s="399">
        <f t="shared" ref="H2638:H2639" si="186">CEILING(B2638*1.4,0.05)</f>
        <v>745.80000000000007</v>
      </c>
      <c r="M2638" s="389"/>
      <c r="N2638" s="401"/>
    </row>
    <row r="2639" spans="1:14" x14ac:dyDescent="0.2">
      <c r="A2639" s="158">
        <v>41604</v>
      </c>
      <c r="B2639" s="421">
        <v>197.2</v>
      </c>
      <c r="G2639" s="399">
        <v>259.10000000000002</v>
      </c>
      <c r="H2639" s="399">
        <f t="shared" si="186"/>
        <v>276.10000000000002</v>
      </c>
      <c r="M2639" s="389"/>
      <c r="N2639" s="401"/>
    </row>
    <row r="2640" spans="1:14" x14ac:dyDescent="0.2">
      <c r="A2640" s="158">
        <v>41608</v>
      </c>
      <c r="B2640" s="421">
        <v>1152.2</v>
      </c>
      <c r="G2640" s="399">
        <v>2173.4</v>
      </c>
      <c r="M2640" s="389"/>
      <c r="N2640" s="401"/>
    </row>
    <row r="2641" spans="1:14" x14ac:dyDescent="0.2">
      <c r="A2641" s="158">
        <v>41611</v>
      </c>
      <c r="B2641" s="421">
        <v>741.4</v>
      </c>
      <c r="G2641" s="399">
        <v>1154.1000000000001</v>
      </c>
      <c r="M2641" s="389"/>
      <c r="N2641" s="401"/>
    </row>
    <row r="2642" spans="1:14" x14ac:dyDescent="0.2">
      <c r="A2642" s="158">
        <v>41614</v>
      </c>
      <c r="B2642" s="421">
        <v>1152.2</v>
      </c>
      <c r="G2642" s="399">
        <v>1905.6000000000001</v>
      </c>
      <c r="H2642" s="399">
        <f t="shared" ref="H2642:H2643" si="187">CEILING(B2642*1.4,0.05)</f>
        <v>1613.1000000000001</v>
      </c>
      <c r="M2642" s="389"/>
      <c r="N2642" s="401"/>
    </row>
    <row r="2643" spans="1:14" x14ac:dyDescent="0.2">
      <c r="A2643" s="158">
        <v>41615</v>
      </c>
      <c r="B2643" s="421">
        <v>1152.2</v>
      </c>
      <c r="G2643" s="399">
        <v>1508.5500000000002</v>
      </c>
      <c r="H2643" s="399">
        <f t="shared" si="187"/>
        <v>1613.1000000000001</v>
      </c>
      <c r="M2643" s="389"/>
      <c r="N2643" s="401"/>
    </row>
    <row r="2644" spans="1:14" x14ac:dyDescent="0.2">
      <c r="A2644" s="158">
        <v>41617</v>
      </c>
      <c r="B2644" s="421">
        <v>2003.55</v>
      </c>
      <c r="G2644" s="399">
        <v>3049.25</v>
      </c>
      <c r="M2644" s="389"/>
      <c r="N2644" s="401"/>
    </row>
    <row r="2645" spans="1:14" x14ac:dyDescent="0.2">
      <c r="A2645" s="158">
        <v>41618</v>
      </c>
      <c r="B2645" s="421">
        <v>1984.25</v>
      </c>
      <c r="G2645" s="399">
        <v>3507.6000000000004</v>
      </c>
      <c r="M2645" s="389"/>
      <c r="N2645" s="401"/>
    </row>
    <row r="2646" spans="1:14" x14ac:dyDescent="0.2">
      <c r="A2646" s="158">
        <v>41620</v>
      </c>
      <c r="B2646" s="421">
        <v>871.7</v>
      </c>
      <c r="G2646" s="399">
        <v>1288.3000000000002</v>
      </c>
      <c r="M2646" s="389"/>
      <c r="N2646" s="401"/>
    </row>
    <row r="2647" spans="1:14" x14ac:dyDescent="0.2">
      <c r="A2647" s="158">
        <v>41623</v>
      </c>
      <c r="B2647" s="421">
        <v>1262.55</v>
      </c>
      <c r="G2647" s="399">
        <v>1881.75</v>
      </c>
      <c r="M2647" s="389"/>
      <c r="N2647" s="401"/>
    </row>
    <row r="2648" spans="1:14" x14ac:dyDescent="0.2">
      <c r="A2648" s="158">
        <v>41626</v>
      </c>
      <c r="B2648" s="421">
        <v>152.25</v>
      </c>
      <c r="G2648" s="399">
        <v>237.10000000000002</v>
      </c>
      <c r="H2648" s="399">
        <f t="shared" ref="H2648" si="188">CEILING(B2648*1.4,0.05)</f>
        <v>213.15</v>
      </c>
      <c r="M2648" s="389"/>
      <c r="N2648" s="401"/>
    </row>
    <row r="2649" spans="1:14" x14ac:dyDescent="0.2">
      <c r="A2649" s="158">
        <v>41629</v>
      </c>
      <c r="B2649" s="421">
        <v>551.1</v>
      </c>
      <c r="G2649" s="399">
        <v>670.35</v>
      </c>
      <c r="M2649" s="389"/>
      <c r="N2649" s="401"/>
    </row>
    <row r="2650" spans="1:14" x14ac:dyDescent="0.2">
      <c r="A2650" s="158">
        <v>41632</v>
      </c>
      <c r="B2650" s="421">
        <v>252.45</v>
      </c>
      <c r="G2650" s="399">
        <v>373.45000000000005</v>
      </c>
      <c r="H2650" s="399">
        <f t="shared" ref="H2650:H2651" si="189">CEILING(B2650*1.4,0.05)</f>
        <v>353.45000000000005</v>
      </c>
      <c r="M2650" s="389"/>
      <c r="N2650" s="401"/>
    </row>
    <row r="2651" spans="1:14" x14ac:dyDescent="0.2">
      <c r="A2651" s="158">
        <v>41635</v>
      </c>
      <c r="B2651" s="421">
        <v>1209.7</v>
      </c>
      <c r="G2651" s="399">
        <v>1632.3000000000002</v>
      </c>
      <c r="H2651" s="399">
        <f t="shared" si="189"/>
        <v>1693.6000000000001</v>
      </c>
      <c r="M2651" s="389"/>
      <c r="N2651" s="401"/>
    </row>
    <row r="2652" spans="1:14" x14ac:dyDescent="0.2">
      <c r="A2652" s="158">
        <v>41638</v>
      </c>
      <c r="B2652" s="421">
        <v>1510</v>
      </c>
      <c r="G2652" s="399">
        <v>2499.4</v>
      </c>
      <c r="M2652" s="389"/>
      <c r="N2652" s="401"/>
    </row>
    <row r="2653" spans="1:14" x14ac:dyDescent="0.2">
      <c r="A2653" s="158">
        <v>41641</v>
      </c>
      <c r="B2653" s="421">
        <v>50.15</v>
      </c>
      <c r="G2653" s="399">
        <v>78.350000000000009</v>
      </c>
      <c r="H2653" s="399">
        <f t="shared" ref="H2653:H2660" si="190">CEILING(B2653*1.4,0.05)</f>
        <v>70.25</v>
      </c>
      <c r="M2653" s="389"/>
      <c r="N2653" s="401"/>
    </row>
    <row r="2654" spans="1:14" x14ac:dyDescent="0.2">
      <c r="A2654" s="158">
        <v>41644</v>
      </c>
      <c r="B2654" s="421">
        <v>151.05000000000001</v>
      </c>
      <c r="G2654" s="399">
        <v>256.25</v>
      </c>
      <c r="H2654" s="399">
        <f t="shared" si="190"/>
        <v>211.5</v>
      </c>
      <c r="M2654" s="389"/>
      <c r="N2654" s="401"/>
    </row>
    <row r="2655" spans="1:14" x14ac:dyDescent="0.2">
      <c r="A2655" s="158">
        <v>41647</v>
      </c>
      <c r="B2655" s="421">
        <v>116.15</v>
      </c>
      <c r="G2655" s="399">
        <v>181</v>
      </c>
      <c r="H2655" s="399">
        <f t="shared" si="190"/>
        <v>162.65</v>
      </c>
      <c r="M2655" s="389"/>
      <c r="N2655" s="401"/>
    </row>
    <row r="2656" spans="1:14" x14ac:dyDescent="0.2">
      <c r="A2656" s="158">
        <v>41650</v>
      </c>
      <c r="B2656" s="421">
        <v>116.15</v>
      </c>
      <c r="G2656" s="399">
        <v>153.35</v>
      </c>
      <c r="H2656" s="399">
        <f t="shared" si="190"/>
        <v>162.65</v>
      </c>
      <c r="M2656" s="389"/>
      <c r="N2656" s="401"/>
    </row>
    <row r="2657" spans="1:14" x14ac:dyDescent="0.2">
      <c r="A2657" s="158">
        <v>41653</v>
      </c>
      <c r="B2657" s="421">
        <v>76.05</v>
      </c>
      <c r="G2657" s="399">
        <v>118.75</v>
      </c>
      <c r="H2657" s="399">
        <f t="shared" si="190"/>
        <v>106.5</v>
      </c>
      <c r="M2657" s="389"/>
      <c r="N2657" s="401"/>
    </row>
    <row r="2658" spans="1:14" x14ac:dyDescent="0.2">
      <c r="A2658" s="158">
        <v>41656</v>
      </c>
      <c r="B2658" s="421">
        <v>129.85</v>
      </c>
      <c r="G2658" s="399">
        <v>207.70000000000002</v>
      </c>
      <c r="H2658" s="399">
        <f t="shared" si="190"/>
        <v>181.8</v>
      </c>
      <c r="M2658" s="389"/>
      <c r="N2658" s="401"/>
    </row>
    <row r="2659" spans="1:14" x14ac:dyDescent="0.2">
      <c r="A2659" s="158">
        <v>41659</v>
      </c>
      <c r="B2659" s="421">
        <v>82</v>
      </c>
      <c r="G2659" s="399">
        <v>105.60000000000001</v>
      </c>
      <c r="H2659" s="399">
        <f t="shared" si="190"/>
        <v>114.80000000000001</v>
      </c>
      <c r="M2659" s="389"/>
      <c r="N2659" s="401"/>
    </row>
    <row r="2660" spans="1:14" x14ac:dyDescent="0.2">
      <c r="A2660" s="158">
        <v>41662</v>
      </c>
      <c r="B2660" s="421">
        <v>87.15</v>
      </c>
      <c r="G2660" s="399">
        <v>136</v>
      </c>
      <c r="H2660" s="399">
        <f t="shared" si="190"/>
        <v>122.05000000000001</v>
      </c>
      <c r="M2660" s="389"/>
      <c r="N2660" s="401"/>
    </row>
    <row r="2661" spans="1:14" x14ac:dyDescent="0.2">
      <c r="A2661" s="158">
        <v>41668</v>
      </c>
      <c r="B2661" s="421">
        <v>232.5</v>
      </c>
      <c r="G2661" s="399">
        <v>361.90000000000003</v>
      </c>
      <c r="M2661" s="389"/>
      <c r="N2661" s="401"/>
    </row>
    <row r="2662" spans="1:14" x14ac:dyDescent="0.2">
      <c r="A2662" s="158">
        <v>41671</v>
      </c>
      <c r="B2662" s="421">
        <v>510.9</v>
      </c>
      <c r="G2662" s="399">
        <v>848.95</v>
      </c>
      <c r="M2662" s="389"/>
      <c r="N2662" s="401"/>
    </row>
    <row r="2663" spans="1:14" x14ac:dyDescent="0.2">
      <c r="A2663" s="158">
        <v>41672</v>
      </c>
      <c r="B2663" s="421">
        <v>637.35</v>
      </c>
      <c r="G2663" s="399">
        <v>1090.05</v>
      </c>
      <c r="M2663" s="389"/>
      <c r="N2663" s="401"/>
    </row>
    <row r="2664" spans="1:14" x14ac:dyDescent="0.2">
      <c r="A2664" s="158">
        <v>41674</v>
      </c>
      <c r="B2664" s="421">
        <v>106.25</v>
      </c>
      <c r="G2664" s="399">
        <v>165.65</v>
      </c>
      <c r="H2664" s="399">
        <f t="shared" ref="H2664:H2667" si="191">CEILING(B2664*1.4,0.05)</f>
        <v>148.75</v>
      </c>
      <c r="M2664" s="389"/>
      <c r="N2664" s="401"/>
    </row>
    <row r="2665" spans="1:14" x14ac:dyDescent="0.2">
      <c r="A2665" s="158">
        <v>41677</v>
      </c>
      <c r="B2665" s="421">
        <v>95.15</v>
      </c>
      <c r="G2665" s="399">
        <v>148.25</v>
      </c>
      <c r="H2665" s="399">
        <f t="shared" si="191"/>
        <v>133.25</v>
      </c>
      <c r="M2665" s="389"/>
      <c r="N2665" s="401"/>
    </row>
    <row r="2666" spans="1:14" x14ac:dyDescent="0.2">
      <c r="A2666" s="158">
        <v>41683</v>
      </c>
      <c r="B2666" s="421">
        <v>123.95</v>
      </c>
      <c r="G2666" s="399">
        <v>192.95000000000002</v>
      </c>
      <c r="H2666" s="399">
        <f t="shared" si="191"/>
        <v>173.55</v>
      </c>
      <c r="M2666" s="389"/>
      <c r="N2666" s="401"/>
    </row>
    <row r="2667" spans="1:14" x14ac:dyDescent="0.2">
      <c r="A2667" s="158">
        <v>41686</v>
      </c>
      <c r="B2667" s="421">
        <v>76.05</v>
      </c>
      <c r="G2667" s="399">
        <v>118.75</v>
      </c>
      <c r="H2667" s="399">
        <f t="shared" si="191"/>
        <v>106.5</v>
      </c>
      <c r="M2667" s="389"/>
      <c r="N2667" s="401"/>
    </row>
    <row r="2668" spans="1:14" x14ac:dyDescent="0.2">
      <c r="A2668" s="158">
        <v>41689</v>
      </c>
      <c r="B2668" s="421">
        <v>144.30000000000001</v>
      </c>
      <c r="G2668" s="399">
        <v>224.8</v>
      </c>
      <c r="M2668" s="389"/>
      <c r="N2668" s="401"/>
    </row>
    <row r="2669" spans="1:14" x14ac:dyDescent="0.2">
      <c r="A2669" s="158">
        <v>41692</v>
      </c>
      <c r="B2669" s="421">
        <v>188.2</v>
      </c>
      <c r="G2669" s="399">
        <v>293.2</v>
      </c>
      <c r="M2669" s="389"/>
      <c r="N2669" s="401"/>
    </row>
    <row r="2670" spans="1:14" x14ac:dyDescent="0.2">
      <c r="A2670" s="158">
        <v>41698</v>
      </c>
      <c r="B2670" s="421">
        <v>34.4</v>
      </c>
      <c r="G2670" s="399">
        <v>53.6</v>
      </c>
      <c r="H2670" s="399">
        <f t="shared" ref="H2670" si="192">CEILING(B2670*1.4,0.05)</f>
        <v>48.2</v>
      </c>
      <c r="M2670" s="389"/>
      <c r="N2670" s="401"/>
    </row>
    <row r="2671" spans="1:14" x14ac:dyDescent="0.2">
      <c r="A2671" s="158">
        <v>41701</v>
      </c>
      <c r="B2671" s="421">
        <v>97.15</v>
      </c>
      <c r="G2671" s="399">
        <v>151.65</v>
      </c>
      <c r="M2671" s="389"/>
      <c r="N2671" s="401"/>
    </row>
    <row r="2672" spans="1:14" x14ac:dyDescent="0.2">
      <c r="A2672" s="158">
        <v>41704</v>
      </c>
      <c r="B2672" s="421">
        <v>38.4</v>
      </c>
      <c r="G2672" s="399">
        <v>60.1</v>
      </c>
      <c r="H2672" s="399">
        <f t="shared" ref="H2672" si="193">CEILING(B2672*1.4,0.05)</f>
        <v>53.800000000000004</v>
      </c>
      <c r="M2672" s="389"/>
      <c r="N2672" s="401"/>
    </row>
    <row r="2673" spans="1:14" x14ac:dyDescent="0.2">
      <c r="A2673" s="158">
        <v>41707</v>
      </c>
      <c r="B2673" s="421">
        <v>474.2</v>
      </c>
      <c r="G2673" s="399">
        <v>738.15000000000009</v>
      </c>
      <c r="M2673" s="389"/>
      <c r="N2673" s="401"/>
    </row>
    <row r="2674" spans="1:14" x14ac:dyDescent="0.2">
      <c r="A2674" s="158">
        <v>41710</v>
      </c>
      <c r="B2674" s="421">
        <v>551.1</v>
      </c>
      <c r="G2674" s="399">
        <v>939.7</v>
      </c>
      <c r="M2674" s="389"/>
      <c r="N2674" s="401"/>
    </row>
    <row r="2675" spans="1:14" x14ac:dyDescent="0.2">
      <c r="A2675" s="158">
        <v>41713</v>
      </c>
      <c r="B2675" s="421">
        <v>641.20000000000005</v>
      </c>
      <c r="G2675" s="399">
        <v>1195.4000000000001</v>
      </c>
      <c r="M2675" s="389"/>
      <c r="N2675" s="401"/>
    </row>
    <row r="2676" spans="1:14" x14ac:dyDescent="0.2">
      <c r="A2676" s="158">
        <v>41716</v>
      </c>
      <c r="B2676" s="421">
        <v>312.60000000000002</v>
      </c>
      <c r="G2676" s="399">
        <v>486.75</v>
      </c>
      <c r="M2676" s="389"/>
      <c r="N2676" s="401"/>
    </row>
    <row r="2677" spans="1:14" x14ac:dyDescent="0.2">
      <c r="A2677" s="158">
        <v>41719</v>
      </c>
      <c r="B2677" s="421">
        <v>124.3</v>
      </c>
      <c r="G2677" s="399">
        <v>174.3</v>
      </c>
      <c r="H2677" s="399">
        <f t="shared" ref="H2677:H2678" si="194">CEILING(B2677*1.4,0.05)</f>
        <v>174.05</v>
      </c>
      <c r="M2677" s="389"/>
      <c r="N2677" s="401"/>
    </row>
    <row r="2678" spans="1:14" x14ac:dyDescent="0.2">
      <c r="A2678" s="158">
        <v>41722</v>
      </c>
      <c r="B2678" s="421">
        <v>621.20000000000005</v>
      </c>
      <c r="G2678" s="399">
        <v>967.15000000000009</v>
      </c>
      <c r="H2678" s="399">
        <f t="shared" si="194"/>
        <v>869.7</v>
      </c>
      <c r="M2678" s="389"/>
      <c r="N2678" s="401"/>
    </row>
    <row r="2679" spans="1:14" x14ac:dyDescent="0.2">
      <c r="A2679" s="158">
        <v>41725</v>
      </c>
      <c r="B2679" s="421">
        <v>474.2</v>
      </c>
      <c r="G2679" s="399">
        <v>738.15000000000009</v>
      </c>
      <c r="M2679" s="389"/>
      <c r="N2679" s="401"/>
    </row>
    <row r="2680" spans="1:14" x14ac:dyDescent="0.2">
      <c r="A2680" s="158">
        <v>41728</v>
      </c>
      <c r="B2680" s="421">
        <v>948.6</v>
      </c>
      <c r="G2680" s="399">
        <v>1500.15</v>
      </c>
      <c r="M2680" s="389"/>
      <c r="N2680" s="401"/>
    </row>
    <row r="2681" spans="1:14" x14ac:dyDescent="0.2">
      <c r="A2681" s="158">
        <v>41729</v>
      </c>
      <c r="B2681" s="421">
        <v>601.15</v>
      </c>
      <c r="G2681" s="399">
        <v>911</v>
      </c>
      <c r="M2681" s="389"/>
      <c r="N2681" s="401"/>
    </row>
    <row r="2682" spans="1:14" x14ac:dyDescent="0.2">
      <c r="A2682" s="158">
        <v>41731</v>
      </c>
      <c r="B2682" s="421">
        <v>821.55</v>
      </c>
      <c r="G2682" s="399">
        <v>1528.4</v>
      </c>
      <c r="M2682" s="389"/>
      <c r="N2682" s="401"/>
    </row>
    <row r="2683" spans="1:14" x14ac:dyDescent="0.2">
      <c r="A2683" s="158">
        <v>41734</v>
      </c>
      <c r="B2683" s="421">
        <v>1072</v>
      </c>
      <c r="G2683" s="399">
        <v>1751.3500000000001</v>
      </c>
      <c r="M2683" s="389"/>
      <c r="N2683" s="401"/>
    </row>
    <row r="2684" spans="1:14" x14ac:dyDescent="0.2">
      <c r="A2684" s="158">
        <v>41737</v>
      </c>
      <c r="B2684" s="421">
        <v>510.9</v>
      </c>
      <c r="G2684" s="399">
        <v>795.2</v>
      </c>
      <c r="M2684" s="389"/>
      <c r="N2684" s="401"/>
    </row>
    <row r="2685" spans="1:14" x14ac:dyDescent="0.2">
      <c r="A2685" s="158">
        <v>41740</v>
      </c>
      <c r="B2685" s="421">
        <v>62.2</v>
      </c>
      <c r="G2685" s="399">
        <v>96.9</v>
      </c>
      <c r="M2685" s="389"/>
      <c r="N2685" s="401"/>
    </row>
    <row r="2686" spans="1:14" x14ac:dyDescent="0.2">
      <c r="A2686" s="158">
        <v>41743</v>
      </c>
      <c r="B2686" s="421">
        <v>356.75</v>
      </c>
      <c r="G2686" s="399">
        <v>555.45000000000005</v>
      </c>
      <c r="M2686" s="389"/>
      <c r="N2686" s="401"/>
    </row>
    <row r="2687" spans="1:14" x14ac:dyDescent="0.2">
      <c r="A2687" s="158">
        <v>41746</v>
      </c>
      <c r="B2687" s="421">
        <v>821.55</v>
      </c>
      <c r="G2687" s="399">
        <v>1278.8500000000001</v>
      </c>
      <c r="H2687" s="399">
        <f t="shared" ref="H2687" si="195">CEILING(B2687*1.4,0.05)</f>
        <v>1150.2</v>
      </c>
      <c r="M2687" s="389"/>
      <c r="N2687" s="401"/>
    </row>
    <row r="2688" spans="1:14" x14ac:dyDescent="0.2">
      <c r="A2688" s="158">
        <v>41749</v>
      </c>
      <c r="B2688" s="421">
        <v>641.20000000000005</v>
      </c>
      <c r="G2688" s="399">
        <v>998.2</v>
      </c>
      <c r="M2688" s="389"/>
      <c r="N2688" s="401"/>
    </row>
    <row r="2689" spans="1:14" x14ac:dyDescent="0.2">
      <c r="A2689" s="158">
        <v>41752</v>
      </c>
      <c r="B2689" s="421">
        <v>312.60000000000002</v>
      </c>
      <c r="G2689" s="399">
        <v>486.75</v>
      </c>
      <c r="M2689" s="389"/>
      <c r="N2689" s="401"/>
    </row>
    <row r="2690" spans="1:14" x14ac:dyDescent="0.2">
      <c r="A2690" s="158">
        <v>41755</v>
      </c>
      <c r="B2690" s="421">
        <v>49.15</v>
      </c>
      <c r="G2690" s="399">
        <v>76.800000000000011</v>
      </c>
      <c r="H2690" s="399">
        <f t="shared" ref="H2690:H2692" si="196">CEILING(B2690*1.4,0.05)</f>
        <v>68.850000000000009</v>
      </c>
      <c r="M2690" s="389"/>
      <c r="N2690" s="401"/>
    </row>
    <row r="2691" spans="1:14" x14ac:dyDescent="0.2">
      <c r="A2691" s="158">
        <v>41764</v>
      </c>
      <c r="B2691" s="421">
        <v>129.85</v>
      </c>
      <c r="G2691" s="399">
        <v>202.15</v>
      </c>
      <c r="H2691" s="399">
        <f t="shared" si="196"/>
        <v>181.8</v>
      </c>
      <c r="M2691" s="389"/>
      <c r="N2691" s="401"/>
    </row>
    <row r="2692" spans="1:14" x14ac:dyDescent="0.2">
      <c r="A2692" s="158">
        <v>41767</v>
      </c>
      <c r="B2692" s="421">
        <v>779.15</v>
      </c>
      <c r="G2692" s="399">
        <v>1265.5</v>
      </c>
      <c r="H2692" s="399">
        <f t="shared" si="196"/>
        <v>1090.8500000000001</v>
      </c>
      <c r="M2692" s="389"/>
      <c r="N2692" s="401"/>
    </row>
    <row r="2693" spans="1:14" x14ac:dyDescent="0.2">
      <c r="A2693" s="158">
        <v>41770</v>
      </c>
      <c r="B2693" s="421">
        <v>741.4</v>
      </c>
      <c r="G2693" s="399">
        <v>1108.8</v>
      </c>
      <c r="M2693" s="389"/>
      <c r="N2693" s="401"/>
    </row>
    <row r="2694" spans="1:14" x14ac:dyDescent="0.2">
      <c r="A2694" s="158">
        <v>41773</v>
      </c>
      <c r="B2694" s="421">
        <v>621.20000000000005</v>
      </c>
      <c r="G2694" s="399">
        <v>922.95</v>
      </c>
      <c r="M2694" s="389"/>
      <c r="N2694" s="401"/>
    </row>
    <row r="2695" spans="1:14" x14ac:dyDescent="0.2">
      <c r="A2695" s="158">
        <v>41776</v>
      </c>
      <c r="B2695" s="421">
        <v>619.4</v>
      </c>
      <c r="G2695" s="399">
        <v>869.80000000000007</v>
      </c>
      <c r="M2695" s="389"/>
      <c r="N2695" s="401"/>
    </row>
    <row r="2696" spans="1:14" x14ac:dyDescent="0.2">
      <c r="A2696" s="158">
        <v>41779</v>
      </c>
      <c r="B2696" s="421">
        <v>741.4</v>
      </c>
      <c r="G2696" s="399">
        <v>1162.6000000000001</v>
      </c>
      <c r="M2696" s="389"/>
      <c r="N2696" s="401"/>
    </row>
    <row r="2697" spans="1:14" x14ac:dyDescent="0.2">
      <c r="A2697" s="158">
        <v>41782</v>
      </c>
      <c r="B2697" s="421">
        <v>1006.55</v>
      </c>
      <c r="G2697" s="399">
        <v>1440.75</v>
      </c>
      <c r="M2697" s="389"/>
      <c r="N2697" s="401"/>
    </row>
    <row r="2698" spans="1:14" x14ac:dyDescent="0.2">
      <c r="A2698" s="158">
        <v>41785</v>
      </c>
      <c r="B2698" s="421">
        <v>1248.6500000000001</v>
      </c>
      <c r="G2698" s="399">
        <v>1943.7</v>
      </c>
      <c r="M2698" s="389"/>
      <c r="N2698" s="401"/>
    </row>
    <row r="2699" spans="1:14" x14ac:dyDescent="0.2">
      <c r="A2699" s="158">
        <v>41786</v>
      </c>
      <c r="B2699" s="421">
        <v>779.15</v>
      </c>
      <c r="G2699" s="399">
        <v>1180.05</v>
      </c>
      <c r="M2699" s="389"/>
      <c r="N2699" s="401"/>
    </row>
    <row r="2700" spans="1:14" x14ac:dyDescent="0.2">
      <c r="A2700" s="158">
        <v>41787</v>
      </c>
      <c r="B2700" s="421">
        <v>601.15</v>
      </c>
      <c r="G2700" s="399">
        <v>870.55000000000007</v>
      </c>
      <c r="M2700" s="389"/>
      <c r="N2700" s="401"/>
    </row>
    <row r="2701" spans="1:14" x14ac:dyDescent="0.2">
      <c r="A2701" s="158">
        <v>41789</v>
      </c>
      <c r="B2701" s="421">
        <v>312.60000000000002</v>
      </c>
      <c r="G2701" s="399">
        <v>597</v>
      </c>
      <c r="M2701" s="389"/>
      <c r="N2701" s="401"/>
    </row>
    <row r="2702" spans="1:14" x14ac:dyDescent="0.2">
      <c r="A2702" s="158">
        <v>41793</v>
      </c>
      <c r="B2702" s="421">
        <v>392.75</v>
      </c>
      <c r="G2702" s="399">
        <v>659.5</v>
      </c>
      <c r="M2702" s="389"/>
      <c r="N2702" s="401"/>
    </row>
    <row r="2703" spans="1:14" x14ac:dyDescent="0.2">
      <c r="A2703" s="158">
        <v>41797</v>
      </c>
      <c r="B2703" s="421">
        <v>152.25</v>
      </c>
      <c r="G2703" s="399">
        <v>205.4</v>
      </c>
      <c r="M2703" s="389"/>
      <c r="N2703" s="401"/>
    </row>
    <row r="2704" spans="1:14" x14ac:dyDescent="0.2">
      <c r="A2704" s="158">
        <v>41801</v>
      </c>
      <c r="B2704" s="421">
        <v>172.25</v>
      </c>
      <c r="G2704" s="399">
        <v>268.55</v>
      </c>
      <c r="M2704" s="389"/>
      <c r="N2704" s="401"/>
    </row>
    <row r="2705" spans="1:14" x14ac:dyDescent="0.2">
      <c r="A2705" s="158">
        <v>41804</v>
      </c>
      <c r="B2705" s="421">
        <v>95.15</v>
      </c>
      <c r="G2705" s="399">
        <v>148.25</v>
      </c>
      <c r="M2705" s="389"/>
      <c r="N2705" s="401"/>
    </row>
    <row r="2706" spans="1:14" x14ac:dyDescent="0.2">
      <c r="A2706" s="158">
        <v>41807</v>
      </c>
      <c r="B2706" s="421">
        <v>74.05</v>
      </c>
      <c r="G2706" s="399">
        <v>102.55000000000001</v>
      </c>
      <c r="H2706" s="399">
        <f t="shared" ref="H2706:H2707" si="197">CEILING(B2706*1.4,0.05)</f>
        <v>103.7</v>
      </c>
      <c r="M2706" s="389"/>
      <c r="N2706" s="401"/>
    </row>
    <row r="2707" spans="1:14" x14ac:dyDescent="0.2">
      <c r="A2707" s="158">
        <v>41810</v>
      </c>
      <c r="B2707" s="421">
        <v>37.65</v>
      </c>
      <c r="G2707" s="399">
        <v>58.800000000000004</v>
      </c>
      <c r="H2707" s="399">
        <f t="shared" si="197"/>
        <v>52.75</v>
      </c>
      <c r="M2707" s="389"/>
      <c r="N2707" s="401"/>
    </row>
    <row r="2708" spans="1:14" x14ac:dyDescent="0.2">
      <c r="A2708" s="158">
        <v>41813</v>
      </c>
      <c r="B2708" s="421">
        <v>376.75</v>
      </c>
      <c r="G2708" s="399">
        <v>504.75</v>
      </c>
      <c r="M2708" s="389"/>
      <c r="N2708" s="401"/>
    </row>
    <row r="2709" spans="1:14" x14ac:dyDescent="0.2">
      <c r="A2709" s="158">
        <v>41816</v>
      </c>
      <c r="B2709" s="421">
        <v>196.2</v>
      </c>
      <c r="G2709" s="399">
        <v>305.75</v>
      </c>
      <c r="H2709" s="399">
        <f t="shared" ref="H2709" si="198">CEILING(B2709*1.4,0.05)</f>
        <v>274.7</v>
      </c>
      <c r="M2709" s="389"/>
      <c r="N2709" s="401"/>
    </row>
    <row r="2710" spans="1:14" x14ac:dyDescent="0.2">
      <c r="A2710" s="158">
        <v>41822</v>
      </c>
      <c r="B2710" s="421">
        <v>252.45</v>
      </c>
      <c r="G2710" s="399">
        <v>393.3</v>
      </c>
      <c r="M2710" s="389"/>
      <c r="N2710" s="401"/>
    </row>
    <row r="2711" spans="1:14" x14ac:dyDescent="0.2">
      <c r="A2711" s="158">
        <v>41825</v>
      </c>
      <c r="B2711" s="421">
        <v>376.75</v>
      </c>
      <c r="G2711" s="399">
        <v>603.25</v>
      </c>
      <c r="M2711" s="389"/>
      <c r="N2711" s="401"/>
    </row>
    <row r="2712" spans="1:14" x14ac:dyDescent="0.2">
      <c r="A2712" s="158">
        <v>41828</v>
      </c>
      <c r="B2712" s="421">
        <v>55.2</v>
      </c>
      <c r="G2712" s="399">
        <v>86.2</v>
      </c>
      <c r="H2712" s="399">
        <f t="shared" ref="H2712:H2714" si="199">CEILING(B2712*1.4,0.05)</f>
        <v>77.300000000000011</v>
      </c>
      <c r="M2712" s="389"/>
      <c r="N2712" s="401"/>
    </row>
    <row r="2713" spans="1:14" x14ac:dyDescent="0.2">
      <c r="A2713" s="158">
        <v>41831</v>
      </c>
      <c r="B2713" s="421">
        <v>377.4</v>
      </c>
      <c r="G2713" s="399">
        <v>514.80000000000007</v>
      </c>
      <c r="H2713" s="399">
        <f t="shared" si="199"/>
        <v>528.4</v>
      </c>
      <c r="M2713" s="389"/>
      <c r="N2713" s="401"/>
    </row>
    <row r="2714" spans="1:14" x14ac:dyDescent="0.2">
      <c r="A2714" s="158">
        <v>41832</v>
      </c>
      <c r="B2714" s="421">
        <v>241.55</v>
      </c>
      <c r="G2714" s="399">
        <v>375.85</v>
      </c>
      <c r="H2714" s="399">
        <f t="shared" si="199"/>
        <v>338.20000000000005</v>
      </c>
      <c r="M2714" s="389"/>
      <c r="N2714" s="401"/>
    </row>
    <row r="2715" spans="1:14" x14ac:dyDescent="0.2">
      <c r="A2715" s="158">
        <v>41834</v>
      </c>
      <c r="B2715" s="421">
        <v>1362.85</v>
      </c>
      <c r="G2715" s="399">
        <v>2497.5</v>
      </c>
      <c r="M2715" s="389"/>
      <c r="N2715" s="401"/>
    </row>
    <row r="2716" spans="1:14" x14ac:dyDescent="0.2">
      <c r="A2716" s="158">
        <v>41837</v>
      </c>
      <c r="B2716" s="421">
        <v>1306.75</v>
      </c>
      <c r="G2716" s="399">
        <v>1940.0500000000002</v>
      </c>
      <c r="M2716" s="389"/>
      <c r="N2716" s="401"/>
    </row>
    <row r="2717" spans="1:14" x14ac:dyDescent="0.2">
      <c r="A2717" s="158">
        <v>41840</v>
      </c>
      <c r="B2717" s="421">
        <v>1606.65</v>
      </c>
      <c r="G2717" s="399">
        <v>2715.9</v>
      </c>
      <c r="M2717" s="389"/>
      <c r="N2717" s="401"/>
    </row>
    <row r="2718" spans="1:14" x14ac:dyDescent="0.2">
      <c r="A2718" s="158">
        <v>41843</v>
      </c>
      <c r="B2718" s="421">
        <v>1412.85</v>
      </c>
      <c r="G2718" s="399">
        <v>2199</v>
      </c>
      <c r="M2718" s="389"/>
      <c r="N2718" s="401"/>
    </row>
    <row r="2719" spans="1:14" x14ac:dyDescent="0.2">
      <c r="A2719" s="158">
        <v>41855</v>
      </c>
      <c r="B2719" s="421">
        <v>304.64999999999998</v>
      </c>
      <c r="G2719" s="399">
        <v>472.70000000000005</v>
      </c>
      <c r="M2719" s="389"/>
      <c r="N2719" s="401"/>
    </row>
    <row r="2720" spans="1:14" x14ac:dyDescent="0.2">
      <c r="A2720" s="158">
        <v>41858</v>
      </c>
      <c r="B2720" s="421">
        <v>522.45000000000005</v>
      </c>
      <c r="G2720" s="399">
        <v>790.7</v>
      </c>
      <c r="M2720" s="389"/>
      <c r="N2720" s="401"/>
    </row>
    <row r="2721" spans="1:14" x14ac:dyDescent="0.2">
      <c r="A2721" s="158">
        <v>41861</v>
      </c>
      <c r="B2721" s="421">
        <v>638.79999999999995</v>
      </c>
      <c r="G2721" s="399">
        <v>956.80000000000007</v>
      </c>
      <c r="M2721" s="389"/>
      <c r="N2721" s="401"/>
    </row>
    <row r="2722" spans="1:14" x14ac:dyDescent="0.2">
      <c r="A2722" s="158">
        <v>41864</v>
      </c>
      <c r="B2722" s="421">
        <v>430.8</v>
      </c>
      <c r="G2722" s="399">
        <v>689.30000000000007</v>
      </c>
      <c r="M2722" s="389"/>
      <c r="N2722" s="401"/>
    </row>
    <row r="2723" spans="1:14" x14ac:dyDescent="0.2">
      <c r="A2723" s="158">
        <v>41867</v>
      </c>
      <c r="B2723" s="421">
        <v>648.45000000000005</v>
      </c>
      <c r="G2723" s="399">
        <v>948.05000000000007</v>
      </c>
      <c r="M2723" s="389"/>
      <c r="N2723" s="401"/>
    </row>
    <row r="2724" spans="1:14" x14ac:dyDescent="0.2">
      <c r="A2724" s="158">
        <v>41868</v>
      </c>
      <c r="B2724" s="421">
        <v>410.85</v>
      </c>
      <c r="G2724" s="399">
        <v>622.20000000000005</v>
      </c>
      <c r="M2724" s="389"/>
      <c r="N2724" s="401"/>
    </row>
    <row r="2725" spans="1:14" x14ac:dyDescent="0.2">
      <c r="A2725" s="158">
        <v>41870</v>
      </c>
      <c r="B2725" s="421">
        <v>480.85</v>
      </c>
      <c r="G2725" s="399">
        <v>675.95</v>
      </c>
      <c r="M2725" s="389"/>
      <c r="N2725" s="401"/>
    </row>
    <row r="2726" spans="1:14" x14ac:dyDescent="0.2">
      <c r="A2726" s="158">
        <v>41873</v>
      </c>
      <c r="B2726" s="421">
        <v>621.20000000000005</v>
      </c>
      <c r="G2726" s="399">
        <v>967.15000000000009</v>
      </c>
      <c r="H2726" s="399">
        <f t="shared" ref="H2726:H2727" si="200">CEILING(B2726*1.4,0.05)</f>
        <v>869.7</v>
      </c>
      <c r="M2726" s="389"/>
      <c r="N2726" s="401"/>
    </row>
    <row r="2727" spans="1:14" x14ac:dyDescent="0.2">
      <c r="A2727" s="158">
        <v>41876</v>
      </c>
      <c r="B2727" s="421">
        <v>621.20000000000005</v>
      </c>
      <c r="G2727" s="399">
        <v>781.45</v>
      </c>
      <c r="H2727" s="399">
        <f t="shared" si="200"/>
        <v>869.7</v>
      </c>
      <c r="M2727" s="389"/>
      <c r="N2727" s="401"/>
    </row>
    <row r="2728" spans="1:14" x14ac:dyDescent="0.2">
      <c r="A2728" s="158">
        <v>41879</v>
      </c>
      <c r="B2728" s="421">
        <v>1006.55</v>
      </c>
      <c r="G2728" s="399">
        <v>1675.5</v>
      </c>
      <c r="M2728" s="389"/>
      <c r="N2728" s="401"/>
    </row>
    <row r="2729" spans="1:14" x14ac:dyDescent="0.2">
      <c r="A2729" s="158">
        <v>41880</v>
      </c>
      <c r="B2729" s="421">
        <v>268.64999999999998</v>
      </c>
      <c r="G2729" s="399">
        <v>323.95000000000005</v>
      </c>
      <c r="M2729" s="389"/>
      <c r="N2729" s="401"/>
    </row>
    <row r="2730" spans="1:14" x14ac:dyDescent="0.2">
      <c r="A2730" s="158">
        <v>41881</v>
      </c>
      <c r="B2730" s="421">
        <v>424.75</v>
      </c>
      <c r="G2730" s="399">
        <v>661.2</v>
      </c>
      <c r="M2730" s="389"/>
      <c r="N2730" s="401"/>
    </row>
    <row r="2731" spans="1:14" x14ac:dyDescent="0.2">
      <c r="A2731" s="158">
        <v>41884</v>
      </c>
      <c r="B2731" s="421">
        <v>96.25</v>
      </c>
      <c r="G2731" s="399">
        <v>136.25</v>
      </c>
      <c r="M2731" s="389"/>
      <c r="N2731" s="401"/>
    </row>
    <row r="2732" spans="1:14" x14ac:dyDescent="0.2">
      <c r="A2732" s="158">
        <v>41885</v>
      </c>
      <c r="B2732" s="421">
        <v>304.35000000000002</v>
      </c>
      <c r="G2732" s="399">
        <v>369.1</v>
      </c>
      <c r="M2732" s="389"/>
      <c r="N2732" s="401"/>
    </row>
    <row r="2733" spans="1:14" x14ac:dyDescent="0.2">
      <c r="A2733" s="158">
        <v>41886</v>
      </c>
      <c r="B2733" s="421">
        <v>188.2</v>
      </c>
      <c r="G2733" s="399">
        <v>293.2</v>
      </c>
      <c r="H2733" s="399">
        <f t="shared" ref="H2733:H2734" si="201">CEILING(B2733*1.4,0.05)</f>
        <v>263.5</v>
      </c>
      <c r="M2733" s="389"/>
      <c r="N2733" s="401"/>
    </row>
    <row r="2734" spans="1:14" x14ac:dyDescent="0.2">
      <c r="A2734" s="158">
        <v>41907</v>
      </c>
      <c r="B2734" s="421">
        <v>129.85</v>
      </c>
      <c r="G2734" s="399">
        <v>202.15</v>
      </c>
      <c r="H2734" s="399">
        <f t="shared" si="201"/>
        <v>181.8</v>
      </c>
      <c r="M2734" s="389"/>
      <c r="N2734" s="401"/>
    </row>
    <row r="2735" spans="1:14" x14ac:dyDescent="0.2">
      <c r="A2735" s="158">
        <v>41910</v>
      </c>
      <c r="B2735" s="421">
        <v>412.55</v>
      </c>
      <c r="G2735" s="399">
        <v>642.35</v>
      </c>
      <c r="M2735" s="389"/>
      <c r="N2735" s="401"/>
    </row>
    <row r="2736" spans="1:14" x14ac:dyDescent="0.2">
      <c r="A2736" s="158">
        <v>42503</v>
      </c>
      <c r="B2736" s="421">
        <v>108.35</v>
      </c>
      <c r="G2736" s="399">
        <v>173.15</v>
      </c>
      <c r="M2736" s="389"/>
      <c r="N2736" s="401"/>
    </row>
    <row r="2737" spans="1:14" x14ac:dyDescent="0.2">
      <c r="A2737" s="158">
        <v>42504</v>
      </c>
      <c r="B2737" s="421">
        <v>317.95</v>
      </c>
      <c r="G2737" s="399">
        <v>445.25</v>
      </c>
      <c r="H2737" s="399">
        <f t="shared" ref="H2737:H2739" si="202">CEILING(B2737*1.4,0.05)</f>
        <v>445.15000000000003</v>
      </c>
      <c r="M2737" s="389"/>
      <c r="N2737" s="401"/>
    </row>
    <row r="2738" spans="1:14" x14ac:dyDescent="0.2">
      <c r="A2738" s="158">
        <v>42505</v>
      </c>
      <c r="B2738" s="421">
        <v>317.95</v>
      </c>
      <c r="G2738" s="399">
        <v>571.4</v>
      </c>
      <c r="H2738" s="399">
        <f t="shared" si="202"/>
        <v>445.15000000000003</v>
      </c>
      <c r="M2738" s="389"/>
      <c r="N2738" s="401"/>
    </row>
    <row r="2739" spans="1:14" x14ac:dyDescent="0.2">
      <c r="A2739" s="158">
        <v>42506</v>
      </c>
      <c r="B2739" s="421">
        <v>508.75</v>
      </c>
      <c r="G2739" s="399">
        <v>822.45</v>
      </c>
      <c r="H2739" s="399">
        <f t="shared" si="202"/>
        <v>712.25</v>
      </c>
      <c r="M2739" s="389"/>
      <c r="N2739" s="401"/>
    </row>
    <row r="2740" spans="1:14" x14ac:dyDescent="0.2">
      <c r="A2740" s="158">
        <v>42509</v>
      </c>
      <c r="B2740" s="421">
        <v>643.9</v>
      </c>
      <c r="G2740" s="399">
        <v>1028.6500000000001</v>
      </c>
      <c r="M2740" s="389"/>
      <c r="N2740" s="401"/>
    </row>
    <row r="2741" spans="1:14" x14ac:dyDescent="0.2">
      <c r="A2741" s="158">
        <v>42510</v>
      </c>
      <c r="B2741" s="421">
        <v>742.2</v>
      </c>
      <c r="G2741" s="399">
        <v>1040.05</v>
      </c>
      <c r="M2741" s="389"/>
      <c r="N2741" s="401"/>
    </row>
    <row r="2742" spans="1:14" x14ac:dyDescent="0.2">
      <c r="A2742" s="158">
        <v>42512</v>
      </c>
      <c r="B2742" s="421">
        <v>508.75</v>
      </c>
      <c r="G2742" s="399">
        <v>725.15000000000009</v>
      </c>
      <c r="H2742" s="399">
        <f t="shared" ref="H2742" si="203">CEILING(B2742*1.4,0.05)</f>
        <v>712.25</v>
      </c>
      <c r="M2742" s="389"/>
      <c r="N2742" s="401"/>
    </row>
    <row r="2743" spans="1:14" x14ac:dyDescent="0.2">
      <c r="A2743" s="158">
        <v>42515</v>
      </c>
      <c r="B2743" s="421">
        <v>643.9</v>
      </c>
      <c r="G2743" s="399">
        <v>952.80000000000007</v>
      </c>
      <c r="M2743" s="389"/>
      <c r="N2743" s="401"/>
    </row>
    <row r="2744" spans="1:14" x14ac:dyDescent="0.2">
      <c r="A2744" s="158">
        <v>42518</v>
      </c>
      <c r="B2744" s="421">
        <v>373.6</v>
      </c>
      <c r="G2744" s="399">
        <v>505.45000000000005</v>
      </c>
      <c r="M2744" s="389"/>
      <c r="N2744" s="401"/>
    </row>
    <row r="2745" spans="1:14" x14ac:dyDescent="0.2">
      <c r="A2745" s="158">
        <v>42521</v>
      </c>
      <c r="B2745" s="421">
        <v>1272</v>
      </c>
      <c r="G2745" s="399">
        <v>1830.65</v>
      </c>
      <c r="M2745" s="389"/>
      <c r="N2745" s="401"/>
    </row>
    <row r="2746" spans="1:14" x14ac:dyDescent="0.2">
      <c r="A2746" s="158">
        <v>42524</v>
      </c>
      <c r="B2746" s="421">
        <v>216.25</v>
      </c>
      <c r="G2746" s="399">
        <v>308.15000000000003</v>
      </c>
      <c r="H2746" s="399">
        <f t="shared" ref="H2746" si="204">CEILING(B2746*1.4,0.05)</f>
        <v>302.75</v>
      </c>
      <c r="M2746" s="389"/>
      <c r="N2746" s="401"/>
    </row>
    <row r="2747" spans="1:14" x14ac:dyDescent="0.2">
      <c r="A2747" s="158">
        <v>42527</v>
      </c>
      <c r="B2747" s="421">
        <v>429.25</v>
      </c>
      <c r="G2747" s="399">
        <v>611.35</v>
      </c>
      <c r="M2747" s="389"/>
      <c r="N2747" s="401"/>
    </row>
    <row r="2748" spans="1:14" x14ac:dyDescent="0.2">
      <c r="A2748" s="158">
        <v>42530</v>
      </c>
      <c r="B2748" s="421">
        <v>667.85</v>
      </c>
      <c r="G2748" s="399">
        <v>890.25</v>
      </c>
      <c r="M2748" s="389"/>
      <c r="N2748" s="401"/>
    </row>
    <row r="2749" spans="1:14" x14ac:dyDescent="0.2">
      <c r="A2749" s="158">
        <v>42533</v>
      </c>
      <c r="B2749" s="421">
        <v>429.25</v>
      </c>
      <c r="G2749" s="399">
        <v>631.75</v>
      </c>
      <c r="M2749" s="389"/>
      <c r="N2749" s="401"/>
    </row>
    <row r="2750" spans="1:14" x14ac:dyDescent="0.2">
      <c r="A2750" s="158">
        <v>42536</v>
      </c>
      <c r="B2750" s="421">
        <v>882.3</v>
      </c>
      <c r="G2750" s="399">
        <v>1251.5</v>
      </c>
      <c r="M2750" s="389"/>
      <c r="N2750" s="401"/>
    </row>
    <row r="2751" spans="1:14" x14ac:dyDescent="0.2">
      <c r="A2751" s="158">
        <v>42539</v>
      </c>
      <c r="B2751" s="421">
        <v>1256.1500000000001</v>
      </c>
      <c r="G2751" s="399">
        <v>2131.0500000000002</v>
      </c>
      <c r="M2751" s="389"/>
      <c r="N2751" s="401"/>
    </row>
    <row r="2752" spans="1:14" x14ac:dyDescent="0.2">
      <c r="A2752" s="158">
        <v>42542</v>
      </c>
      <c r="B2752" s="421">
        <v>532.70000000000005</v>
      </c>
      <c r="G2752" s="399">
        <v>745.55000000000007</v>
      </c>
      <c r="M2752" s="389"/>
      <c r="N2752" s="401"/>
    </row>
    <row r="2753" spans="1:14" x14ac:dyDescent="0.2">
      <c r="A2753" s="158">
        <v>42543</v>
      </c>
      <c r="B2753" s="421">
        <v>934.35</v>
      </c>
      <c r="G2753" s="399">
        <v>1345</v>
      </c>
      <c r="M2753" s="389"/>
      <c r="N2753" s="401"/>
    </row>
    <row r="2754" spans="1:14" x14ac:dyDescent="0.2">
      <c r="A2754" s="158">
        <v>42545</v>
      </c>
      <c r="B2754" s="421">
        <v>1351.45</v>
      </c>
      <c r="G2754" s="399">
        <v>2128.4</v>
      </c>
      <c r="M2754" s="389"/>
      <c r="N2754" s="401"/>
    </row>
    <row r="2755" spans="1:14" x14ac:dyDescent="0.2">
      <c r="A2755" s="158">
        <v>42548</v>
      </c>
      <c r="B2755" s="421">
        <v>802.8</v>
      </c>
      <c r="G2755" s="399">
        <v>1143.4000000000001</v>
      </c>
      <c r="M2755" s="389"/>
      <c r="N2755" s="401"/>
    </row>
    <row r="2756" spans="1:14" x14ac:dyDescent="0.2">
      <c r="A2756" s="158">
        <v>42551</v>
      </c>
      <c r="B2756" s="421">
        <v>667.85</v>
      </c>
      <c r="G2756" s="399">
        <v>893.25</v>
      </c>
      <c r="H2756" s="399">
        <f t="shared" ref="H2756" si="205">CEILING(B2756*1.4,0.05)</f>
        <v>935</v>
      </c>
      <c r="M2756" s="389"/>
      <c r="N2756" s="401"/>
    </row>
    <row r="2757" spans="1:14" x14ac:dyDescent="0.2">
      <c r="A2757" s="158">
        <v>42554</v>
      </c>
      <c r="B2757" s="421">
        <v>779.15</v>
      </c>
      <c r="G2757" s="399">
        <v>1086.2</v>
      </c>
      <c r="M2757" s="389"/>
      <c r="N2757" s="401"/>
    </row>
    <row r="2758" spans="1:14" x14ac:dyDescent="0.2">
      <c r="A2758" s="158">
        <v>42557</v>
      </c>
      <c r="B2758" s="421">
        <v>1089.0999999999999</v>
      </c>
      <c r="G2758" s="399">
        <v>1446.75</v>
      </c>
      <c r="M2758" s="389"/>
      <c r="N2758" s="401"/>
    </row>
    <row r="2759" spans="1:14" x14ac:dyDescent="0.2">
      <c r="A2759" s="158">
        <v>42563</v>
      </c>
      <c r="B2759" s="421">
        <v>548.65</v>
      </c>
      <c r="G2759" s="399">
        <v>781.35</v>
      </c>
      <c r="H2759" s="399">
        <f t="shared" ref="H2759" si="206">CEILING(B2759*1.4,0.05)</f>
        <v>768.15000000000009</v>
      </c>
      <c r="M2759" s="389"/>
      <c r="N2759" s="401"/>
    </row>
    <row r="2760" spans="1:14" x14ac:dyDescent="0.2">
      <c r="A2760" s="158">
        <v>42569</v>
      </c>
      <c r="B2760" s="421">
        <v>1089.0999999999999</v>
      </c>
      <c r="G2760" s="399">
        <v>1550.9</v>
      </c>
      <c r="M2760" s="389"/>
      <c r="N2760" s="401"/>
    </row>
    <row r="2761" spans="1:14" x14ac:dyDescent="0.2">
      <c r="A2761" s="158">
        <v>42572</v>
      </c>
      <c r="B2761" s="421">
        <v>124.1</v>
      </c>
      <c r="G2761" s="399">
        <v>196.15</v>
      </c>
      <c r="H2761" s="399">
        <f t="shared" ref="H2761:H2770" si="207">CEILING(B2761*1.4,0.05)</f>
        <v>173.75</v>
      </c>
      <c r="M2761" s="389"/>
      <c r="N2761" s="401"/>
    </row>
    <row r="2762" spans="1:14" x14ac:dyDescent="0.2">
      <c r="A2762" s="158">
        <v>42573</v>
      </c>
      <c r="B2762" s="421">
        <v>240.45</v>
      </c>
      <c r="G2762" s="399">
        <v>362.70000000000005</v>
      </c>
      <c r="H2762" s="399">
        <f t="shared" si="207"/>
        <v>336.65000000000003</v>
      </c>
      <c r="M2762" s="389"/>
      <c r="N2762" s="401"/>
    </row>
    <row r="2763" spans="1:14" x14ac:dyDescent="0.2">
      <c r="A2763" s="158">
        <v>42574</v>
      </c>
      <c r="B2763" s="421">
        <v>510.9</v>
      </c>
      <c r="G2763" s="399">
        <v>771.5</v>
      </c>
      <c r="H2763" s="399">
        <f t="shared" si="207"/>
        <v>715.30000000000007</v>
      </c>
      <c r="M2763" s="389"/>
      <c r="N2763" s="401"/>
    </row>
    <row r="2764" spans="1:14" x14ac:dyDescent="0.2">
      <c r="A2764" s="158">
        <v>42575</v>
      </c>
      <c r="B2764" s="421">
        <v>87.45</v>
      </c>
      <c r="G2764" s="399">
        <v>128.70000000000002</v>
      </c>
      <c r="H2764" s="399">
        <f t="shared" si="207"/>
        <v>122.45</v>
      </c>
      <c r="M2764" s="389"/>
      <c r="N2764" s="401"/>
    </row>
    <row r="2765" spans="1:14" x14ac:dyDescent="0.2">
      <c r="A2765" s="158">
        <v>42576</v>
      </c>
      <c r="B2765" s="421">
        <v>312.60000000000002</v>
      </c>
      <c r="G2765" s="399">
        <v>471.45000000000005</v>
      </c>
      <c r="H2765" s="399">
        <f t="shared" si="207"/>
        <v>437.65000000000003</v>
      </c>
      <c r="M2765" s="389"/>
      <c r="N2765" s="401"/>
    </row>
    <row r="2766" spans="1:14" x14ac:dyDescent="0.2">
      <c r="A2766" s="158">
        <v>42581</v>
      </c>
      <c r="B2766" s="421">
        <v>124.1</v>
      </c>
      <c r="G2766" s="399">
        <v>176.95000000000002</v>
      </c>
      <c r="H2766" s="399">
        <f t="shared" si="207"/>
        <v>173.75</v>
      </c>
      <c r="M2766" s="389"/>
      <c r="N2766" s="401"/>
    </row>
    <row r="2767" spans="1:14" x14ac:dyDescent="0.2">
      <c r="A2767" s="158">
        <v>42584</v>
      </c>
      <c r="B2767" s="421">
        <v>292.60000000000002</v>
      </c>
      <c r="G2767" s="399">
        <v>416.8</v>
      </c>
      <c r="H2767" s="399">
        <f t="shared" si="207"/>
        <v>409.65000000000003</v>
      </c>
      <c r="M2767" s="389"/>
      <c r="N2767" s="401"/>
    </row>
    <row r="2768" spans="1:14" x14ac:dyDescent="0.2">
      <c r="A2768" s="158">
        <v>42587</v>
      </c>
      <c r="B2768" s="421">
        <v>54.95</v>
      </c>
      <c r="G2768" s="399">
        <v>78.550000000000011</v>
      </c>
      <c r="H2768" s="399">
        <f t="shared" si="207"/>
        <v>76.95</v>
      </c>
      <c r="M2768" s="389"/>
      <c r="N2768" s="401"/>
    </row>
    <row r="2769" spans="1:14" x14ac:dyDescent="0.2">
      <c r="A2769" s="158">
        <v>42588</v>
      </c>
      <c r="B2769" s="421">
        <v>54.95</v>
      </c>
      <c r="G2769" s="399">
        <v>78.550000000000011</v>
      </c>
      <c r="H2769" s="399">
        <f t="shared" si="207"/>
        <v>76.95</v>
      </c>
      <c r="M2769" s="389"/>
      <c r="N2769" s="401"/>
    </row>
    <row r="2770" spans="1:14" x14ac:dyDescent="0.2">
      <c r="A2770" s="158">
        <v>42590</v>
      </c>
      <c r="B2770" s="421">
        <v>357.7</v>
      </c>
      <c r="G2770" s="399">
        <v>457.40000000000003</v>
      </c>
      <c r="H2770" s="399">
        <f t="shared" si="207"/>
        <v>500.8</v>
      </c>
      <c r="M2770" s="406"/>
      <c r="N2770" s="399"/>
    </row>
    <row r="2771" spans="1:14" x14ac:dyDescent="0.2">
      <c r="A2771" s="158">
        <v>42593</v>
      </c>
      <c r="B2771" s="421">
        <v>216.25</v>
      </c>
      <c r="G2771" s="399">
        <v>364.70000000000005</v>
      </c>
      <c r="M2771" s="389"/>
      <c r="N2771" s="401"/>
    </row>
    <row r="2772" spans="1:14" x14ac:dyDescent="0.2">
      <c r="A2772" s="158">
        <v>42596</v>
      </c>
      <c r="B2772" s="421">
        <v>532.70000000000005</v>
      </c>
      <c r="G2772" s="399">
        <v>758.95</v>
      </c>
      <c r="H2772" s="399">
        <f t="shared" ref="H2772:H2783" si="208">CEILING(B2772*1.4,0.05)</f>
        <v>745.80000000000007</v>
      </c>
      <c r="M2772" s="389"/>
      <c r="N2772" s="401"/>
    </row>
    <row r="2773" spans="1:14" x14ac:dyDescent="0.2">
      <c r="A2773" s="158">
        <v>42599</v>
      </c>
      <c r="B2773" s="421">
        <v>667.85</v>
      </c>
      <c r="G2773" s="399">
        <v>883.45</v>
      </c>
      <c r="H2773" s="399">
        <f t="shared" si="208"/>
        <v>935</v>
      </c>
      <c r="M2773" s="389"/>
      <c r="N2773" s="401"/>
    </row>
    <row r="2774" spans="1:14" x14ac:dyDescent="0.2">
      <c r="A2774" s="158">
        <v>42602</v>
      </c>
      <c r="B2774" s="421">
        <v>667.85</v>
      </c>
      <c r="G2774" s="399">
        <v>951.45</v>
      </c>
      <c r="H2774" s="399">
        <f t="shared" si="208"/>
        <v>935</v>
      </c>
      <c r="M2774" s="389"/>
      <c r="N2774" s="401"/>
    </row>
    <row r="2775" spans="1:14" x14ac:dyDescent="0.2">
      <c r="A2775" s="158">
        <v>42605</v>
      </c>
      <c r="B2775" s="421">
        <v>492.75</v>
      </c>
      <c r="G2775" s="399">
        <v>701.7</v>
      </c>
      <c r="H2775" s="399">
        <f t="shared" si="208"/>
        <v>689.85</v>
      </c>
      <c r="M2775" s="389"/>
      <c r="N2775" s="401"/>
    </row>
    <row r="2776" spans="1:14" x14ac:dyDescent="0.2">
      <c r="A2776" s="158">
        <v>42608</v>
      </c>
      <c r="B2776" s="421">
        <v>317.95</v>
      </c>
      <c r="G2776" s="399">
        <v>519.70000000000005</v>
      </c>
      <c r="H2776" s="399">
        <f t="shared" si="208"/>
        <v>445.15000000000003</v>
      </c>
      <c r="M2776" s="389"/>
      <c r="N2776" s="401"/>
    </row>
    <row r="2777" spans="1:14" x14ac:dyDescent="0.2">
      <c r="A2777" s="158">
        <v>42610</v>
      </c>
      <c r="B2777" s="421">
        <v>101.75</v>
      </c>
      <c r="G2777" s="399">
        <v>151</v>
      </c>
      <c r="H2777" s="399">
        <f t="shared" si="208"/>
        <v>142.45000000000002</v>
      </c>
      <c r="M2777" s="389"/>
      <c r="N2777" s="401"/>
    </row>
    <row r="2778" spans="1:14" x14ac:dyDescent="0.2">
      <c r="A2778" s="158">
        <v>42611</v>
      </c>
      <c r="B2778" s="421">
        <v>152.6</v>
      </c>
      <c r="G2778" s="399">
        <v>210.75</v>
      </c>
      <c r="H2778" s="399">
        <f t="shared" si="208"/>
        <v>213.65</v>
      </c>
      <c r="M2778" s="389"/>
      <c r="N2778" s="401"/>
    </row>
    <row r="2779" spans="1:14" x14ac:dyDescent="0.2">
      <c r="A2779" s="158">
        <v>42614</v>
      </c>
      <c r="B2779" s="421">
        <v>51.05</v>
      </c>
      <c r="G2779" s="399">
        <v>73.2</v>
      </c>
      <c r="H2779" s="399">
        <f t="shared" si="208"/>
        <v>71.5</v>
      </c>
      <c r="M2779" s="389"/>
      <c r="N2779" s="401"/>
    </row>
    <row r="2780" spans="1:14" x14ac:dyDescent="0.2">
      <c r="A2780" s="158">
        <v>42615</v>
      </c>
      <c r="B2780" s="421">
        <v>76.349999999999994</v>
      </c>
      <c r="G2780" s="399">
        <v>115.60000000000001</v>
      </c>
      <c r="H2780" s="399">
        <f t="shared" si="208"/>
        <v>106.9</v>
      </c>
      <c r="M2780" s="389"/>
      <c r="N2780" s="401"/>
    </row>
    <row r="2781" spans="1:14" x14ac:dyDescent="0.2">
      <c r="A2781" s="158">
        <v>42617</v>
      </c>
      <c r="B2781" s="421">
        <v>144.80000000000001</v>
      </c>
      <c r="G2781" s="399">
        <v>206.3</v>
      </c>
      <c r="H2781" s="399">
        <f t="shared" si="208"/>
        <v>202.75</v>
      </c>
      <c r="M2781" s="389"/>
      <c r="N2781" s="401"/>
    </row>
    <row r="2782" spans="1:14" x14ac:dyDescent="0.2">
      <c r="A2782" s="158">
        <v>42620</v>
      </c>
      <c r="B2782" s="421">
        <v>55.7</v>
      </c>
      <c r="G2782" s="399">
        <v>68.900000000000006</v>
      </c>
      <c r="H2782" s="399">
        <f t="shared" si="208"/>
        <v>78</v>
      </c>
      <c r="M2782" s="389"/>
      <c r="N2782" s="401"/>
    </row>
    <row r="2783" spans="1:14" x14ac:dyDescent="0.2">
      <c r="A2783" s="158">
        <v>42622</v>
      </c>
      <c r="B2783" s="421">
        <v>87.45</v>
      </c>
      <c r="G2783" s="399">
        <v>124.7</v>
      </c>
      <c r="H2783" s="399">
        <f t="shared" si="208"/>
        <v>122.45</v>
      </c>
      <c r="M2783" s="389"/>
      <c r="N2783" s="401"/>
    </row>
    <row r="2784" spans="1:14" x14ac:dyDescent="0.2">
      <c r="A2784" s="158">
        <v>42623</v>
      </c>
      <c r="B2784" s="421">
        <v>739.45</v>
      </c>
      <c r="G2784" s="399">
        <v>1315.2</v>
      </c>
      <c r="M2784" s="389"/>
      <c r="N2784" s="401"/>
    </row>
    <row r="2785" spans="1:14" x14ac:dyDescent="0.2">
      <c r="A2785" s="158">
        <v>42626</v>
      </c>
      <c r="B2785" s="421">
        <v>1192.55</v>
      </c>
      <c r="G2785" s="399">
        <v>1726.75</v>
      </c>
      <c r="H2785" s="399">
        <f t="shared" ref="H2785" si="209">CEILING(B2785*1.4,0.05)</f>
        <v>1669.6000000000001</v>
      </c>
      <c r="M2785" s="389"/>
      <c r="N2785" s="401"/>
    </row>
    <row r="2786" spans="1:14" x14ac:dyDescent="0.2">
      <c r="A2786" s="158">
        <v>42629</v>
      </c>
      <c r="B2786" s="421">
        <v>898.3</v>
      </c>
      <c r="G2786" s="399">
        <v>1217.95</v>
      </c>
      <c r="M2786" s="389"/>
      <c r="N2786" s="401"/>
    </row>
    <row r="2787" spans="1:14" x14ac:dyDescent="0.2">
      <c r="A2787" s="158">
        <v>42632</v>
      </c>
      <c r="B2787" s="421">
        <v>124.1</v>
      </c>
      <c r="G2787" s="399">
        <v>162.85000000000002</v>
      </c>
      <c r="H2787" s="399">
        <f t="shared" ref="H2787:H2795" si="210">CEILING(B2787*1.4,0.05)</f>
        <v>173.75</v>
      </c>
      <c r="M2787" s="389"/>
      <c r="N2787" s="401"/>
    </row>
    <row r="2788" spans="1:14" x14ac:dyDescent="0.2">
      <c r="A2788" s="158">
        <v>42635</v>
      </c>
      <c r="B2788" s="421">
        <v>317.95</v>
      </c>
      <c r="G2788" s="399">
        <v>424.75</v>
      </c>
      <c r="H2788" s="399">
        <f t="shared" si="210"/>
        <v>445.15000000000003</v>
      </c>
      <c r="M2788" s="389"/>
      <c r="N2788" s="401"/>
    </row>
    <row r="2789" spans="1:14" x14ac:dyDescent="0.2">
      <c r="A2789" s="158">
        <v>42638</v>
      </c>
      <c r="B2789" s="421">
        <v>397.5</v>
      </c>
      <c r="G2789" s="399">
        <v>582.85</v>
      </c>
      <c r="H2789" s="399">
        <f t="shared" si="210"/>
        <v>556.5</v>
      </c>
      <c r="M2789" s="389"/>
      <c r="N2789" s="401"/>
    </row>
    <row r="2790" spans="1:14" x14ac:dyDescent="0.2">
      <c r="A2790" s="158">
        <v>42641</v>
      </c>
      <c r="B2790" s="421">
        <v>516.70000000000005</v>
      </c>
      <c r="G2790" s="399">
        <v>757.80000000000007</v>
      </c>
      <c r="H2790" s="399">
        <f t="shared" si="210"/>
        <v>723.40000000000009</v>
      </c>
      <c r="M2790" s="389"/>
      <c r="N2790" s="401"/>
    </row>
    <row r="2791" spans="1:14" x14ac:dyDescent="0.2">
      <c r="A2791" s="158">
        <v>42644</v>
      </c>
      <c r="B2791" s="421">
        <v>76.25</v>
      </c>
      <c r="G2791" s="399">
        <v>108.80000000000001</v>
      </c>
      <c r="H2791" s="399">
        <f t="shared" si="210"/>
        <v>106.75</v>
      </c>
      <c r="M2791" s="389"/>
      <c r="N2791" s="401"/>
    </row>
    <row r="2792" spans="1:14" x14ac:dyDescent="0.2">
      <c r="A2792" s="158">
        <v>42647</v>
      </c>
      <c r="B2792" s="421">
        <v>216.25</v>
      </c>
      <c r="G2792" s="399">
        <v>275.5</v>
      </c>
      <c r="H2792" s="399">
        <f t="shared" si="210"/>
        <v>302.75</v>
      </c>
      <c r="M2792" s="389"/>
      <c r="N2792" s="401"/>
    </row>
    <row r="2793" spans="1:14" x14ac:dyDescent="0.2">
      <c r="A2793" s="158">
        <v>42650</v>
      </c>
      <c r="B2793" s="421">
        <v>76.25</v>
      </c>
      <c r="G2793" s="399">
        <v>108.80000000000001</v>
      </c>
      <c r="H2793" s="399">
        <f t="shared" si="210"/>
        <v>106.75</v>
      </c>
      <c r="M2793" s="389"/>
      <c r="N2793" s="401"/>
    </row>
    <row r="2794" spans="1:14" x14ac:dyDescent="0.2">
      <c r="A2794" s="158">
        <v>42651</v>
      </c>
      <c r="B2794" s="421">
        <v>170</v>
      </c>
      <c r="G2794" s="399">
        <v>264.65000000000003</v>
      </c>
      <c r="H2794" s="399">
        <f t="shared" si="210"/>
        <v>238</v>
      </c>
      <c r="M2794" s="389"/>
      <c r="N2794" s="401"/>
    </row>
    <row r="2795" spans="1:14" x14ac:dyDescent="0.2">
      <c r="A2795" s="158">
        <v>42652</v>
      </c>
      <c r="B2795" s="421">
        <v>1268.6500000000001</v>
      </c>
      <c r="G2795" s="399">
        <v>1598.5</v>
      </c>
      <c r="H2795" s="399">
        <f t="shared" si="210"/>
        <v>1776.15</v>
      </c>
      <c r="M2795" s="389"/>
      <c r="N2795" s="401"/>
    </row>
    <row r="2796" spans="1:14" x14ac:dyDescent="0.2">
      <c r="A2796" s="158">
        <v>42653</v>
      </c>
      <c r="B2796" s="421">
        <v>1382.5</v>
      </c>
      <c r="G2796" s="399">
        <v>2136.4500000000003</v>
      </c>
      <c r="M2796" s="389"/>
      <c r="N2796" s="401"/>
    </row>
    <row r="2797" spans="1:14" x14ac:dyDescent="0.2">
      <c r="A2797" s="158">
        <v>42656</v>
      </c>
      <c r="B2797" s="421">
        <v>1764.9</v>
      </c>
      <c r="G2797" s="399">
        <v>2598.6000000000004</v>
      </c>
      <c r="M2797" s="389"/>
      <c r="N2797" s="401"/>
    </row>
    <row r="2798" spans="1:14" x14ac:dyDescent="0.2">
      <c r="A2798" s="158">
        <v>42662</v>
      </c>
      <c r="B2798" s="421">
        <v>953.85</v>
      </c>
      <c r="G2798" s="399">
        <v>1251.25</v>
      </c>
      <c r="M2798" s="389"/>
      <c r="N2798" s="401"/>
    </row>
    <row r="2799" spans="1:14" x14ac:dyDescent="0.2">
      <c r="A2799" s="158">
        <v>42665</v>
      </c>
      <c r="B2799" s="421">
        <v>636.04999999999995</v>
      </c>
      <c r="G2799" s="399">
        <v>881.25</v>
      </c>
      <c r="H2799" s="399">
        <f t="shared" ref="H2799:H2806" si="211">CEILING(B2799*1.4,0.05)</f>
        <v>890.5</v>
      </c>
      <c r="M2799" s="389"/>
      <c r="N2799" s="401"/>
    </row>
    <row r="2800" spans="1:14" x14ac:dyDescent="0.2">
      <c r="A2800" s="158">
        <v>42667</v>
      </c>
      <c r="B2800" s="421">
        <v>150</v>
      </c>
      <c r="G2800" s="399">
        <v>194.45000000000002</v>
      </c>
      <c r="H2800" s="399">
        <f t="shared" si="211"/>
        <v>210</v>
      </c>
      <c r="M2800" s="389"/>
      <c r="N2800" s="401"/>
    </row>
    <row r="2801" spans="1:14" x14ac:dyDescent="0.2">
      <c r="A2801" s="158">
        <v>42668</v>
      </c>
      <c r="B2801" s="421">
        <v>79.599999999999994</v>
      </c>
      <c r="G2801" s="399">
        <v>103.4</v>
      </c>
      <c r="H2801" s="399">
        <f t="shared" si="211"/>
        <v>111.45</v>
      </c>
      <c r="M2801" s="389"/>
      <c r="N2801" s="401"/>
    </row>
    <row r="2802" spans="1:14" x14ac:dyDescent="0.2">
      <c r="A2802" s="158">
        <v>42672</v>
      </c>
      <c r="B2802" s="421">
        <v>953.85</v>
      </c>
      <c r="G2802" s="399">
        <v>1377.2</v>
      </c>
      <c r="H2802" s="399">
        <f t="shared" si="211"/>
        <v>1335.4</v>
      </c>
      <c r="M2802" s="389"/>
      <c r="N2802" s="401"/>
    </row>
    <row r="2803" spans="1:14" x14ac:dyDescent="0.2">
      <c r="A2803" s="158">
        <v>42673</v>
      </c>
      <c r="B2803" s="421">
        <v>476.85</v>
      </c>
      <c r="G2803" s="399">
        <v>679.2</v>
      </c>
      <c r="H2803" s="399">
        <f t="shared" si="211"/>
        <v>667.6</v>
      </c>
      <c r="M2803" s="389"/>
      <c r="N2803" s="401"/>
    </row>
    <row r="2804" spans="1:14" x14ac:dyDescent="0.2">
      <c r="A2804" s="158">
        <v>42676</v>
      </c>
      <c r="B2804" s="421">
        <v>122.3</v>
      </c>
      <c r="G2804" s="399">
        <v>178.15</v>
      </c>
      <c r="H2804" s="399">
        <f t="shared" si="211"/>
        <v>171.25</v>
      </c>
      <c r="M2804" s="389"/>
      <c r="N2804" s="401"/>
    </row>
    <row r="2805" spans="1:14" x14ac:dyDescent="0.2">
      <c r="A2805" s="158">
        <v>42677</v>
      </c>
      <c r="B2805" s="421">
        <v>64.45</v>
      </c>
      <c r="G2805" s="399">
        <v>91.9</v>
      </c>
      <c r="H2805" s="399">
        <f t="shared" si="211"/>
        <v>90.25</v>
      </c>
      <c r="M2805" s="389"/>
      <c r="N2805" s="401"/>
    </row>
    <row r="2806" spans="1:14" x14ac:dyDescent="0.2">
      <c r="A2806" s="158">
        <v>42680</v>
      </c>
      <c r="B2806" s="421">
        <v>317.95</v>
      </c>
      <c r="G2806" s="399">
        <v>453</v>
      </c>
      <c r="H2806" s="399">
        <f t="shared" si="211"/>
        <v>445.15000000000003</v>
      </c>
      <c r="M2806" s="389"/>
      <c r="N2806" s="401"/>
    </row>
    <row r="2807" spans="1:14" x14ac:dyDescent="0.2">
      <c r="A2807" s="158">
        <v>42683</v>
      </c>
      <c r="B2807" s="421">
        <v>127.25</v>
      </c>
      <c r="G2807" s="399">
        <v>189.55</v>
      </c>
      <c r="M2807" s="389"/>
      <c r="N2807" s="401"/>
    </row>
    <row r="2808" spans="1:14" x14ac:dyDescent="0.2">
      <c r="A2808" s="158">
        <v>42686</v>
      </c>
      <c r="B2808" s="421">
        <v>289.3</v>
      </c>
      <c r="G2808" s="399">
        <v>412.05</v>
      </c>
      <c r="H2808" s="399">
        <f t="shared" ref="H2808:H2822" si="212">CEILING(B2808*1.4,0.05)</f>
        <v>405.05</v>
      </c>
      <c r="M2808" s="389"/>
      <c r="N2808" s="401"/>
    </row>
    <row r="2809" spans="1:14" x14ac:dyDescent="0.2">
      <c r="A2809" s="158">
        <v>42689</v>
      </c>
      <c r="B2809" s="421">
        <v>124.1</v>
      </c>
      <c r="G2809" s="399">
        <v>176.95000000000002</v>
      </c>
      <c r="H2809" s="399">
        <f t="shared" si="212"/>
        <v>173.75</v>
      </c>
      <c r="M2809" s="389"/>
      <c r="N2809" s="401"/>
    </row>
    <row r="2810" spans="1:14" x14ac:dyDescent="0.2">
      <c r="A2810" s="158">
        <v>42692</v>
      </c>
      <c r="B2810" s="421">
        <v>292.60000000000002</v>
      </c>
      <c r="G2810" s="399">
        <v>364.5</v>
      </c>
      <c r="H2810" s="399">
        <f t="shared" si="212"/>
        <v>409.65000000000003</v>
      </c>
      <c r="M2810" s="389"/>
      <c r="N2810" s="401"/>
    </row>
    <row r="2811" spans="1:14" x14ac:dyDescent="0.2">
      <c r="A2811" s="158">
        <v>42695</v>
      </c>
      <c r="B2811" s="421">
        <v>476.85</v>
      </c>
      <c r="G2811" s="399">
        <v>665.5</v>
      </c>
      <c r="H2811" s="399">
        <f t="shared" si="212"/>
        <v>667.6</v>
      </c>
      <c r="M2811" s="389"/>
      <c r="N2811" s="401"/>
    </row>
    <row r="2812" spans="1:14" x14ac:dyDescent="0.2">
      <c r="A2812" s="158">
        <v>42698</v>
      </c>
      <c r="B2812" s="421">
        <v>628.70000000000005</v>
      </c>
      <c r="G2812" s="399">
        <v>1059.8</v>
      </c>
      <c r="H2812" s="399">
        <f t="shared" si="212"/>
        <v>880.2</v>
      </c>
      <c r="M2812" s="389"/>
      <c r="N2812" s="401"/>
    </row>
    <row r="2813" spans="1:14" x14ac:dyDescent="0.2">
      <c r="A2813" s="158">
        <v>42701</v>
      </c>
      <c r="B2813" s="421">
        <v>350.65</v>
      </c>
      <c r="G2813" s="399">
        <v>605.85</v>
      </c>
      <c r="H2813" s="399">
        <f t="shared" si="212"/>
        <v>490.95000000000005</v>
      </c>
      <c r="M2813" s="389"/>
      <c r="N2813" s="401"/>
    </row>
    <row r="2814" spans="1:14" x14ac:dyDescent="0.2">
      <c r="A2814" s="158">
        <v>42702</v>
      </c>
      <c r="B2814" s="421">
        <v>804.1</v>
      </c>
      <c r="G2814" s="399">
        <v>1445.15</v>
      </c>
      <c r="H2814" s="399">
        <f t="shared" si="212"/>
        <v>1125.75</v>
      </c>
      <c r="M2814" s="389"/>
      <c r="N2814" s="401"/>
    </row>
    <row r="2815" spans="1:14" x14ac:dyDescent="0.2">
      <c r="A2815" s="158">
        <v>42703</v>
      </c>
      <c r="B2815" s="421">
        <v>604.70000000000005</v>
      </c>
      <c r="G2815" s="399">
        <v>862.15000000000009</v>
      </c>
      <c r="H2815" s="399">
        <f t="shared" si="212"/>
        <v>846.6</v>
      </c>
      <c r="M2815" s="389"/>
      <c r="N2815" s="401"/>
    </row>
    <row r="2816" spans="1:14" x14ac:dyDescent="0.2">
      <c r="A2816" s="158">
        <v>42704</v>
      </c>
      <c r="B2816" s="421">
        <v>492.75</v>
      </c>
      <c r="G2816" s="399">
        <v>761</v>
      </c>
      <c r="H2816" s="399">
        <f t="shared" si="212"/>
        <v>689.85</v>
      </c>
      <c r="M2816" s="389"/>
      <c r="N2816" s="401"/>
    </row>
    <row r="2817" spans="1:14" x14ac:dyDescent="0.2">
      <c r="A2817" s="158">
        <v>42705</v>
      </c>
      <c r="B2817" s="421">
        <v>963.2</v>
      </c>
      <c r="G2817" s="399">
        <v>1731</v>
      </c>
      <c r="H2817" s="399">
        <f t="shared" si="212"/>
        <v>1348.5</v>
      </c>
      <c r="M2817" s="389"/>
      <c r="N2817" s="401"/>
    </row>
    <row r="2818" spans="1:14" x14ac:dyDescent="0.2">
      <c r="A2818" s="158">
        <v>42707</v>
      </c>
      <c r="B2818" s="421">
        <v>842.65</v>
      </c>
      <c r="G2818" s="399">
        <v>1037.05</v>
      </c>
      <c r="H2818" s="399">
        <f t="shared" si="212"/>
        <v>1179.75</v>
      </c>
      <c r="M2818" s="389"/>
      <c r="N2818" s="401"/>
    </row>
    <row r="2819" spans="1:14" x14ac:dyDescent="0.2">
      <c r="A2819" s="158">
        <v>42710</v>
      </c>
      <c r="B2819" s="421">
        <v>953.85</v>
      </c>
      <c r="G2819" s="399">
        <v>1358.5</v>
      </c>
      <c r="H2819" s="399">
        <f t="shared" si="212"/>
        <v>1335.4</v>
      </c>
      <c r="M2819" s="389"/>
      <c r="N2819" s="401"/>
    </row>
    <row r="2820" spans="1:14" x14ac:dyDescent="0.2">
      <c r="A2820" s="158">
        <v>42713</v>
      </c>
      <c r="B2820" s="421">
        <v>397.5</v>
      </c>
      <c r="G2820" s="399">
        <v>556.05000000000007</v>
      </c>
      <c r="H2820" s="399">
        <f t="shared" si="212"/>
        <v>556.5</v>
      </c>
      <c r="M2820" s="389"/>
      <c r="N2820" s="401"/>
    </row>
    <row r="2821" spans="1:14" x14ac:dyDescent="0.2">
      <c r="A2821" s="158">
        <v>42716</v>
      </c>
      <c r="B2821" s="421">
        <v>1264.05</v>
      </c>
      <c r="G2821" s="399">
        <v>1591.4</v>
      </c>
      <c r="H2821" s="399">
        <f t="shared" si="212"/>
        <v>1769.7</v>
      </c>
      <c r="M2821" s="389"/>
      <c r="N2821" s="401"/>
    </row>
    <row r="2822" spans="1:14" x14ac:dyDescent="0.2">
      <c r="A2822" s="158">
        <v>42719</v>
      </c>
      <c r="B2822" s="421">
        <v>548.65</v>
      </c>
      <c r="G2822" s="399">
        <v>688.25</v>
      </c>
      <c r="H2822" s="399">
        <f t="shared" si="212"/>
        <v>768.15000000000009</v>
      </c>
      <c r="M2822" s="389"/>
      <c r="N2822" s="401"/>
    </row>
    <row r="2823" spans="1:14" x14ac:dyDescent="0.2">
      <c r="A2823" s="158">
        <v>42725</v>
      </c>
      <c r="B2823" s="421">
        <v>1414.95</v>
      </c>
      <c r="G2823" s="399">
        <v>2193.9</v>
      </c>
      <c r="M2823" s="389"/>
      <c r="N2823" s="401"/>
    </row>
    <row r="2824" spans="1:14" x14ac:dyDescent="0.2">
      <c r="A2824" s="158">
        <v>42731</v>
      </c>
      <c r="B2824" s="421">
        <v>1605.85</v>
      </c>
      <c r="G2824" s="399">
        <v>2267.4</v>
      </c>
      <c r="M2824" s="389"/>
      <c r="N2824" s="401"/>
    </row>
    <row r="2825" spans="1:14" x14ac:dyDescent="0.2">
      <c r="A2825" s="158">
        <v>42734</v>
      </c>
      <c r="B2825" s="421">
        <v>317.95</v>
      </c>
      <c r="G2825" s="399">
        <v>453</v>
      </c>
      <c r="H2825" s="399">
        <f t="shared" ref="H2825:H2831" si="213">CEILING(B2825*1.4,0.05)</f>
        <v>445.15000000000003</v>
      </c>
      <c r="M2825" s="389"/>
      <c r="N2825" s="401"/>
    </row>
    <row r="2826" spans="1:14" x14ac:dyDescent="0.2">
      <c r="A2826" s="158">
        <v>42738</v>
      </c>
      <c r="B2826" s="421">
        <v>317.95</v>
      </c>
      <c r="G2826" s="399">
        <v>453</v>
      </c>
      <c r="H2826" s="399">
        <f t="shared" si="213"/>
        <v>445.15000000000003</v>
      </c>
      <c r="M2826" s="389"/>
      <c r="N2826" s="401"/>
    </row>
    <row r="2827" spans="1:14" x14ac:dyDescent="0.2">
      <c r="A2827" s="158">
        <v>42739</v>
      </c>
      <c r="B2827" s="421">
        <v>317.95</v>
      </c>
      <c r="G2827" s="399">
        <v>453</v>
      </c>
      <c r="H2827" s="399">
        <f t="shared" si="213"/>
        <v>445.15000000000003</v>
      </c>
      <c r="M2827" s="389"/>
      <c r="N2827" s="401"/>
    </row>
    <row r="2828" spans="1:14" x14ac:dyDescent="0.2">
      <c r="A2828" s="158">
        <v>42740</v>
      </c>
      <c r="B2828" s="421">
        <v>317.95</v>
      </c>
      <c r="G2828" s="399">
        <v>453</v>
      </c>
      <c r="H2828" s="399">
        <f t="shared" si="213"/>
        <v>445.15000000000003</v>
      </c>
      <c r="M2828" s="389"/>
      <c r="N2828" s="401"/>
    </row>
    <row r="2829" spans="1:14" x14ac:dyDescent="0.2">
      <c r="A2829" s="158">
        <v>42741</v>
      </c>
      <c r="B2829" s="421">
        <v>317.95</v>
      </c>
      <c r="G2829" s="399">
        <v>453</v>
      </c>
      <c r="H2829" s="399">
        <f t="shared" si="213"/>
        <v>445.15000000000003</v>
      </c>
      <c r="M2829" s="389"/>
      <c r="N2829" s="401"/>
    </row>
    <row r="2830" spans="1:14" x14ac:dyDescent="0.2">
      <c r="A2830" s="158">
        <v>42743</v>
      </c>
      <c r="B2830" s="421">
        <v>667.85</v>
      </c>
      <c r="G2830" s="399">
        <v>878.35</v>
      </c>
      <c r="H2830" s="399">
        <f t="shared" si="213"/>
        <v>935</v>
      </c>
      <c r="M2830" s="389"/>
      <c r="N2830" s="401"/>
    </row>
    <row r="2831" spans="1:14" x14ac:dyDescent="0.2">
      <c r="A2831" s="158">
        <v>42744</v>
      </c>
      <c r="B2831" s="421">
        <v>317.75</v>
      </c>
      <c r="G2831" s="399">
        <v>452.5</v>
      </c>
      <c r="H2831" s="399">
        <f t="shared" si="213"/>
        <v>444.85</v>
      </c>
      <c r="M2831" s="389"/>
      <c r="N2831" s="401"/>
    </row>
    <row r="2832" spans="1:14" x14ac:dyDescent="0.2">
      <c r="A2832" s="158">
        <v>42746</v>
      </c>
      <c r="B2832" s="421">
        <v>1009.6</v>
      </c>
      <c r="G2832" s="399">
        <v>1580.9</v>
      </c>
      <c r="M2832" s="389"/>
      <c r="N2832" s="401"/>
    </row>
    <row r="2833" spans="1:14" x14ac:dyDescent="0.2">
      <c r="A2833" s="158">
        <v>42749</v>
      </c>
      <c r="B2833" s="421">
        <v>1264.05</v>
      </c>
      <c r="G2833" s="399">
        <v>1815.5</v>
      </c>
      <c r="M2833" s="389"/>
      <c r="N2833" s="401"/>
    </row>
    <row r="2834" spans="1:14" x14ac:dyDescent="0.2">
      <c r="A2834" s="158">
        <v>42752</v>
      </c>
      <c r="B2834" s="421">
        <v>1414.95</v>
      </c>
      <c r="G2834" s="399">
        <v>1872.5</v>
      </c>
      <c r="M2834" s="389"/>
      <c r="N2834" s="401"/>
    </row>
    <row r="2835" spans="1:14" x14ac:dyDescent="0.2">
      <c r="A2835" s="158">
        <v>42755</v>
      </c>
      <c r="B2835" s="421">
        <v>174.9</v>
      </c>
      <c r="G2835" s="399">
        <v>249.5</v>
      </c>
      <c r="H2835" s="399">
        <f t="shared" ref="H2835" si="214">CEILING(B2835*1.4,0.05)</f>
        <v>244.9</v>
      </c>
      <c r="M2835" s="389"/>
      <c r="N2835" s="401"/>
    </row>
    <row r="2836" spans="1:14" x14ac:dyDescent="0.2">
      <c r="A2836" s="158">
        <v>42758</v>
      </c>
      <c r="B2836" s="421">
        <v>739.45</v>
      </c>
      <c r="G2836" s="399">
        <v>1069.6500000000001</v>
      </c>
      <c r="M2836" s="389"/>
      <c r="N2836" s="401"/>
    </row>
    <row r="2837" spans="1:14" x14ac:dyDescent="0.2">
      <c r="A2837" s="158">
        <v>42761</v>
      </c>
      <c r="B2837" s="421">
        <v>548.65</v>
      </c>
      <c r="G2837" s="399">
        <v>764</v>
      </c>
      <c r="H2837" s="399">
        <f t="shared" ref="H2837:H2841" si="215">CEILING(B2837*1.4,0.05)</f>
        <v>768.15000000000009</v>
      </c>
      <c r="M2837" s="389"/>
      <c r="N2837" s="401"/>
    </row>
    <row r="2838" spans="1:14" x14ac:dyDescent="0.2">
      <c r="A2838" s="158">
        <v>42764</v>
      </c>
      <c r="B2838" s="421">
        <v>548.65</v>
      </c>
      <c r="G2838" s="399">
        <v>672.5</v>
      </c>
      <c r="H2838" s="399">
        <f t="shared" si="215"/>
        <v>768.15000000000009</v>
      </c>
      <c r="M2838" s="389"/>
      <c r="N2838" s="401"/>
    </row>
    <row r="2839" spans="1:14" x14ac:dyDescent="0.2">
      <c r="A2839" s="158">
        <v>42767</v>
      </c>
      <c r="B2839" s="421">
        <v>1152.6500000000001</v>
      </c>
      <c r="G2839" s="399">
        <v>1988.6000000000001</v>
      </c>
      <c r="M2839" s="389"/>
      <c r="N2839" s="401"/>
    </row>
    <row r="2840" spans="1:14" x14ac:dyDescent="0.2">
      <c r="A2840" s="158">
        <v>42770</v>
      </c>
      <c r="B2840" s="421">
        <v>311.64999999999998</v>
      </c>
      <c r="G2840" s="399">
        <v>413.75</v>
      </c>
      <c r="H2840" s="399">
        <f t="shared" si="215"/>
        <v>436.35</v>
      </c>
      <c r="M2840" s="389"/>
      <c r="N2840" s="401"/>
    </row>
    <row r="2841" spans="1:14" x14ac:dyDescent="0.2">
      <c r="A2841" s="158">
        <v>42773</v>
      </c>
      <c r="B2841" s="421">
        <v>953.85</v>
      </c>
      <c r="G2841" s="399">
        <v>1358.5</v>
      </c>
      <c r="H2841" s="399">
        <f t="shared" si="215"/>
        <v>1335.4</v>
      </c>
      <c r="M2841" s="389"/>
      <c r="N2841" s="401"/>
    </row>
    <row r="2842" spans="1:14" x14ac:dyDescent="0.2">
      <c r="A2842" s="158">
        <v>42776</v>
      </c>
      <c r="B2842" s="421">
        <v>1414.95</v>
      </c>
      <c r="G2842" s="399">
        <v>2014.95</v>
      </c>
      <c r="M2842" s="389"/>
      <c r="N2842" s="401"/>
    </row>
    <row r="2843" spans="1:14" x14ac:dyDescent="0.2">
      <c r="A2843" s="158">
        <v>42779</v>
      </c>
      <c r="B2843" s="421">
        <v>1764.9</v>
      </c>
      <c r="G2843" s="399">
        <v>2488.1000000000004</v>
      </c>
      <c r="M2843" s="389"/>
      <c r="N2843" s="401"/>
    </row>
    <row r="2844" spans="1:14" x14ac:dyDescent="0.2">
      <c r="A2844" s="158">
        <v>42782</v>
      </c>
      <c r="B2844" s="421">
        <v>476.85</v>
      </c>
      <c r="G2844" s="399">
        <v>753.90000000000009</v>
      </c>
      <c r="H2844" s="399">
        <f t="shared" ref="H2844:H2848" si="216">CEILING(B2844*1.4,0.05)</f>
        <v>667.6</v>
      </c>
      <c r="M2844" s="389"/>
      <c r="N2844" s="401"/>
    </row>
    <row r="2845" spans="1:14" x14ac:dyDescent="0.2">
      <c r="A2845" s="158">
        <v>42785</v>
      </c>
      <c r="B2845" s="421">
        <v>373.6</v>
      </c>
      <c r="G2845" s="399">
        <v>516.70000000000005</v>
      </c>
      <c r="H2845" s="399">
        <f t="shared" si="216"/>
        <v>523.05000000000007</v>
      </c>
      <c r="M2845" s="389"/>
      <c r="N2845" s="401"/>
    </row>
    <row r="2846" spans="1:14" x14ac:dyDescent="0.2">
      <c r="A2846" s="158">
        <v>42788</v>
      </c>
      <c r="B2846" s="421">
        <v>373.6</v>
      </c>
      <c r="G2846" s="399">
        <v>464.55</v>
      </c>
      <c r="H2846" s="399">
        <f t="shared" si="216"/>
        <v>523.05000000000007</v>
      </c>
      <c r="M2846" s="389"/>
      <c r="N2846" s="401"/>
    </row>
    <row r="2847" spans="1:14" x14ac:dyDescent="0.2">
      <c r="A2847" s="158">
        <v>42791</v>
      </c>
      <c r="B2847" s="421">
        <v>373.6</v>
      </c>
      <c r="G2847" s="399">
        <v>485.6</v>
      </c>
      <c r="H2847" s="399">
        <f t="shared" si="216"/>
        <v>523.05000000000007</v>
      </c>
      <c r="M2847" s="389"/>
      <c r="N2847" s="401"/>
    </row>
    <row r="2848" spans="1:14" x14ac:dyDescent="0.2">
      <c r="A2848" s="158">
        <v>42794</v>
      </c>
      <c r="B2848" s="421">
        <v>71.599999999999994</v>
      </c>
      <c r="G2848" s="399">
        <v>102</v>
      </c>
      <c r="H2848" s="399">
        <f t="shared" si="216"/>
        <v>100.25</v>
      </c>
      <c r="M2848" s="389"/>
      <c r="N2848" s="401"/>
    </row>
    <row r="2849" spans="1:14" x14ac:dyDescent="0.2">
      <c r="A2849" s="158">
        <v>42801</v>
      </c>
      <c r="B2849" s="421">
        <v>1109.75</v>
      </c>
      <c r="G2849" s="399">
        <v>1454</v>
      </c>
      <c r="M2849" s="389"/>
      <c r="N2849" s="401"/>
    </row>
    <row r="2850" spans="1:14" x14ac:dyDescent="0.2">
      <c r="A2850" s="158">
        <v>42802</v>
      </c>
      <c r="B2850" s="421">
        <v>554.70000000000005</v>
      </c>
      <c r="G2850" s="399">
        <v>726.7</v>
      </c>
      <c r="M2850" s="389"/>
      <c r="N2850" s="401"/>
    </row>
    <row r="2851" spans="1:14" x14ac:dyDescent="0.2">
      <c r="A2851" s="158">
        <v>42805</v>
      </c>
      <c r="B2851" s="421">
        <v>620.04999999999995</v>
      </c>
      <c r="G2851" s="399">
        <v>882.95</v>
      </c>
      <c r="H2851" s="399">
        <f t="shared" ref="H2851:H2858" si="217">CEILING(B2851*1.4,0.05)</f>
        <v>868.1</v>
      </c>
      <c r="M2851" s="389"/>
      <c r="N2851" s="401"/>
    </row>
    <row r="2852" spans="1:14" x14ac:dyDescent="0.2">
      <c r="A2852" s="158">
        <v>42806</v>
      </c>
      <c r="B2852" s="421">
        <v>373.6</v>
      </c>
      <c r="G2852" s="399">
        <v>532.25</v>
      </c>
      <c r="H2852" s="399">
        <f t="shared" si="217"/>
        <v>523.05000000000007</v>
      </c>
      <c r="M2852" s="389"/>
      <c r="N2852" s="401"/>
    </row>
    <row r="2853" spans="1:14" x14ac:dyDescent="0.2">
      <c r="A2853" s="158">
        <v>42807</v>
      </c>
      <c r="B2853" s="421">
        <v>376.1</v>
      </c>
      <c r="G2853" s="399">
        <v>535.80000000000007</v>
      </c>
      <c r="H2853" s="399">
        <f t="shared" si="217"/>
        <v>526.55000000000007</v>
      </c>
      <c r="M2853" s="389"/>
      <c r="N2853" s="401"/>
    </row>
    <row r="2854" spans="1:14" x14ac:dyDescent="0.2">
      <c r="A2854" s="158">
        <v>42808</v>
      </c>
      <c r="B2854" s="421">
        <v>376.1</v>
      </c>
      <c r="G2854" s="399">
        <v>608.5</v>
      </c>
      <c r="H2854" s="399">
        <f t="shared" si="217"/>
        <v>526.55000000000007</v>
      </c>
      <c r="M2854" s="389"/>
      <c r="N2854" s="401"/>
    </row>
    <row r="2855" spans="1:14" x14ac:dyDescent="0.2">
      <c r="A2855" s="158">
        <v>42809</v>
      </c>
      <c r="B2855" s="421">
        <v>476.85</v>
      </c>
      <c r="G2855" s="399">
        <v>679.2</v>
      </c>
      <c r="H2855" s="399">
        <f t="shared" si="217"/>
        <v>667.6</v>
      </c>
      <c r="M2855" s="389"/>
      <c r="N2855" s="401"/>
    </row>
    <row r="2856" spans="1:14" x14ac:dyDescent="0.2">
      <c r="A2856" s="158">
        <v>42810</v>
      </c>
      <c r="B2856" s="421">
        <v>600.15</v>
      </c>
      <c r="G2856" s="399">
        <v>854.90000000000009</v>
      </c>
      <c r="H2856" s="399">
        <f t="shared" si="217"/>
        <v>840.25</v>
      </c>
      <c r="M2856" s="389"/>
      <c r="N2856" s="401"/>
    </row>
    <row r="2857" spans="1:14" x14ac:dyDescent="0.2">
      <c r="A2857" s="158">
        <v>42811</v>
      </c>
      <c r="B2857" s="421">
        <v>476.85</v>
      </c>
      <c r="G2857" s="399">
        <v>679.2</v>
      </c>
      <c r="H2857" s="399">
        <f t="shared" si="217"/>
        <v>667.6</v>
      </c>
      <c r="M2857" s="389"/>
      <c r="N2857" s="401"/>
    </row>
    <row r="2858" spans="1:14" x14ac:dyDescent="0.2">
      <c r="A2858" s="158">
        <v>42812</v>
      </c>
      <c r="B2858" s="421">
        <v>174.9</v>
      </c>
      <c r="G2858" s="399">
        <v>231.70000000000002</v>
      </c>
      <c r="H2858" s="399">
        <f t="shared" si="217"/>
        <v>244.9</v>
      </c>
      <c r="M2858" s="389"/>
      <c r="N2858" s="401"/>
    </row>
    <row r="2859" spans="1:14" x14ac:dyDescent="0.2">
      <c r="A2859" s="158">
        <v>42815</v>
      </c>
      <c r="B2859" s="421">
        <v>667.85</v>
      </c>
      <c r="G2859" s="399">
        <v>951.45</v>
      </c>
      <c r="M2859" s="389"/>
      <c r="N2859" s="401"/>
    </row>
    <row r="2860" spans="1:14" x14ac:dyDescent="0.2">
      <c r="A2860" s="158">
        <v>42818</v>
      </c>
      <c r="B2860" s="421">
        <v>620.04999999999995</v>
      </c>
      <c r="G2860" s="399">
        <v>757.7</v>
      </c>
      <c r="H2860" s="399">
        <f t="shared" ref="H2860:H2862" si="218">CEILING(B2860*1.4,0.05)</f>
        <v>868.1</v>
      </c>
      <c r="M2860" s="389"/>
      <c r="N2860" s="401"/>
    </row>
    <row r="2861" spans="1:14" x14ac:dyDescent="0.2">
      <c r="A2861" s="158">
        <v>42821</v>
      </c>
      <c r="B2861" s="421">
        <v>95.55</v>
      </c>
      <c r="G2861" s="399">
        <v>136.05000000000001</v>
      </c>
      <c r="H2861" s="399">
        <f t="shared" si="218"/>
        <v>133.80000000000001</v>
      </c>
      <c r="M2861" s="389"/>
      <c r="N2861" s="401"/>
    </row>
    <row r="2862" spans="1:14" x14ac:dyDescent="0.2">
      <c r="A2862" s="158">
        <v>42824</v>
      </c>
      <c r="B2862" s="421">
        <v>73.849999999999994</v>
      </c>
      <c r="G2862" s="399">
        <v>105.55000000000001</v>
      </c>
      <c r="H2862" s="399">
        <f t="shared" si="218"/>
        <v>103.4</v>
      </c>
      <c r="M2862" s="389"/>
      <c r="N2862" s="401"/>
    </row>
    <row r="2863" spans="1:14" x14ac:dyDescent="0.2">
      <c r="A2863" s="158">
        <v>42833</v>
      </c>
      <c r="B2863" s="421">
        <v>620.04999999999995</v>
      </c>
      <c r="G2863" s="399">
        <v>993</v>
      </c>
      <c r="M2863" s="389"/>
      <c r="N2863" s="401"/>
    </row>
    <row r="2864" spans="1:14" x14ac:dyDescent="0.2">
      <c r="A2864" s="158">
        <v>42836</v>
      </c>
      <c r="B2864" s="421">
        <v>771.1</v>
      </c>
      <c r="G2864" s="399">
        <v>1184.1500000000001</v>
      </c>
      <c r="M2864" s="389"/>
      <c r="N2864" s="401"/>
    </row>
    <row r="2865" spans="1:14" x14ac:dyDescent="0.2">
      <c r="A2865" s="158">
        <v>42839</v>
      </c>
      <c r="B2865" s="421">
        <v>739.45</v>
      </c>
      <c r="G2865" s="399">
        <v>1100.95</v>
      </c>
      <c r="M2865" s="389"/>
      <c r="N2865" s="401"/>
    </row>
    <row r="2866" spans="1:14" x14ac:dyDescent="0.2">
      <c r="A2866" s="158">
        <v>42842</v>
      </c>
      <c r="B2866" s="421">
        <v>922.15</v>
      </c>
      <c r="G2866" s="399">
        <v>1196.95</v>
      </c>
      <c r="M2866" s="389"/>
      <c r="N2866" s="401"/>
    </row>
    <row r="2867" spans="1:14" x14ac:dyDescent="0.2">
      <c r="A2867" s="158">
        <v>42845</v>
      </c>
      <c r="B2867" s="421">
        <v>200.25</v>
      </c>
      <c r="G2867" s="399">
        <v>270.45</v>
      </c>
      <c r="H2867" s="399">
        <f t="shared" ref="H2867" si="219">CEILING(B2867*1.4,0.05)</f>
        <v>280.35000000000002</v>
      </c>
      <c r="M2867" s="389"/>
      <c r="N2867" s="401"/>
    </row>
    <row r="2868" spans="1:14" x14ac:dyDescent="0.2">
      <c r="A2868" s="158">
        <v>42848</v>
      </c>
      <c r="B2868" s="421">
        <v>739.45</v>
      </c>
      <c r="G2868" s="399">
        <v>1243.6500000000001</v>
      </c>
      <c r="M2868" s="389"/>
      <c r="N2868" s="401"/>
    </row>
    <row r="2869" spans="1:14" x14ac:dyDescent="0.2">
      <c r="A2869" s="158">
        <v>42851</v>
      </c>
      <c r="B2869" s="421">
        <v>922.15</v>
      </c>
      <c r="G2869" s="399">
        <v>1310.6000000000001</v>
      </c>
      <c r="M2869" s="389"/>
      <c r="N2869" s="401"/>
    </row>
    <row r="2870" spans="1:14" x14ac:dyDescent="0.2">
      <c r="A2870" s="158">
        <v>42854</v>
      </c>
      <c r="B2870" s="421">
        <v>429.25</v>
      </c>
      <c r="G2870" s="399">
        <v>611.35</v>
      </c>
      <c r="H2870" s="399">
        <f t="shared" ref="H2870:H2879" si="220">CEILING(B2870*1.4,0.05)</f>
        <v>600.95000000000005</v>
      </c>
      <c r="M2870" s="389"/>
      <c r="N2870" s="401"/>
    </row>
    <row r="2871" spans="1:14" x14ac:dyDescent="0.2">
      <c r="A2871" s="158">
        <v>42857</v>
      </c>
      <c r="B2871" s="421">
        <v>429.25</v>
      </c>
      <c r="G2871" s="399">
        <v>559.9</v>
      </c>
      <c r="H2871" s="399">
        <f t="shared" si="220"/>
        <v>600.95000000000005</v>
      </c>
      <c r="M2871" s="389"/>
      <c r="N2871" s="401"/>
    </row>
    <row r="2872" spans="1:14" x14ac:dyDescent="0.2">
      <c r="A2872" s="158">
        <v>42860</v>
      </c>
      <c r="B2872" s="421">
        <v>953.85</v>
      </c>
      <c r="G2872" s="399">
        <v>1411.8000000000002</v>
      </c>
      <c r="H2872" s="399">
        <f t="shared" si="220"/>
        <v>1335.4</v>
      </c>
      <c r="M2872" s="389"/>
      <c r="N2872" s="401"/>
    </row>
    <row r="2873" spans="1:14" x14ac:dyDescent="0.2">
      <c r="A2873" s="158">
        <v>42863</v>
      </c>
      <c r="B2873" s="421">
        <v>818.85</v>
      </c>
      <c r="G2873" s="399">
        <v>1194.3500000000001</v>
      </c>
      <c r="H2873" s="399">
        <f t="shared" si="220"/>
        <v>1146.4000000000001</v>
      </c>
      <c r="M2873" s="389"/>
      <c r="N2873" s="401"/>
    </row>
    <row r="2874" spans="1:14" x14ac:dyDescent="0.2">
      <c r="A2874" s="158">
        <v>42866</v>
      </c>
      <c r="B2874" s="421">
        <v>794.85</v>
      </c>
      <c r="G2874" s="399">
        <v>1104</v>
      </c>
      <c r="H2874" s="399">
        <f t="shared" si="220"/>
        <v>1112.8</v>
      </c>
      <c r="M2874" s="389"/>
      <c r="N2874" s="401"/>
    </row>
    <row r="2875" spans="1:14" x14ac:dyDescent="0.2">
      <c r="A2875" s="158">
        <v>42869</v>
      </c>
      <c r="B2875" s="421">
        <v>580.4</v>
      </c>
      <c r="G2875" s="399">
        <v>826.30000000000007</v>
      </c>
      <c r="H2875" s="399">
        <f t="shared" si="220"/>
        <v>812.6</v>
      </c>
      <c r="M2875" s="389"/>
      <c r="N2875" s="401"/>
    </row>
    <row r="2876" spans="1:14" x14ac:dyDescent="0.2">
      <c r="A2876" s="158">
        <v>42872</v>
      </c>
      <c r="B2876" s="421">
        <v>254.45</v>
      </c>
      <c r="G2876" s="399">
        <v>472</v>
      </c>
      <c r="H2876" s="399">
        <f t="shared" si="220"/>
        <v>356.25</v>
      </c>
      <c r="M2876" s="389"/>
      <c r="N2876" s="401"/>
    </row>
    <row r="2877" spans="1:14" x14ac:dyDescent="0.2">
      <c r="A2877" s="158">
        <v>43021</v>
      </c>
      <c r="B2877" s="421">
        <v>481.1</v>
      </c>
      <c r="G2877" s="399">
        <v>577.45000000000005</v>
      </c>
      <c r="H2877" s="399">
        <f t="shared" si="220"/>
        <v>673.55000000000007</v>
      </c>
      <c r="M2877" s="389"/>
      <c r="N2877" s="401"/>
    </row>
    <row r="2878" spans="1:14" x14ac:dyDescent="0.2">
      <c r="A2878" s="158">
        <v>43022</v>
      </c>
      <c r="B2878" s="421">
        <v>577.35</v>
      </c>
      <c r="G2878" s="399">
        <v>693.1</v>
      </c>
      <c r="H2878" s="399">
        <f t="shared" si="220"/>
        <v>808.30000000000007</v>
      </c>
      <c r="M2878" s="389"/>
      <c r="N2878" s="401"/>
    </row>
    <row r="2879" spans="1:14" x14ac:dyDescent="0.2">
      <c r="A2879" s="158">
        <v>43023</v>
      </c>
      <c r="B2879" s="421">
        <v>93.5</v>
      </c>
      <c r="G2879" s="399">
        <v>110.10000000000001</v>
      </c>
      <c r="H2879" s="399">
        <f t="shared" si="220"/>
        <v>130.9</v>
      </c>
      <c r="M2879" s="389"/>
      <c r="N2879" s="401"/>
    </row>
    <row r="2880" spans="1:14" x14ac:dyDescent="0.2">
      <c r="A2880" s="158">
        <v>43521</v>
      </c>
      <c r="B2880" s="421">
        <v>491.1</v>
      </c>
      <c r="G2880" s="399">
        <v>699.15000000000009</v>
      </c>
      <c r="M2880" s="389"/>
      <c r="N2880" s="401"/>
    </row>
    <row r="2881" spans="1:14" x14ac:dyDescent="0.2">
      <c r="A2881" s="386">
        <v>43527</v>
      </c>
      <c r="B2881" s="421">
        <v>376.75</v>
      </c>
      <c r="G2881" s="399">
        <v>527.5</v>
      </c>
      <c r="H2881" s="399">
        <f t="shared" ref="H2881:H2883" si="221">CEILING(B2881*1.4,0.05)</f>
        <v>527.45000000000005</v>
      </c>
      <c r="L2881" s="400"/>
      <c r="M2881" s="389"/>
      <c r="N2881" s="403"/>
    </row>
    <row r="2882" spans="1:14" x14ac:dyDescent="0.2">
      <c r="A2882" s="386">
        <v>43530</v>
      </c>
      <c r="B2882" s="421">
        <v>376.75</v>
      </c>
      <c r="G2882" s="399">
        <v>527.5</v>
      </c>
      <c r="H2882" s="399">
        <f t="shared" si="221"/>
        <v>527.45000000000005</v>
      </c>
      <c r="L2882" s="400"/>
      <c r="M2882" s="389"/>
      <c r="N2882" s="403"/>
    </row>
    <row r="2883" spans="1:14" x14ac:dyDescent="0.2">
      <c r="A2883" s="386">
        <v>43533</v>
      </c>
      <c r="B2883" s="421">
        <v>621.20000000000005</v>
      </c>
      <c r="G2883" s="399">
        <v>869.7</v>
      </c>
      <c r="H2883" s="399">
        <f t="shared" si="221"/>
        <v>869.7</v>
      </c>
      <c r="L2883" s="400"/>
      <c r="M2883" s="389"/>
      <c r="N2883" s="403"/>
    </row>
    <row r="2884" spans="1:14" x14ac:dyDescent="0.2">
      <c r="A2884" s="158">
        <v>43801</v>
      </c>
      <c r="B2884" s="421">
        <v>1012.05</v>
      </c>
      <c r="G2884" s="399">
        <v>1306.3000000000002</v>
      </c>
      <c r="M2884" s="389"/>
      <c r="N2884" s="401"/>
    </row>
    <row r="2885" spans="1:14" x14ac:dyDescent="0.2">
      <c r="A2885" s="158">
        <v>43804</v>
      </c>
      <c r="B2885" s="421">
        <v>1077.5</v>
      </c>
      <c r="G2885" s="399">
        <v>1475.25</v>
      </c>
      <c r="M2885" s="389"/>
      <c r="N2885" s="401"/>
    </row>
    <row r="2886" spans="1:14" x14ac:dyDescent="0.2">
      <c r="A2886" s="158">
        <v>43805</v>
      </c>
      <c r="B2886" s="421">
        <v>376.75</v>
      </c>
      <c r="G2886" s="399">
        <v>622.40000000000009</v>
      </c>
      <c r="M2886" s="389"/>
      <c r="N2886" s="401"/>
    </row>
    <row r="2887" spans="1:14" x14ac:dyDescent="0.2">
      <c r="A2887" s="158">
        <v>43807</v>
      </c>
      <c r="B2887" s="421">
        <v>1175.55</v>
      </c>
      <c r="G2887" s="399">
        <v>1417.8500000000001</v>
      </c>
      <c r="M2887" s="389"/>
      <c r="N2887" s="401"/>
    </row>
    <row r="2888" spans="1:14" x14ac:dyDescent="0.2">
      <c r="A2888" s="158">
        <v>43810</v>
      </c>
      <c r="B2888" s="421">
        <v>1371.5</v>
      </c>
      <c r="G2888" s="399">
        <v>1773.75</v>
      </c>
      <c r="M2888" s="389"/>
      <c r="N2888" s="401"/>
    </row>
    <row r="2889" spans="1:14" x14ac:dyDescent="0.2">
      <c r="A2889" s="158">
        <v>43813</v>
      </c>
      <c r="B2889" s="421">
        <v>1371.5</v>
      </c>
      <c r="G2889" s="399">
        <v>2140.3000000000002</v>
      </c>
      <c r="M2889" s="389"/>
      <c r="N2889" s="401"/>
    </row>
    <row r="2890" spans="1:14" x14ac:dyDescent="0.2">
      <c r="A2890" s="158">
        <v>43816</v>
      </c>
      <c r="B2890" s="421">
        <v>1273.45</v>
      </c>
      <c r="G2890" s="399">
        <v>2157.9</v>
      </c>
      <c r="M2890" s="389"/>
      <c r="N2890" s="401"/>
    </row>
    <row r="2891" spans="1:14" x14ac:dyDescent="0.2">
      <c r="A2891" s="158">
        <v>43819</v>
      </c>
      <c r="B2891" s="421">
        <v>1028.5999999999999</v>
      </c>
      <c r="G2891" s="399">
        <v>1409.45</v>
      </c>
      <c r="M2891" s="406"/>
      <c r="N2891" s="399"/>
    </row>
    <row r="2892" spans="1:14" x14ac:dyDescent="0.2">
      <c r="A2892" s="158">
        <v>43822</v>
      </c>
      <c r="B2892" s="421">
        <v>1028.5999999999999</v>
      </c>
      <c r="G2892" s="399">
        <v>1407.7</v>
      </c>
      <c r="M2892" s="389"/>
      <c r="N2892" s="401"/>
    </row>
    <row r="2893" spans="1:14" x14ac:dyDescent="0.2">
      <c r="A2893" s="158">
        <v>43825</v>
      </c>
      <c r="B2893" s="421">
        <v>1175.55</v>
      </c>
      <c r="G2893" s="399">
        <v>1836.6000000000001</v>
      </c>
      <c r="M2893" s="389"/>
      <c r="N2893" s="401"/>
    </row>
    <row r="2894" spans="1:14" x14ac:dyDescent="0.2">
      <c r="A2894" s="158">
        <v>43828</v>
      </c>
      <c r="B2894" s="421">
        <v>1298.75</v>
      </c>
      <c r="G2894" s="399">
        <v>1625.8000000000002</v>
      </c>
      <c r="M2894" s="389"/>
      <c r="N2894" s="401"/>
    </row>
    <row r="2895" spans="1:14" x14ac:dyDescent="0.2">
      <c r="A2895" s="158">
        <v>43831</v>
      </c>
      <c r="B2895" s="421">
        <v>1012.05</v>
      </c>
      <c r="G2895" s="399">
        <v>1302</v>
      </c>
      <c r="M2895" s="389"/>
      <c r="N2895" s="401"/>
    </row>
    <row r="2896" spans="1:14" x14ac:dyDescent="0.2">
      <c r="A2896" s="158">
        <v>43832</v>
      </c>
      <c r="B2896" s="421">
        <v>690.25</v>
      </c>
      <c r="G2896" s="399">
        <v>856.7</v>
      </c>
      <c r="M2896" s="389"/>
      <c r="N2896" s="401"/>
    </row>
    <row r="2897" spans="1:14" x14ac:dyDescent="0.2">
      <c r="A2897" s="158">
        <v>43834</v>
      </c>
      <c r="B2897" s="421">
        <v>1175.55</v>
      </c>
      <c r="G2897" s="399">
        <v>1540.0500000000002</v>
      </c>
      <c r="M2897" s="389"/>
      <c r="N2897" s="401"/>
    </row>
    <row r="2898" spans="1:14" x14ac:dyDescent="0.2">
      <c r="A2898" s="158">
        <v>43835</v>
      </c>
      <c r="B2898" s="421">
        <v>716.45</v>
      </c>
      <c r="G2898" s="399">
        <v>953.80000000000007</v>
      </c>
      <c r="M2898" s="389"/>
      <c r="N2898" s="401"/>
    </row>
    <row r="2899" spans="1:14" x14ac:dyDescent="0.2">
      <c r="A2899" s="158">
        <v>43837</v>
      </c>
      <c r="B2899" s="421">
        <v>1469.4</v>
      </c>
      <c r="G2899" s="399">
        <v>1768.45</v>
      </c>
      <c r="M2899" s="389"/>
      <c r="N2899" s="401"/>
    </row>
    <row r="2900" spans="1:14" x14ac:dyDescent="0.2">
      <c r="A2900" s="158">
        <v>43838</v>
      </c>
      <c r="B2900" s="421">
        <v>1315.6</v>
      </c>
      <c r="G2900" s="399">
        <v>1755.25</v>
      </c>
      <c r="M2900" s="389"/>
      <c r="N2900" s="401"/>
    </row>
    <row r="2901" spans="1:14" x14ac:dyDescent="0.2">
      <c r="A2901" s="158">
        <v>43840</v>
      </c>
      <c r="B2901" s="421">
        <v>1273.45</v>
      </c>
      <c r="G2901" s="399">
        <v>1705.4</v>
      </c>
      <c r="M2901" s="406"/>
      <c r="N2901" s="399"/>
    </row>
    <row r="2902" spans="1:14" x14ac:dyDescent="0.2">
      <c r="A2902" s="158">
        <v>43841</v>
      </c>
      <c r="B2902" s="421">
        <v>638.35</v>
      </c>
      <c r="G2902" s="399">
        <v>826.35</v>
      </c>
      <c r="M2902" s="389"/>
      <c r="N2902" s="401"/>
    </row>
    <row r="2903" spans="1:14" x14ac:dyDescent="0.2">
      <c r="A2903" s="158">
        <v>43843</v>
      </c>
      <c r="B2903" s="421">
        <v>1959.3</v>
      </c>
      <c r="G2903" s="399">
        <v>2791.65</v>
      </c>
      <c r="M2903" s="406"/>
      <c r="N2903" s="399"/>
    </row>
    <row r="2904" spans="1:14" x14ac:dyDescent="0.2">
      <c r="A2904" s="158">
        <v>43846</v>
      </c>
      <c r="B2904" s="421">
        <v>2106.1999999999998</v>
      </c>
      <c r="G2904" s="399">
        <v>2883.4</v>
      </c>
      <c r="M2904" s="389"/>
      <c r="N2904" s="401"/>
    </row>
    <row r="2905" spans="1:14" x14ac:dyDescent="0.2">
      <c r="A2905" s="158">
        <v>43849</v>
      </c>
      <c r="B2905" s="421">
        <v>538.79999999999995</v>
      </c>
      <c r="G2905" s="399">
        <v>678.80000000000007</v>
      </c>
      <c r="M2905" s="406"/>
      <c r="N2905" s="399"/>
    </row>
    <row r="2906" spans="1:14" x14ac:dyDescent="0.2">
      <c r="A2906" s="158">
        <v>43852</v>
      </c>
      <c r="B2906" s="421">
        <v>1714.25</v>
      </c>
      <c r="G2906" s="399">
        <v>2244.1</v>
      </c>
      <c r="M2906" s="389"/>
      <c r="N2906" s="401"/>
    </row>
    <row r="2907" spans="1:14" x14ac:dyDescent="0.2">
      <c r="A2907" s="158">
        <v>43855</v>
      </c>
      <c r="B2907" s="421">
        <v>1812.4</v>
      </c>
      <c r="G2907" s="399">
        <v>2372.4</v>
      </c>
      <c r="M2907" s="406"/>
      <c r="N2907" s="399"/>
    </row>
    <row r="2908" spans="1:14" x14ac:dyDescent="0.2">
      <c r="A2908" s="158">
        <v>43858</v>
      </c>
      <c r="B2908" s="421">
        <v>636.75</v>
      </c>
      <c r="G2908" s="399">
        <v>872.05000000000007</v>
      </c>
      <c r="M2908" s="389"/>
      <c r="N2908" s="401"/>
    </row>
    <row r="2909" spans="1:14" x14ac:dyDescent="0.2">
      <c r="A2909" s="158">
        <v>43861</v>
      </c>
      <c r="B2909" s="421">
        <v>1763.4</v>
      </c>
      <c r="G2909" s="399">
        <v>2274.65</v>
      </c>
      <c r="M2909" s="389"/>
      <c r="N2909" s="401"/>
    </row>
    <row r="2910" spans="1:14" x14ac:dyDescent="0.2">
      <c r="A2910" s="158">
        <v>43864</v>
      </c>
      <c r="B2910" s="421">
        <v>1322.55</v>
      </c>
      <c r="G2910" s="399">
        <v>1695</v>
      </c>
      <c r="M2910" s="389"/>
      <c r="N2910" s="401"/>
    </row>
    <row r="2911" spans="1:14" x14ac:dyDescent="0.2">
      <c r="A2911" s="158">
        <v>43867</v>
      </c>
      <c r="B2911" s="421">
        <v>734.7</v>
      </c>
      <c r="G2911" s="399">
        <v>1006.1</v>
      </c>
      <c r="M2911" s="389"/>
      <c r="N2911" s="401"/>
    </row>
    <row r="2912" spans="1:14" x14ac:dyDescent="0.2">
      <c r="A2912" s="158">
        <v>43870</v>
      </c>
      <c r="B2912" s="421">
        <v>1028.5999999999999</v>
      </c>
      <c r="G2912" s="399">
        <v>1409.45</v>
      </c>
      <c r="M2912" s="389"/>
      <c r="N2912" s="401"/>
    </row>
    <row r="2913" spans="1:14" x14ac:dyDescent="0.2">
      <c r="A2913" s="158">
        <v>43873</v>
      </c>
      <c r="B2913" s="421">
        <v>1371.5</v>
      </c>
      <c r="G2913" s="399">
        <v>1679.1000000000001</v>
      </c>
      <c r="M2913" s="389"/>
      <c r="N2913" s="401"/>
    </row>
    <row r="2914" spans="1:14" x14ac:dyDescent="0.2">
      <c r="A2914" s="158">
        <v>43876</v>
      </c>
      <c r="B2914" s="421">
        <v>1175.55</v>
      </c>
      <c r="G2914" s="399">
        <v>1593.5</v>
      </c>
      <c r="M2914" s="389"/>
      <c r="N2914" s="401"/>
    </row>
    <row r="2915" spans="1:14" x14ac:dyDescent="0.2">
      <c r="A2915" s="158">
        <v>43879</v>
      </c>
      <c r="B2915" s="421">
        <v>1371.5</v>
      </c>
      <c r="G2915" s="399">
        <v>1878.0500000000002</v>
      </c>
      <c r="M2915" s="389"/>
      <c r="N2915" s="401"/>
    </row>
    <row r="2916" spans="1:14" x14ac:dyDescent="0.2">
      <c r="A2916" s="158">
        <v>43882</v>
      </c>
      <c r="B2916" s="421">
        <v>1763.4</v>
      </c>
      <c r="G2916" s="399">
        <v>2414.4500000000003</v>
      </c>
      <c r="H2916" s="399">
        <f t="shared" ref="H2916" si="222">CEILING(B2916*1.4,0.05)</f>
        <v>2468.8000000000002</v>
      </c>
      <c r="M2916" s="389"/>
      <c r="N2916" s="401"/>
    </row>
    <row r="2917" spans="1:14" x14ac:dyDescent="0.2">
      <c r="A2917" s="158">
        <v>43900</v>
      </c>
      <c r="B2917" s="421">
        <v>1175.55</v>
      </c>
      <c r="G2917" s="399">
        <v>1609.5</v>
      </c>
      <c r="M2917" s="389"/>
      <c r="N2917" s="401"/>
    </row>
    <row r="2918" spans="1:14" x14ac:dyDescent="0.2">
      <c r="A2918" s="158">
        <v>43903</v>
      </c>
      <c r="B2918" s="421">
        <v>1959.3</v>
      </c>
      <c r="G2918" s="399">
        <v>2682.4500000000003</v>
      </c>
      <c r="M2918" s="389"/>
      <c r="N2918" s="401"/>
    </row>
    <row r="2919" spans="1:14" x14ac:dyDescent="0.2">
      <c r="A2919" s="158">
        <v>43906</v>
      </c>
      <c r="B2919" s="421">
        <v>1714.25</v>
      </c>
      <c r="G2919" s="399">
        <v>2347.25</v>
      </c>
      <c r="M2919" s="389"/>
      <c r="N2919" s="401"/>
    </row>
    <row r="2920" spans="1:14" x14ac:dyDescent="0.2">
      <c r="A2920" s="158">
        <v>43909</v>
      </c>
      <c r="B2920" s="421">
        <v>1714.25</v>
      </c>
      <c r="G2920" s="399">
        <v>2347.25</v>
      </c>
      <c r="M2920" s="389"/>
      <c r="N2920" s="401"/>
    </row>
    <row r="2921" spans="1:14" x14ac:dyDescent="0.2">
      <c r="A2921" s="158">
        <v>43912</v>
      </c>
      <c r="B2921" s="421">
        <v>1619.55</v>
      </c>
      <c r="G2921" s="399">
        <v>2321.6</v>
      </c>
      <c r="M2921" s="389"/>
      <c r="N2921" s="401"/>
    </row>
    <row r="2922" spans="1:14" x14ac:dyDescent="0.2">
      <c r="A2922" s="158">
        <v>43915</v>
      </c>
      <c r="B2922" s="421">
        <v>1224.55</v>
      </c>
      <c r="G2922" s="399">
        <v>1669.3000000000002</v>
      </c>
      <c r="M2922" s="389"/>
      <c r="N2922" s="401"/>
    </row>
    <row r="2923" spans="1:14" x14ac:dyDescent="0.2">
      <c r="A2923" s="158">
        <v>43930</v>
      </c>
      <c r="B2923" s="421">
        <v>470.9</v>
      </c>
      <c r="G2923" s="399">
        <v>604.9</v>
      </c>
      <c r="M2923" s="389"/>
      <c r="N2923" s="401"/>
    </row>
    <row r="2924" spans="1:14" x14ac:dyDescent="0.2">
      <c r="A2924" s="158">
        <v>43933</v>
      </c>
      <c r="B2924" s="421">
        <v>551.25</v>
      </c>
      <c r="G2924" s="399">
        <v>739.2</v>
      </c>
      <c r="M2924" s="389"/>
      <c r="N2924" s="401"/>
    </row>
    <row r="2925" spans="1:14" x14ac:dyDescent="0.2">
      <c r="A2925" s="158">
        <v>43936</v>
      </c>
      <c r="B2925" s="421">
        <v>1028.5999999999999</v>
      </c>
      <c r="G2925" s="399">
        <v>1320</v>
      </c>
      <c r="M2925" s="389"/>
      <c r="N2925" s="401"/>
    </row>
    <row r="2926" spans="1:14" x14ac:dyDescent="0.2">
      <c r="A2926" s="158">
        <v>43939</v>
      </c>
      <c r="B2926" s="421">
        <v>783.7</v>
      </c>
      <c r="G2926" s="399">
        <v>1011.6500000000001</v>
      </c>
      <c r="M2926" s="389"/>
      <c r="N2926" s="401"/>
    </row>
    <row r="2927" spans="1:14" x14ac:dyDescent="0.2">
      <c r="A2927" s="158">
        <v>43942</v>
      </c>
      <c r="B2927" s="421">
        <v>244.95</v>
      </c>
      <c r="G2927" s="399">
        <v>335.5</v>
      </c>
      <c r="M2927" s="389"/>
      <c r="N2927" s="401"/>
    </row>
    <row r="2928" spans="1:14" x14ac:dyDescent="0.2">
      <c r="A2928" s="158">
        <v>43945</v>
      </c>
      <c r="B2928" s="421">
        <v>1028.5999999999999</v>
      </c>
      <c r="G2928" s="399">
        <v>1357.95</v>
      </c>
      <c r="M2928" s="389"/>
      <c r="N2928" s="401"/>
    </row>
    <row r="2929" spans="1:14" x14ac:dyDescent="0.2">
      <c r="A2929" s="158">
        <v>43948</v>
      </c>
      <c r="B2929" s="421">
        <v>147.05000000000001</v>
      </c>
      <c r="G2929" s="399">
        <v>228.5</v>
      </c>
      <c r="M2929" s="389"/>
      <c r="N2929" s="401"/>
    </row>
    <row r="2930" spans="1:14" x14ac:dyDescent="0.2">
      <c r="A2930" s="158">
        <v>43951</v>
      </c>
      <c r="B2930" s="421">
        <v>921.15</v>
      </c>
      <c r="G2930" s="399">
        <v>1264.3500000000001</v>
      </c>
      <c r="M2930" s="389"/>
      <c r="N2930" s="401"/>
    </row>
    <row r="2931" spans="1:14" x14ac:dyDescent="0.2">
      <c r="A2931" s="158">
        <v>43954</v>
      </c>
      <c r="B2931" s="421">
        <v>1126.7</v>
      </c>
      <c r="G2931" s="399">
        <v>1440.3500000000001</v>
      </c>
      <c r="M2931" s="389"/>
      <c r="N2931" s="401"/>
    </row>
    <row r="2932" spans="1:14" x14ac:dyDescent="0.2">
      <c r="A2932" s="158">
        <v>43957</v>
      </c>
      <c r="B2932" s="421">
        <v>1224.55</v>
      </c>
      <c r="G2932" s="399">
        <v>1676.8500000000001</v>
      </c>
      <c r="M2932" s="389"/>
      <c r="N2932" s="401"/>
    </row>
    <row r="2933" spans="1:14" x14ac:dyDescent="0.2">
      <c r="A2933" s="158">
        <v>43960</v>
      </c>
      <c r="B2933" s="421">
        <v>430.8</v>
      </c>
      <c r="G2933" s="399">
        <v>540.35</v>
      </c>
      <c r="M2933" s="389"/>
      <c r="N2933" s="401"/>
    </row>
    <row r="2934" spans="1:14" x14ac:dyDescent="0.2">
      <c r="A2934" s="158">
        <v>43963</v>
      </c>
      <c r="B2934" s="421">
        <v>1714.25</v>
      </c>
      <c r="G2934" s="399">
        <v>2269.8000000000002</v>
      </c>
      <c r="M2934" s="389"/>
      <c r="N2934" s="401"/>
    </row>
    <row r="2935" spans="1:14" x14ac:dyDescent="0.2">
      <c r="A2935" s="158">
        <v>43966</v>
      </c>
      <c r="B2935" s="421">
        <v>1959.3</v>
      </c>
      <c r="G2935" s="399">
        <v>2400.5</v>
      </c>
      <c r="M2935" s="389"/>
      <c r="N2935" s="401"/>
    </row>
    <row r="2936" spans="1:14" x14ac:dyDescent="0.2">
      <c r="A2936" s="158">
        <v>43969</v>
      </c>
      <c r="B2936" s="421">
        <v>2694.05</v>
      </c>
      <c r="G2936" s="399">
        <v>3688.5</v>
      </c>
      <c r="M2936" s="389"/>
      <c r="N2936" s="401"/>
    </row>
    <row r="2937" spans="1:14" x14ac:dyDescent="0.2">
      <c r="A2937" s="158">
        <v>43972</v>
      </c>
      <c r="B2937" s="421">
        <v>1959.3</v>
      </c>
      <c r="G2937" s="399">
        <v>2418.5500000000002</v>
      </c>
      <c r="M2937" s="389"/>
      <c r="N2937" s="401"/>
    </row>
    <row r="2938" spans="1:14" x14ac:dyDescent="0.2">
      <c r="A2938" s="158">
        <v>43975</v>
      </c>
      <c r="B2938" s="421">
        <v>2302.1999999999998</v>
      </c>
      <c r="G2938" s="399">
        <v>3159</v>
      </c>
      <c r="M2938" s="389"/>
      <c r="N2938" s="401"/>
    </row>
    <row r="2939" spans="1:14" x14ac:dyDescent="0.2">
      <c r="A2939" s="158">
        <v>43978</v>
      </c>
      <c r="B2939" s="421">
        <v>1959.3</v>
      </c>
      <c r="G2939" s="399">
        <v>2682.4500000000003</v>
      </c>
      <c r="M2939" s="389"/>
      <c r="N2939" s="401"/>
    </row>
    <row r="2940" spans="1:14" x14ac:dyDescent="0.2">
      <c r="A2940" s="158">
        <v>43981</v>
      </c>
      <c r="B2940" s="421">
        <v>538.79999999999995</v>
      </c>
      <c r="G2940" s="399">
        <v>737.90000000000009</v>
      </c>
      <c r="M2940" s="389"/>
      <c r="N2940" s="401"/>
    </row>
    <row r="2941" spans="1:14" x14ac:dyDescent="0.2">
      <c r="A2941" s="158">
        <v>43984</v>
      </c>
      <c r="B2941" s="421">
        <v>1371.5</v>
      </c>
      <c r="G2941" s="399">
        <v>1878.0500000000002</v>
      </c>
      <c r="M2941" s="389"/>
      <c r="N2941" s="401"/>
    </row>
    <row r="2942" spans="1:14" x14ac:dyDescent="0.2">
      <c r="A2942" s="158">
        <v>43987</v>
      </c>
      <c r="B2942" s="421">
        <v>1518.55</v>
      </c>
      <c r="G2942" s="399">
        <v>2079.75</v>
      </c>
      <c r="M2942" s="389"/>
      <c r="N2942" s="401"/>
    </row>
    <row r="2943" spans="1:14" x14ac:dyDescent="0.2">
      <c r="A2943" s="158">
        <v>43990</v>
      </c>
      <c r="B2943" s="421">
        <v>1861.4</v>
      </c>
      <c r="G2943" s="399">
        <v>2287.75</v>
      </c>
      <c r="M2943" s="389"/>
      <c r="N2943" s="401"/>
    </row>
    <row r="2944" spans="1:14" x14ac:dyDescent="0.2">
      <c r="A2944" s="158">
        <v>43993</v>
      </c>
      <c r="B2944" s="421">
        <v>2008.3</v>
      </c>
      <c r="G2944" s="399">
        <v>2749.8</v>
      </c>
      <c r="M2944" s="389"/>
      <c r="N2944" s="401"/>
    </row>
    <row r="2945" spans="1:14" x14ac:dyDescent="0.2">
      <c r="A2945" s="158">
        <v>43996</v>
      </c>
      <c r="B2945" s="421">
        <v>2253.25</v>
      </c>
      <c r="G2945" s="399">
        <v>2751.1000000000004</v>
      </c>
      <c r="M2945" s="389"/>
      <c r="N2945" s="401"/>
    </row>
    <row r="2946" spans="1:14" x14ac:dyDescent="0.2">
      <c r="A2946" s="158">
        <v>43999</v>
      </c>
      <c r="B2946" s="421">
        <v>281.75</v>
      </c>
      <c r="G2946" s="399">
        <v>345.15000000000003</v>
      </c>
      <c r="M2946" s="389"/>
      <c r="N2946" s="401"/>
    </row>
    <row r="2947" spans="1:14" x14ac:dyDescent="0.2">
      <c r="A2947" s="158">
        <v>44101</v>
      </c>
      <c r="B2947" s="421">
        <v>353.15</v>
      </c>
      <c r="G2947" s="399">
        <v>484.3</v>
      </c>
      <c r="M2947" s="389"/>
      <c r="N2947" s="401"/>
    </row>
    <row r="2948" spans="1:14" x14ac:dyDescent="0.2">
      <c r="A2948" s="158">
        <v>44102</v>
      </c>
      <c r="B2948" s="421">
        <v>271.64999999999998</v>
      </c>
      <c r="G2948" s="399">
        <v>372.55</v>
      </c>
      <c r="M2948" s="389"/>
      <c r="N2948" s="401"/>
    </row>
    <row r="2949" spans="1:14" x14ac:dyDescent="0.2">
      <c r="A2949" s="158">
        <v>44104</v>
      </c>
      <c r="B2949" s="421">
        <v>62.05</v>
      </c>
      <c r="G2949" s="399">
        <v>85.4</v>
      </c>
      <c r="H2949" s="399">
        <f t="shared" ref="H2949:H2950" si="223">CEILING(B2949*1.4,0.05)</f>
        <v>86.9</v>
      </c>
      <c r="M2949" s="389"/>
      <c r="N2949" s="401"/>
    </row>
    <row r="2950" spans="1:14" x14ac:dyDescent="0.2">
      <c r="A2950" s="158">
        <v>44105</v>
      </c>
      <c r="B2950" s="421">
        <v>47.65</v>
      </c>
      <c r="G2950" s="399">
        <v>65.7</v>
      </c>
      <c r="H2950" s="399">
        <f t="shared" si="223"/>
        <v>66.75</v>
      </c>
      <c r="M2950" s="389"/>
      <c r="N2950" s="401"/>
    </row>
    <row r="2951" spans="1:14" x14ac:dyDescent="0.2">
      <c r="A2951" s="158">
        <v>44108</v>
      </c>
      <c r="B2951" s="421">
        <v>638.35</v>
      </c>
      <c r="G2951" s="399">
        <v>893.7</v>
      </c>
      <c r="M2951" s="389"/>
      <c r="N2951" s="401"/>
    </row>
    <row r="2952" spans="1:14" x14ac:dyDescent="0.2">
      <c r="A2952" s="158">
        <v>44111</v>
      </c>
      <c r="B2952" s="421">
        <v>716.45</v>
      </c>
      <c r="G2952" s="399">
        <v>1003.05</v>
      </c>
      <c r="M2952" s="406"/>
      <c r="N2952" s="399"/>
    </row>
    <row r="2953" spans="1:14" x14ac:dyDescent="0.2">
      <c r="A2953" s="158">
        <v>44114</v>
      </c>
      <c r="B2953" s="421">
        <v>716.45</v>
      </c>
      <c r="G2953" s="399">
        <v>1003.05</v>
      </c>
      <c r="M2953" s="389"/>
      <c r="N2953" s="401"/>
    </row>
    <row r="2954" spans="1:14" x14ac:dyDescent="0.2">
      <c r="A2954" s="158">
        <v>44130</v>
      </c>
      <c r="B2954" s="421">
        <v>489.75</v>
      </c>
      <c r="G2954" s="399">
        <v>615.05000000000007</v>
      </c>
      <c r="H2954" s="399">
        <f t="shared" ref="H2954" si="224">CEILING(B2954*1.4,0.05)</f>
        <v>685.65000000000009</v>
      </c>
      <c r="M2954" s="406"/>
      <c r="N2954" s="399"/>
    </row>
    <row r="2955" spans="1:14" x14ac:dyDescent="0.2">
      <c r="A2955" s="158">
        <v>44133</v>
      </c>
      <c r="B2955" s="421">
        <v>388.75</v>
      </c>
      <c r="G2955" s="399">
        <v>600.9</v>
      </c>
      <c r="M2955" s="389"/>
      <c r="N2955" s="401"/>
    </row>
    <row r="2956" spans="1:14" x14ac:dyDescent="0.2">
      <c r="A2956" s="158">
        <v>44136</v>
      </c>
      <c r="B2956" s="421">
        <v>179.15</v>
      </c>
      <c r="G2956" s="399">
        <v>231.45000000000002</v>
      </c>
      <c r="H2956" s="399">
        <f t="shared" ref="H2956:H2957" si="225">CEILING(B2956*1.4,0.05)</f>
        <v>250.85000000000002</v>
      </c>
      <c r="M2956" s="389"/>
      <c r="N2956" s="401"/>
    </row>
    <row r="2957" spans="1:14" x14ac:dyDescent="0.2">
      <c r="A2957" s="158">
        <v>44325</v>
      </c>
      <c r="B2957" s="421">
        <v>312.60000000000002</v>
      </c>
      <c r="G2957" s="399">
        <v>445.6</v>
      </c>
      <c r="H2957" s="399">
        <f t="shared" si="225"/>
        <v>437.65000000000003</v>
      </c>
      <c r="M2957" s="389"/>
      <c r="N2957" s="401"/>
    </row>
    <row r="2958" spans="1:14" x14ac:dyDescent="0.2">
      <c r="A2958" s="158">
        <v>44328</v>
      </c>
      <c r="B2958" s="421">
        <v>376.75</v>
      </c>
      <c r="G2958" s="399">
        <v>507.55</v>
      </c>
      <c r="M2958" s="389"/>
      <c r="N2958" s="401"/>
    </row>
    <row r="2959" spans="1:14" x14ac:dyDescent="0.2">
      <c r="A2959" s="158">
        <v>44331</v>
      </c>
      <c r="B2959" s="421">
        <v>621.20000000000005</v>
      </c>
      <c r="G2959" s="399">
        <v>863.40000000000009</v>
      </c>
      <c r="M2959" s="389"/>
      <c r="N2959" s="401"/>
    </row>
    <row r="2960" spans="1:14" x14ac:dyDescent="0.2">
      <c r="A2960" s="158">
        <v>44334</v>
      </c>
      <c r="B2960" s="421">
        <v>1262.55</v>
      </c>
      <c r="G2960" s="399">
        <v>1800.8000000000002</v>
      </c>
      <c r="H2960" s="399">
        <f t="shared" ref="H2960:H2961" si="226">CEILING(B2960*1.4,0.05)</f>
        <v>1767.6000000000001</v>
      </c>
      <c r="M2960" s="389"/>
      <c r="N2960" s="401"/>
    </row>
    <row r="2961" spans="1:14" x14ac:dyDescent="0.2">
      <c r="A2961" s="158">
        <v>44338</v>
      </c>
      <c r="B2961" s="421">
        <v>152.25</v>
      </c>
      <c r="G2961" s="399">
        <v>204.05</v>
      </c>
      <c r="H2961" s="399">
        <f t="shared" si="226"/>
        <v>213.15</v>
      </c>
      <c r="M2961" s="389"/>
      <c r="N2961" s="401"/>
    </row>
    <row r="2962" spans="1:14" x14ac:dyDescent="0.2">
      <c r="A2962" s="158">
        <v>44342</v>
      </c>
      <c r="B2962" s="421">
        <v>232.5</v>
      </c>
      <c r="G2962" s="399">
        <v>281.40000000000003</v>
      </c>
      <c r="M2962" s="389"/>
      <c r="N2962" s="401"/>
    </row>
    <row r="2963" spans="1:14" x14ac:dyDescent="0.2">
      <c r="A2963" s="158">
        <v>44346</v>
      </c>
      <c r="B2963" s="421">
        <v>268.5</v>
      </c>
      <c r="G2963" s="399">
        <v>404.35</v>
      </c>
      <c r="M2963" s="389"/>
      <c r="N2963" s="401"/>
    </row>
    <row r="2964" spans="1:14" x14ac:dyDescent="0.2">
      <c r="A2964" s="158">
        <v>44350</v>
      </c>
      <c r="B2964" s="421">
        <v>304.64999999999998</v>
      </c>
      <c r="G2964" s="399">
        <v>423.75</v>
      </c>
      <c r="H2964" s="399">
        <f t="shared" ref="H2964" si="227">CEILING(B2964*1.4,0.05)</f>
        <v>426.55</v>
      </c>
      <c r="M2964" s="389"/>
      <c r="N2964" s="401"/>
    </row>
    <row r="2965" spans="1:14" x14ac:dyDescent="0.2">
      <c r="A2965" s="158">
        <v>44354</v>
      </c>
      <c r="B2965" s="421">
        <v>348.7</v>
      </c>
      <c r="G2965" s="399">
        <v>484.70000000000005</v>
      </c>
      <c r="M2965" s="389"/>
      <c r="N2965" s="401"/>
    </row>
    <row r="2966" spans="1:14" x14ac:dyDescent="0.2">
      <c r="A2966" s="158">
        <v>44358</v>
      </c>
      <c r="B2966" s="421">
        <v>232.5</v>
      </c>
      <c r="G2966" s="399">
        <v>255.70000000000002</v>
      </c>
      <c r="M2966" s="389"/>
      <c r="N2966" s="401"/>
    </row>
    <row r="2967" spans="1:14" x14ac:dyDescent="0.2">
      <c r="A2967" s="158">
        <v>44359</v>
      </c>
      <c r="B2967" s="421">
        <v>279</v>
      </c>
      <c r="G2967" s="399">
        <v>366.75</v>
      </c>
      <c r="M2967" s="389"/>
      <c r="N2967" s="401"/>
    </row>
    <row r="2968" spans="1:14" x14ac:dyDescent="0.2">
      <c r="A2968" s="158">
        <v>44361</v>
      </c>
      <c r="B2968" s="421">
        <v>461.35</v>
      </c>
      <c r="G2968" s="399">
        <v>614.05000000000007</v>
      </c>
      <c r="M2968" s="389"/>
      <c r="N2968" s="401"/>
    </row>
    <row r="2969" spans="1:14" x14ac:dyDescent="0.2">
      <c r="A2969" s="158">
        <v>44364</v>
      </c>
      <c r="B2969" s="421">
        <v>312.60000000000002</v>
      </c>
      <c r="G2969" s="399">
        <v>453.55</v>
      </c>
      <c r="M2969" s="389"/>
      <c r="N2969" s="401"/>
    </row>
    <row r="2970" spans="1:14" x14ac:dyDescent="0.2">
      <c r="A2970" s="158">
        <v>44367</v>
      </c>
      <c r="B2970" s="421">
        <v>551.79999999999995</v>
      </c>
      <c r="G2970" s="399">
        <v>727.90000000000009</v>
      </c>
      <c r="M2970" s="389"/>
      <c r="N2970" s="401"/>
    </row>
    <row r="2971" spans="1:14" x14ac:dyDescent="0.2">
      <c r="A2971" s="158">
        <v>44370</v>
      </c>
      <c r="B2971" s="421">
        <v>761.4</v>
      </c>
      <c r="G2971" s="399">
        <v>1058.3</v>
      </c>
      <c r="M2971" s="389"/>
      <c r="N2971" s="401"/>
    </row>
    <row r="2972" spans="1:14" x14ac:dyDescent="0.2">
      <c r="A2972" s="158">
        <v>44373</v>
      </c>
      <c r="B2972" s="421">
        <v>1562.9</v>
      </c>
      <c r="G2972" s="399">
        <v>2172.0500000000002</v>
      </c>
      <c r="H2972" s="399">
        <f t="shared" ref="H2972" si="228">CEILING(B2972*1.4,0.05)</f>
        <v>2188.1</v>
      </c>
      <c r="M2972" s="389"/>
      <c r="N2972" s="401"/>
    </row>
    <row r="2973" spans="1:14" x14ac:dyDescent="0.2">
      <c r="A2973" s="158">
        <v>44376</v>
      </c>
      <c r="B2973" s="421" t="s">
        <v>16</v>
      </c>
      <c r="G2973" s="399" t="s">
        <v>16</v>
      </c>
      <c r="H2973" s="399" t="s">
        <v>16</v>
      </c>
      <c r="L2973" s="401" t="s">
        <v>16</v>
      </c>
      <c r="M2973" s="389" t="s">
        <v>93</v>
      </c>
      <c r="N2973" s="158" t="s">
        <v>93</v>
      </c>
    </row>
    <row r="2974" spans="1:14" x14ac:dyDescent="0.2">
      <c r="A2974" s="158">
        <v>45000</v>
      </c>
      <c r="B2974" s="421">
        <v>572.25</v>
      </c>
      <c r="G2974" s="399">
        <v>788.30000000000007</v>
      </c>
      <c r="H2974" s="399">
        <f t="shared" ref="H2974:H2975" si="229">CEILING(B2974*1.4,0.05)</f>
        <v>801.15000000000009</v>
      </c>
      <c r="M2974" s="389"/>
      <c r="N2974" s="401"/>
    </row>
    <row r="2975" spans="1:14" x14ac:dyDescent="0.2">
      <c r="A2975" s="158">
        <v>45003</v>
      </c>
      <c r="B2975" s="421">
        <v>636.04999999999995</v>
      </c>
      <c r="G2975" s="399">
        <v>958.65000000000009</v>
      </c>
      <c r="H2975" s="399">
        <f t="shared" si="229"/>
        <v>890.5</v>
      </c>
      <c r="M2975" s="389"/>
      <c r="N2975" s="401"/>
    </row>
    <row r="2976" spans="1:14" x14ac:dyDescent="0.2">
      <c r="A2976" s="158">
        <v>45006</v>
      </c>
      <c r="B2976" s="421">
        <v>1097</v>
      </c>
      <c r="G2976" s="399">
        <v>1549.3000000000002</v>
      </c>
      <c r="M2976" s="389"/>
      <c r="N2976" s="401"/>
    </row>
    <row r="2977" spans="1:14" x14ac:dyDescent="0.2">
      <c r="A2977" s="158">
        <v>45009</v>
      </c>
      <c r="B2977" s="421">
        <v>400.7</v>
      </c>
      <c r="G2977" s="399">
        <v>570.80000000000007</v>
      </c>
      <c r="M2977" s="389"/>
      <c r="N2977" s="401"/>
    </row>
    <row r="2978" spans="1:14" x14ac:dyDescent="0.2">
      <c r="A2978" s="158">
        <v>45012</v>
      </c>
      <c r="B2978" s="421">
        <v>671.3</v>
      </c>
      <c r="G2978" s="399">
        <v>919.5</v>
      </c>
      <c r="M2978" s="389"/>
      <c r="N2978" s="158"/>
    </row>
    <row r="2979" spans="1:14" x14ac:dyDescent="0.2">
      <c r="A2979" s="158">
        <v>45015</v>
      </c>
      <c r="B2979" s="421">
        <v>317.95</v>
      </c>
      <c r="G2979" s="399">
        <v>453</v>
      </c>
      <c r="M2979" s="389"/>
      <c r="N2979" s="401"/>
    </row>
    <row r="2980" spans="1:14" x14ac:dyDescent="0.2">
      <c r="A2980" s="158">
        <v>45018</v>
      </c>
      <c r="B2980" s="421">
        <v>500.75</v>
      </c>
      <c r="G2980" s="399">
        <v>713.15000000000009</v>
      </c>
      <c r="H2980" s="399">
        <f t="shared" ref="H2980" si="230">CEILING(B2980*1.4,0.05)</f>
        <v>701.05000000000007</v>
      </c>
      <c r="M2980" s="389"/>
      <c r="N2980" s="401"/>
    </row>
    <row r="2981" spans="1:14" x14ac:dyDescent="0.2">
      <c r="A2981" s="158">
        <v>45019</v>
      </c>
      <c r="B2981" s="421">
        <v>419.4</v>
      </c>
      <c r="G2981" s="399">
        <v>593.75</v>
      </c>
      <c r="M2981" s="389"/>
      <c r="N2981" s="401"/>
    </row>
    <row r="2982" spans="1:14" x14ac:dyDescent="0.2">
      <c r="A2982" s="158">
        <v>45021</v>
      </c>
      <c r="B2982" s="421">
        <v>187.5</v>
      </c>
      <c r="G2982" s="399">
        <v>267.3</v>
      </c>
      <c r="H2982" s="399">
        <f t="shared" ref="H2982:H2985" si="231">CEILING(B2982*1.4,0.05)</f>
        <v>262.5</v>
      </c>
      <c r="M2982" s="389"/>
      <c r="N2982" s="401"/>
    </row>
    <row r="2983" spans="1:14" x14ac:dyDescent="0.2">
      <c r="A2983" s="158">
        <v>45024</v>
      </c>
      <c r="B2983" s="421">
        <v>421.35</v>
      </c>
      <c r="G2983" s="399">
        <v>600</v>
      </c>
      <c r="H2983" s="399">
        <f t="shared" si="231"/>
        <v>589.9</v>
      </c>
      <c r="M2983" s="389"/>
      <c r="N2983" s="401"/>
    </row>
    <row r="2984" spans="1:14" x14ac:dyDescent="0.2">
      <c r="A2984" s="158">
        <v>45025</v>
      </c>
      <c r="B2984" s="421">
        <v>187.5</v>
      </c>
      <c r="G2984" s="399">
        <v>287.60000000000002</v>
      </c>
      <c r="H2984" s="399">
        <f t="shared" si="231"/>
        <v>262.5</v>
      </c>
      <c r="M2984" s="389"/>
      <c r="N2984" s="401"/>
    </row>
    <row r="2985" spans="1:14" x14ac:dyDescent="0.2">
      <c r="A2985" s="158">
        <v>45026</v>
      </c>
      <c r="B2985" s="421">
        <v>421.35</v>
      </c>
      <c r="G2985" s="399">
        <v>647.40000000000009</v>
      </c>
      <c r="H2985" s="399">
        <f t="shared" si="231"/>
        <v>589.9</v>
      </c>
      <c r="M2985" s="389"/>
      <c r="N2985" s="401"/>
    </row>
    <row r="2986" spans="1:14" x14ac:dyDescent="0.2">
      <c r="A2986" s="158">
        <v>45027</v>
      </c>
      <c r="B2986" s="421">
        <v>127.25</v>
      </c>
      <c r="G2986" s="399">
        <v>181.4</v>
      </c>
      <c r="M2986" s="389"/>
      <c r="N2986" s="401"/>
    </row>
    <row r="2987" spans="1:14" x14ac:dyDescent="0.2">
      <c r="A2987" s="158">
        <v>45030</v>
      </c>
      <c r="B2987" s="421">
        <v>136.6</v>
      </c>
      <c r="G2987" s="399">
        <v>173.4</v>
      </c>
      <c r="H2987" s="399">
        <f t="shared" ref="H2987:H2988" si="232">CEILING(B2987*1.4,0.05)</f>
        <v>191.25</v>
      </c>
      <c r="M2987" s="389"/>
      <c r="N2987" s="401"/>
    </row>
    <row r="2988" spans="1:14" x14ac:dyDescent="0.2">
      <c r="A2988" s="158">
        <v>45033</v>
      </c>
      <c r="B2988" s="421">
        <v>254.45</v>
      </c>
      <c r="G2988" s="399">
        <v>381.95000000000005</v>
      </c>
      <c r="H2988" s="399">
        <f t="shared" si="232"/>
        <v>356.25</v>
      </c>
      <c r="M2988" s="389"/>
      <c r="N2988" s="401"/>
    </row>
    <row r="2989" spans="1:14" x14ac:dyDescent="0.2">
      <c r="A2989" s="158">
        <v>45035</v>
      </c>
      <c r="B2989" s="421">
        <v>742.2</v>
      </c>
      <c r="G2989" s="399">
        <v>1118.2</v>
      </c>
      <c r="M2989" s="389"/>
      <c r="N2989" s="401"/>
    </row>
    <row r="2990" spans="1:14" x14ac:dyDescent="0.2">
      <c r="A2990" s="158">
        <v>45036</v>
      </c>
      <c r="B2990" s="421">
        <v>1192.55</v>
      </c>
      <c r="G2990" s="399">
        <v>1707.9</v>
      </c>
      <c r="M2990" s="389"/>
      <c r="N2990" s="401"/>
    </row>
    <row r="2991" spans="1:14" x14ac:dyDescent="0.2">
      <c r="A2991" s="158">
        <v>45039</v>
      </c>
      <c r="B2991" s="421">
        <v>254.45</v>
      </c>
      <c r="G2991" s="399">
        <v>314.25</v>
      </c>
      <c r="H2991" s="399">
        <f t="shared" ref="H2991:H2993" si="233">CEILING(B2991*1.4,0.05)</f>
        <v>356.25</v>
      </c>
      <c r="M2991" s="389"/>
      <c r="N2991" s="401"/>
    </row>
    <row r="2992" spans="1:14" x14ac:dyDescent="0.2">
      <c r="A2992" s="158">
        <v>45042</v>
      </c>
      <c r="B2992" s="421">
        <v>326.05</v>
      </c>
      <c r="G2992" s="399">
        <v>579.15</v>
      </c>
      <c r="H2992" s="399">
        <f t="shared" si="233"/>
        <v>456.5</v>
      </c>
      <c r="M2992" s="389"/>
      <c r="N2992" s="401"/>
    </row>
    <row r="2993" spans="1:14" x14ac:dyDescent="0.2">
      <c r="A2993" s="158">
        <v>45045</v>
      </c>
      <c r="B2993" s="421">
        <v>326.05</v>
      </c>
      <c r="G2993" s="399">
        <v>464.35</v>
      </c>
      <c r="H2993" s="399">
        <f t="shared" si="233"/>
        <v>456.5</v>
      </c>
      <c r="M2993" s="389"/>
      <c r="N2993" s="401"/>
    </row>
    <row r="2994" spans="1:14" x14ac:dyDescent="0.2">
      <c r="A2994" s="158">
        <v>45048</v>
      </c>
      <c r="B2994" s="421">
        <v>818.85</v>
      </c>
      <c r="G2994" s="399">
        <v>1116.3</v>
      </c>
      <c r="M2994" s="389"/>
      <c r="N2994" s="401"/>
    </row>
    <row r="2995" spans="1:14" x14ac:dyDescent="0.2">
      <c r="A2995" s="158">
        <v>45051</v>
      </c>
      <c r="B2995" s="421">
        <v>500.85</v>
      </c>
      <c r="G2995" s="399">
        <v>661.35</v>
      </c>
      <c r="M2995" s="389"/>
      <c r="N2995" s="401"/>
    </row>
    <row r="2996" spans="1:14" x14ac:dyDescent="0.2">
      <c r="A2996" s="158">
        <v>45054</v>
      </c>
      <c r="B2996" s="421">
        <v>260.2</v>
      </c>
      <c r="G2996" s="399">
        <v>370.5</v>
      </c>
      <c r="M2996" s="389"/>
      <c r="N2996" s="401"/>
    </row>
    <row r="2997" spans="1:14" x14ac:dyDescent="0.2">
      <c r="A2997" s="158">
        <v>45060</v>
      </c>
      <c r="B2997" s="421">
        <v>1343.95</v>
      </c>
      <c r="G2997" s="399">
        <v>1913.8500000000001</v>
      </c>
      <c r="M2997" s="389"/>
      <c r="N2997" s="401"/>
    </row>
    <row r="2998" spans="1:14" x14ac:dyDescent="0.2">
      <c r="A2998" s="158">
        <v>45061</v>
      </c>
      <c r="B2998" s="421">
        <v>1343.95</v>
      </c>
      <c r="G2998" s="399">
        <v>1913.8500000000001</v>
      </c>
      <c r="M2998" s="389"/>
      <c r="N2998" s="401"/>
    </row>
    <row r="2999" spans="1:14" x14ac:dyDescent="0.2">
      <c r="A2999" s="158">
        <v>45062</v>
      </c>
      <c r="B2999" s="421">
        <v>972.55</v>
      </c>
      <c r="G2999" s="399">
        <v>1524.45</v>
      </c>
      <c r="M2999" s="389"/>
      <c r="N2999" s="401"/>
    </row>
    <row r="3000" spans="1:14" x14ac:dyDescent="0.2">
      <c r="A3000" s="158">
        <v>45200</v>
      </c>
      <c r="B3000" s="421">
        <v>300.64999999999998</v>
      </c>
      <c r="G3000" s="399">
        <v>362.55</v>
      </c>
      <c r="H3000" s="399">
        <f t="shared" ref="H3000:H3007" si="234">CEILING(B3000*1.4,0.05)</f>
        <v>420.95000000000005</v>
      </c>
      <c r="M3000" s="389"/>
      <c r="N3000" s="401"/>
    </row>
    <row r="3001" spans="1:14" x14ac:dyDescent="0.2">
      <c r="A3001" s="158">
        <v>45201</v>
      </c>
      <c r="B3001" s="421">
        <v>437.6</v>
      </c>
      <c r="G3001" s="399">
        <v>620.30000000000007</v>
      </c>
      <c r="H3001" s="399">
        <f t="shared" si="234"/>
        <v>612.65</v>
      </c>
      <c r="M3001" s="389"/>
      <c r="N3001" s="401"/>
    </row>
    <row r="3002" spans="1:14" x14ac:dyDescent="0.2">
      <c r="A3002" s="158">
        <v>45202</v>
      </c>
      <c r="B3002" s="421">
        <v>437.6</v>
      </c>
      <c r="G3002" s="399">
        <v>614.40000000000009</v>
      </c>
      <c r="H3002" s="399">
        <f t="shared" si="234"/>
        <v>612.65</v>
      </c>
      <c r="M3002" s="389"/>
      <c r="N3002" s="401"/>
    </row>
    <row r="3003" spans="1:14" x14ac:dyDescent="0.2">
      <c r="A3003" s="158">
        <v>45203</v>
      </c>
      <c r="B3003" s="421">
        <v>429.25</v>
      </c>
      <c r="G3003" s="399">
        <v>622.1</v>
      </c>
      <c r="H3003" s="399">
        <f t="shared" si="234"/>
        <v>600.95000000000005</v>
      </c>
      <c r="M3003" s="389"/>
      <c r="N3003" s="401"/>
    </row>
    <row r="3004" spans="1:14" x14ac:dyDescent="0.2">
      <c r="A3004" s="158">
        <v>45206</v>
      </c>
      <c r="B3004" s="421">
        <v>405.5</v>
      </c>
      <c r="G3004" s="399">
        <v>544.30000000000007</v>
      </c>
      <c r="H3004" s="399">
        <f t="shared" si="234"/>
        <v>567.70000000000005</v>
      </c>
      <c r="M3004" s="389"/>
      <c r="N3004" s="401"/>
    </row>
    <row r="3005" spans="1:14" x14ac:dyDescent="0.2">
      <c r="A3005" s="158">
        <v>45207</v>
      </c>
      <c r="B3005" s="421">
        <v>405.5</v>
      </c>
      <c r="G3005" s="399">
        <v>531.45000000000005</v>
      </c>
      <c r="H3005" s="399">
        <f t="shared" si="234"/>
        <v>567.70000000000005</v>
      </c>
      <c r="M3005" s="389"/>
      <c r="N3005" s="401"/>
    </row>
    <row r="3006" spans="1:14" x14ac:dyDescent="0.2">
      <c r="A3006" s="158">
        <v>45209</v>
      </c>
      <c r="B3006" s="421">
        <v>500.85</v>
      </c>
      <c r="G3006" s="399">
        <v>696.15000000000009</v>
      </c>
      <c r="H3006" s="399">
        <f t="shared" si="234"/>
        <v>701.2</v>
      </c>
      <c r="M3006" s="389"/>
      <c r="N3006" s="401"/>
    </row>
    <row r="3007" spans="1:14" x14ac:dyDescent="0.2">
      <c r="A3007" s="158">
        <v>45212</v>
      </c>
      <c r="B3007" s="421">
        <v>248.5</v>
      </c>
      <c r="G3007" s="399">
        <v>350.90000000000003</v>
      </c>
      <c r="H3007" s="399">
        <f t="shared" si="234"/>
        <v>347.90000000000003</v>
      </c>
      <c r="M3007" s="389"/>
      <c r="N3007" s="401"/>
    </row>
    <row r="3008" spans="1:14" x14ac:dyDescent="0.2">
      <c r="A3008" s="158">
        <v>45215</v>
      </c>
      <c r="B3008" s="421">
        <v>1072</v>
      </c>
      <c r="G3008" s="399">
        <v>1526.65</v>
      </c>
      <c r="M3008" s="389"/>
      <c r="N3008" s="401"/>
    </row>
    <row r="3009" spans="1:14" x14ac:dyDescent="0.2">
      <c r="A3009" s="158">
        <v>45218</v>
      </c>
      <c r="B3009" s="421">
        <v>480.85</v>
      </c>
      <c r="G3009" s="399">
        <v>639.1</v>
      </c>
      <c r="M3009" s="389"/>
      <c r="N3009" s="401"/>
    </row>
    <row r="3010" spans="1:14" x14ac:dyDescent="0.2">
      <c r="A3010" s="158">
        <v>45221</v>
      </c>
      <c r="B3010" s="421">
        <v>276.55</v>
      </c>
      <c r="G3010" s="399">
        <v>393.95000000000005</v>
      </c>
      <c r="H3010" s="399">
        <f t="shared" ref="H3010:H3014" si="235">CEILING(B3010*1.4,0.05)</f>
        <v>387.20000000000005</v>
      </c>
      <c r="M3010" s="389"/>
      <c r="N3010" s="401"/>
    </row>
    <row r="3011" spans="1:14" x14ac:dyDescent="0.2">
      <c r="A3011" s="158">
        <v>45224</v>
      </c>
      <c r="B3011" s="421">
        <v>124.3</v>
      </c>
      <c r="G3011" s="399">
        <v>218</v>
      </c>
      <c r="H3011" s="399">
        <f t="shared" si="235"/>
        <v>174.05</v>
      </c>
      <c r="M3011" s="389"/>
      <c r="N3011" s="401"/>
    </row>
    <row r="3012" spans="1:14" x14ac:dyDescent="0.2">
      <c r="A3012" s="158">
        <v>45227</v>
      </c>
      <c r="B3012" s="421">
        <v>470.9</v>
      </c>
      <c r="G3012" s="399">
        <v>671.40000000000009</v>
      </c>
      <c r="H3012" s="399">
        <f t="shared" si="235"/>
        <v>659.30000000000007</v>
      </c>
      <c r="M3012" s="389"/>
      <c r="N3012" s="401"/>
    </row>
    <row r="3013" spans="1:14" x14ac:dyDescent="0.2">
      <c r="A3013" s="158">
        <v>45230</v>
      </c>
      <c r="B3013" s="421">
        <v>235.45</v>
      </c>
      <c r="G3013" s="399">
        <v>285.55</v>
      </c>
      <c r="H3013" s="399">
        <f t="shared" si="235"/>
        <v>329.65000000000003</v>
      </c>
      <c r="M3013" s="389"/>
      <c r="N3013" s="401"/>
    </row>
    <row r="3014" spans="1:14" x14ac:dyDescent="0.2">
      <c r="A3014" s="158">
        <v>45233</v>
      </c>
      <c r="B3014" s="421">
        <v>500.85</v>
      </c>
      <c r="G3014" s="399">
        <v>670.7</v>
      </c>
      <c r="H3014" s="399">
        <f t="shared" si="235"/>
        <v>701.2</v>
      </c>
      <c r="M3014" s="389"/>
      <c r="N3014" s="401"/>
    </row>
    <row r="3015" spans="1:14" x14ac:dyDescent="0.2">
      <c r="A3015" s="158">
        <v>45236</v>
      </c>
      <c r="B3015" s="421">
        <v>392.75</v>
      </c>
      <c r="G3015" s="399">
        <v>557.70000000000005</v>
      </c>
      <c r="M3015" s="389"/>
      <c r="N3015" s="401"/>
    </row>
    <row r="3016" spans="1:14" x14ac:dyDescent="0.2">
      <c r="A3016" s="158">
        <v>45239</v>
      </c>
      <c r="B3016" s="421">
        <v>276.55</v>
      </c>
      <c r="G3016" s="399">
        <v>393.95000000000005</v>
      </c>
      <c r="H3016" s="399">
        <f t="shared" ref="H3016:H3020" si="236">CEILING(B3016*1.4,0.05)</f>
        <v>387.20000000000005</v>
      </c>
      <c r="M3016" s="389"/>
      <c r="N3016" s="401"/>
    </row>
    <row r="3017" spans="1:14" x14ac:dyDescent="0.2">
      <c r="A3017" s="158">
        <v>45240</v>
      </c>
      <c r="B3017" s="421">
        <v>276.55</v>
      </c>
      <c r="G3017" s="399">
        <v>362.35</v>
      </c>
      <c r="H3017" s="399">
        <f t="shared" si="236"/>
        <v>387.20000000000005</v>
      </c>
      <c r="M3017" s="389"/>
      <c r="N3017" s="401"/>
    </row>
    <row r="3018" spans="1:14" x14ac:dyDescent="0.2">
      <c r="A3018" s="158">
        <v>45400</v>
      </c>
      <c r="B3018" s="421">
        <v>216.4</v>
      </c>
      <c r="G3018" s="399">
        <v>308.40000000000003</v>
      </c>
      <c r="H3018" s="399">
        <f t="shared" si="236"/>
        <v>303</v>
      </c>
      <c r="M3018" s="389"/>
      <c r="N3018" s="401"/>
    </row>
    <row r="3019" spans="1:14" x14ac:dyDescent="0.2">
      <c r="A3019" s="158">
        <v>45403</v>
      </c>
      <c r="B3019" s="421">
        <v>430.8</v>
      </c>
      <c r="G3019" s="399">
        <v>649.70000000000005</v>
      </c>
      <c r="H3019" s="399">
        <f t="shared" si="236"/>
        <v>603.15</v>
      </c>
      <c r="M3019" s="389"/>
      <c r="N3019" s="401"/>
    </row>
    <row r="3020" spans="1:14" x14ac:dyDescent="0.2">
      <c r="A3020" s="158">
        <v>45406</v>
      </c>
      <c r="B3020" s="421">
        <v>476.85</v>
      </c>
      <c r="G3020" s="399">
        <v>638.5</v>
      </c>
      <c r="H3020" s="399">
        <f t="shared" si="236"/>
        <v>667.6</v>
      </c>
      <c r="M3020" s="389"/>
      <c r="N3020" s="401"/>
    </row>
    <row r="3021" spans="1:14" x14ac:dyDescent="0.2">
      <c r="A3021" s="158">
        <v>45409</v>
      </c>
      <c r="B3021" s="421">
        <v>636.04999999999995</v>
      </c>
      <c r="G3021" s="399">
        <v>793.75</v>
      </c>
      <c r="M3021" s="389"/>
      <c r="N3021" s="401"/>
    </row>
    <row r="3022" spans="1:14" x14ac:dyDescent="0.2">
      <c r="A3022" s="158">
        <v>45412</v>
      </c>
      <c r="B3022" s="421">
        <v>874.6</v>
      </c>
      <c r="G3022" s="399">
        <v>1405.4</v>
      </c>
      <c r="M3022" s="389"/>
      <c r="N3022" s="401"/>
    </row>
    <row r="3023" spans="1:14" x14ac:dyDescent="0.2">
      <c r="A3023" s="158">
        <v>45415</v>
      </c>
      <c r="B3023" s="421">
        <v>953.85</v>
      </c>
      <c r="G3023" s="399">
        <v>1358.5</v>
      </c>
      <c r="M3023" s="389"/>
      <c r="N3023" s="401"/>
    </row>
    <row r="3024" spans="1:14" x14ac:dyDescent="0.2">
      <c r="A3024" s="158">
        <v>45418</v>
      </c>
      <c r="B3024" s="421">
        <v>1033.4000000000001</v>
      </c>
      <c r="G3024" s="399">
        <v>1284.4000000000001</v>
      </c>
      <c r="M3024" s="389"/>
      <c r="N3024" s="401"/>
    </row>
    <row r="3025" spans="1:14" x14ac:dyDescent="0.2">
      <c r="A3025" s="158">
        <v>45439</v>
      </c>
      <c r="B3025" s="421">
        <v>300.64999999999998</v>
      </c>
      <c r="G3025" s="399">
        <v>428.15000000000003</v>
      </c>
      <c r="H3025" s="399">
        <f t="shared" ref="H3025:H3029" si="237">CEILING(B3025*1.4,0.05)</f>
        <v>420.95000000000005</v>
      </c>
      <c r="M3025" s="389"/>
      <c r="N3025" s="401"/>
    </row>
    <row r="3026" spans="1:14" x14ac:dyDescent="0.2">
      <c r="A3026" s="158">
        <v>45442</v>
      </c>
      <c r="B3026" s="421">
        <v>620.04999999999995</v>
      </c>
      <c r="G3026" s="399">
        <v>799.90000000000009</v>
      </c>
      <c r="H3026" s="399">
        <f t="shared" si="237"/>
        <v>868.1</v>
      </c>
      <c r="M3026" s="389"/>
      <c r="N3026" s="401"/>
    </row>
    <row r="3027" spans="1:14" x14ac:dyDescent="0.2">
      <c r="A3027" s="158">
        <v>45445</v>
      </c>
      <c r="B3027" s="421">
        <v>588.4</v>
      </c>
      <c r="G3027" s="399">
        <v>791.25</v>
      </c>
      <c r="H3027" s="399">
        <f t="shared" si="237"/>
        <v>823.80000000000007</v>
      </c>
      <c r="M3027" s="389"/>
      <c r="N3027" s="401"/>
    </row>
    <row r="3028" spans="1:14" x14ac:dyDescent="0.2">
      <c r="A3028" s="158">
        <v>45448</v>
      </c>
      <c r="B3028" s="421">
        <v>397.5</v>
      </c>
      <c r="G3028" s="399">
        <v>509.5</v>
      </c>
      <c r="H3028" s="399">
        <f t="shared" si="237"/>
        <v>556.5</v>
      </c>
      <c r="M3028" s="389"/>
      <c r="N3028" s="401"/>
    </row>
    <row r="3029" spans="1:14" x14ac:dyDescent="0.2">
      <c r="A3029" s="158">
        <v>45451</v>
      </c>
      <c r="B3029" s="421">
        <v>500.85</v>
      </c>
      <c r="G3029" s="399">
        <v>711.40000000000009</v>
      </c>
      <c r="H3029" s="399">
        <f t="shared" si="237"/>
        <v>701.2</v>
      </c>
      <c r="M3029" s="389"/>
      <c r="N3029" s="401"/>
    </row>
    <row r="3030" spans="1:14" x14ac:dyDescent="0.2">
      <c r="A3030" s="158">
        <v>45460</v>
      </c>
      <c r="B3030" s="421">
        <v>1324.95</v>
      </c>
      <c r="G3030" s="399">
        <v>1885.5500000000002</v>
      </c>
      <c r="M3030" s="389"/>
      <c r="N3030" s="401"/>
    </row>
    <row r="3031" spans="1:14" x14ac:dyDescent="0.2">
      <c r="A3031" s="158">
        <v>45461</v>
      </c>
      <c r="B3031" s="421">
        <v>944.3</v>
      </c>
      <c r="G3031" s="399">
        <v>1343.95</v>
      </c>
      <c r="M3031" s="389"/>
      <c r="N3031" s="401"/>
    </row>
    <row r="3032" spans="1:14" x14ac:dyDescent="0.2">
      <c r="A3032" s="158">
        <v>45462</v>
      </c>
      <c r="B3032" s="421">
        <v>712.55</v>
      </c>
      <c r="G3032" s="399">
        <v>1014.3000000000001</v>
      </c>
      <c r="M3032" s="389"/>
      <c r="N3032" s="401"/>
    </row>
    <row r="3033" spans="1:14" x14ac:dyDescent="0.2">
      <c r="A3033" s="158">
        <v>45464</v>
      </c>
      <c r="B3033" s="421">
        <v>2022.45</v>
      </c>
      <c r="G3033" s="399">
        <v>2802.4</v>
      </c>
      <c r="M3033" s="389"/>
      <c r="N3033" s="401"/>
    </row>
    <row r="3034" spans="1:14" x14ac:dyDescent="0.2">
      <c r="A3034" s="158">
        <v>45465</v>
      </c>
      <c r="B3034" s="421">
        <v>1440.9</v>
      </c>
      <c r="G3034" s="399">
        <v>2050.5500000000002</v>
      </c>
      <c r="H3034" s="399">
        <f t="shared" ref="H3034:H3035" si="238">CEILING(B3034*1.4,0.05)</f>
        <v>2017.3000000000002</v>
      </c>
      <c r="M3034" s="389"/>
      <c r="N3034" s="401"/>
    </row>
    <row r="3035" spans="1:14" x14ac:dyDescent="0.2">
      <c r="A3035" s="158">
        <v>45466</v>
      </c>
      <c r="B3035" s="421">
        <v>1086.7</v>
      </c>
      <c r="G3035" s="399">
        <v>1546.25</v>
      </c>
      <c r="H3035" s="399">
        <f t="shared" si="238"/>
        <v>1521.4</v>
      </c>
      <c r="M3035" s="389"/>
      <c r="N3035" s="401"/>
    </row>
    <row r="3036" spans="1:14" x14ac:dyDescent="0.2">
      <c r="A3036" s="158">
        <v>45468</v>
      </c>
      <c r="B3036" s="421">
        <v>1937.4</v>
      </c>
      <c r="G3036" s="399">
        <v>2757.1000000000004</v>
      </c>
      <c r="M3036" s="389"/>
      <c r="N3036" s="401"/>
    </row>
    <row r="3037" spans="1:14" x14ac:dyDescent="0.2">
      <c r="A3037" s="158">
        <v>45469</v>
      </c>
      <c r="B3037" s="421">
        <v>1461.7</v>
      </c>
      <c r="G3037" s="399">
        <v>2080</v>
      </c>
      <c r="H3037" s="399">
        <f t="shared" ref="H3037:H3047" si="239">CEILING(B3037*1.4,0.05)</f>
        <v>2046.4</v>
      </c>
      <c r="M3037" s="389"/>
      <c r="N3037" s="401"/>
    </row>
    <row r="3038" spans="1:14" x14ac:dyDescent="0.2">
      <c r="A3038" s="158">
        <v>45471</v>
      </c>
      <c r="B3038" s="421">
        <v>2435.35</v>
      </c>
      <c r="G3038" s="399">
        <v>3465.3</v>
      </c>
      <c r="H3038" s="399">
        <f t="shared" si="239"/>
        <v>3409.5</v>
      </c>
      <c r="M3038" s="389"/>
      <c r="N3038" s="401"/>
    </row>
    <row r="3039" spans="1:14" x14ac:dyDescent="0.2">
      <c r="A3039" s="158">
        <v>45472</v>
      </c>
      <c r="B3039" s="421">
        <v>1837</v>
      </c>
      <c r="G3039" s="399">
        <v>2614.15</v>
      </c>
      <c r="H3039" s="399">
        <f t="shared" si="239"/>
        <v>2571.8000000000002</v>
      </c>
      <c r="M3039" s="389"/>
      <c r="N3039" s="401"/>
    </row>
    <row r="3040" spans="1:14" x14ac:dyDescent="0.2">
      <c r="A3040" s="158">
        <v>45474</v>
      </c>
      <c r="B3040" s="421">
        <v>2931.8</v>
      </c>
      <c r="G3040" s="399">
        <v>4171.8500000000004</v>
      </c>
      <c r="H3040" s="399">
        <f t="shared" si="239"/>
        <v>4104.55</v>
      </c>
      <c r="M3040" s="389"/>
      <c r="N3040" s="401"/>
    </row>
    <row r="3041" spans="1:14" x14ac:dyDescent="0.2">
      <c r="A3041" s="158">
        <v>45475</v>
      </c>
      <c r="B3041" s="421">
        <v>2212.1</v>
      </c>
      <c r="G3041" s="399">
        <v>3147.8500000000004</v>
      </c>
      <c r="H3041" s="399">
        <f t="shared" si="239"/>
        <v>3096.9500000000003</v>
      </c>
      <c r="M3041" s="389"/>
      <c r="N3041" s="401"/>
    </row>
    <row r="3042" spans="1:14" x14ac:dyDescent="0.2">
      <c r="A3042" s="158">
        <v>45477</v>
      </c>
      <c r="B3042" s="421">
        <v>3428.4</v>
      </c>
      <c r="G3042" s="399">
        <v>4878.45</v>
      </c>
      <c r="H3042" s="399">
        <f t="shared" si="239"/>
        <v>4799.8</v>
      </c>
      <c r="M3042" s="389"/>
      <c r="N3042" s="401"/>
    </row>
    <row r="3043" spans="1:14" x14ac:dyDescent="0.2">
      <c r="A3043" s="158">
        <v>45478</v>
      </c>
      <c r="B3043" s="421">
        <v>2585.9</v>
      </c>
      <c r="G3043" s="399">
        <v>3679.85</v>
      </c>
      <c r="H3043" s="399">
        <f t="shared" si="239"/>
        <v>3620.3</v>
      </c>
      <c r="M3043" s="389"/>
      <c r="N3043" s="401"/>
    </row>
    <row r="3044" spans="1:14" x14ac:dyDescent="0.2">
      <c r="A3044" s="158">
        <v>45480</v>
      </c>
      <c r="B3044" s="421">
        <v>3924.85</v>
      </c>
      <c r="G3044" s="399">
        <v>5585.05</v>
      </c>
      <c r="H3044" s="399">
        <f t="shared" si="239"/>
        <v>5494.8</v>
      </c>
      <c r="M3044" s="389"/>
      <c r="N3044" s="401"/>
    </row>
    <row r="3045" spans="1:14" x14ac:dyDescent="0.2">
      <c r="A3045" s="158">
        <v>45481</v>
      </c>
      <c r="B3045" s="421">
        <v>2961.25</v>
      </c>
      <c r="G3045" s="399">
        <v>4213.6500000000005</v>
      </c>
      <c r="H3045" s="399">
        <f t="shared" si="239"/>
        <v>4145.75</v>
      </c>
      <c r="M3045" s="389"/>
      <c r="N3045" s="401"/>
    </row>
    <row r="3046" spans="1:14" x14ac:dyDescent="0.2">
      <c r="A3046" s="158">
        <v>45483</v>
      </c>
      <c r="B3046" s="421">
        <v>4471.75</v>
      </c>
      <c r="G3046" s="399">
        <v>6363.1</v>
      </c>
      <c r="H3046" s="399">
        <f t="shared" si="239"/>
        <v>6260.4500000000007</v>
      </c>
      <c r="M3046" s="389"/>
      <c r="N3046" s="401"/>
    </row>
    <row r="3047" spans="1:14" x14ac:dyDescent="0.2">
      <c r="A3047" s="158">
        <v>45484</v>
      </c>
      <c r="B3047" s="421">
        <v>3373.95</v>
      </c>
      <c r="G3047" s="399">
        <v>4801.1000000000004</v>
      </c>
      <c r="H3047" s="399">
        <f t="shared" si="239"/>
        <v>4723.55</v>
      </c>
      <c r="M3047" s="389"/>
      <c r="N3047" s="401"/>
    </row>
    <row r="3048" spans="1:14" x14ac:dyDescent="0.2">
      <c r="A3048" s="158">
        <v>45485</v>
      </c>
      <c r="B3048" s="421">
        <v>557.9</v>
      </c>
      <c r="G3048" s="399">
        <v>1062.9000000000001</v>
      </c>
      <c r="M3048" s="389"/>
      <c r="N3048" s="401"/>
    </row>
    <row r="3049" spans="1:14" x14ac:dyDescent="0.2">
      <c r="A3049" s="158">
        <v>45486</v>
      </c>
      <c r="B3049" s="421">
        <v>476.85</v>
      </c>
      <c r="G3049" s="399">
        <v>679.2</v>
      </c>
      <c r="M3049" s="389"/>
      <c r="N3049" s="401"/>
    </row>
    <row r="3050" spans="1:14" x14ac:dyDescent="0.2">
      <c r="A3050" s="158">
        <v>45487</v>
      </c>
      <c r="B3050" s="421">
        <v>429.25</v>
      </c>
      <c r="G3050" s="399">
        <v>562.15</v>
      </c>
      <c r="H3050" s="399">
        <f t="shared" ref="H3050" si="240">CEILING(B3050*1.4,0.05)</f>
        <v>600.95000000000005</v>
      </c>
      <c r="M3050" s="389"/>
      <c r="N3050" s="401"/>
    </row>
    <row r="3051" spans="1:14" x14ac:dyDescent="0.2">
      <c r="A3051" s="158">
        <v>45488</v>
      </c>
      <c r="B3051" s="421">
        <v>476.85</v>
      </c>
      <c r="G3051" s="399">
        <v>679.2</v>
      </c>
      <c r="M3051" s="389"/>
      <c r="N3051" s="401"/>
    </row>
    <row r="3052" spans="1:14" x14ac:dyDescent="0.2">
      <c r="A3052" s="158">
        <v>45489</v>
      </c>
      <c r="B3052" s="421">
        <v>715.5</v>
      </c>
      <c r="G3052" s="399">
        <v>1183.8</v>
      </c>
      <c r="H3052" s="399">
        <f t="shared" ref="H3052" si="241">CEILING(B3052*1.4,0.05)</f>
        <v>1001.7</v>
      </c>
      <c r="M3052" s="389"/>
      <c r="N3052" s="401"/>
    </row>
    <row r="3053" spans="1:14" x14ac:dyDescent="0.2">
      <c r="A3053" s="158">
        <v>45490</v>
      </c>
      <c r="B3053" s="421">
        <v>954.15</v>
      </c>
      <c r="G3053" s="399">
        <v>1358.6000000000001</v>
      </c>
      <c r="M3053" s="389"/>
      <c r="N3053" s="401"/>
    </row>
    <row r="3054" spans="1:14" x14ac:dyDescent="0.2">
      <c r="A3054" s="158">
        <v>45491</v>
      </c>
      <c r="B3054" s="421">
        <v>1192.55</v>
      </c>
      <c r="G3054" s="399">
        <v>1698</v>
      </c>
      <c r="M3054" s="389"/>
      <c r="N3054" s="401"/>
    </row>
    <row r="3055" spans="1:14" x14ac:dyDescent="0.2">
      <c r="A3055" s="158">
        <v>45492</v>
      </c>
      <c r="B3055" s="421">
        <v>1431</v>
      </c>
      <c r="G3055" s="399">
        <v>1825.1000000000001</v>
      </c>
      <c r="M3055" s="389"/>
      <c r="N3055" s="401"/>
    </row>
    <row r="3056" spans="1:14" x14ac:dyDescent="0.2">
      <c r="A3056" s="158">
        <v>45493</v>
      </c>
      <c r="B3056" s="421">
        <v>429.25</v>
      </c>
      <c r="G3056" s="399">
        <v>516.5</v>
      </c>
      <c r="M3056" s="389"/>
      <c r="N3056" s="401"/>
    </row>
    <row r="3057" spans="1:14" x14ac:dyDescent="0.2">
      <c r="A3057" s="158">
        <v>45494</v>
      </c>
      <c r="B3057" s="421">
        <v>1732.35</v>
      </c>
      <c r="G3057" s="399">
        <v>2466.65</v>
      </c>
      <c r="H3057" s="399">
        <f t="shared" ref="H3057" si="242">CEILING(B3057*1.4,0.05)</f>
        <v>2425.3000000000002</v>
      </c>
      <c r="M3057" s="389"/>
      <c r="N3057" s="401"/>
    </row>
    <row r="3058" spans="1:14" x14ac:dyDescent="0.2">
      <c r="A3058" s="158">
        <v>45496</v>
      </c>
      <c r="B3058" s="421">
        <v>439.85</v>
      </c>
      <c r="G3058" s="399">
        <v>625.95000000000005</v>
      </c>
      <c r="M3058" s="389"/>
      <c r="N3058" s="401"/>
    </row>
    <row r="3059" spans="1:14" x14ac:dyDescent="0.2">
      <c r="A3059" s="158">
        <v>45497</v>
      </c>
      <c r="B3059" s="421">
        <v>343.5</v>
      </c>
      <c r="G3059" s="399">
        <v>489.25</v>
      </c>
      <c r="M3059" s="389"/>
      <c r="N3059" s="401"/>
    </row>
    <row r="3060" spans="1:14" x14ac:dyDescent="0.2">
      <c r="A3060" s="158">
        <v>45498</v>
      </c>
      <c r="B3060" s="421">
        <v>276.55</v>
      </c>
      <c r="G3060" s="399">
        <v>393.95000000000005</v>
      </c>
      <c r="M3060" s="389"/>
      <c r="N3060" s="401"/>
    </row>
    <row r="3061" spans="1:14" x14ac:dyDescent="0.2">
      <c r="A3061" s="158">
        <v>45499</v>
      </c>
      <c r="B3061" s="421">
        <v>206.1</v>
      </c>
      <c r="G3061" s="399">
        <v>293.60000000000002</v>
      </c>
      <c r="M3061" s="389"/>
      <c r="N3061" s="401"/>
    </row>
    <row r="3062" spans="1:14" x14ac:dyDescent="0.2">
      <c r="A3062" s="158">
        <v>45500</v>
      </c>
      <c r="B3062" s="421">
        <v>1152.6500000000001</v>
      </c>
      <c r="G3062" s="399">
        <v>1883.5</v>
      </c>
      <c r="M3062" s="389"/>
      <c r="N3062" s="401"/>
    </row>
    <row r="3063" spans="1:14" x14ac:dyDescent="0.2">
      <c r="A3063" s="158">
        <v>45501</v>
      </c>
      <c r="B3063" s="421">
        <v>1876.15</v>
      </c>
      <c r="G3063" s="399">
        <v>2849.3500000000004</v>
      </c>
      <c r="M3063" s="389"/>
      <c r="N3063" s="401"/>
    </row>
    <row r="3064" spans="1:14" x14ac:dyDescent="0.2">
      <c r="A3064" s="158">
        <v>45502</v>
      </c>
      <c r="B3064" s="421">
        <v>1876.15</v>
      </c>
      <c r="G3064" s="399">
        <v>2673.15</v>
      </c>
      <c r="M3064" s="389"/>
      <c r="N3064" s="401"/>
    </row>
    <row r="3065" spans="1:14" x14ac:dyDescent="0.2">
      <c r="A3065" s="158">
        <v>45503</v>
      </c>
      <c r="B3065" s="421">
        <v>2146.4499999999998</v>
      </c>
      <c r="G3065" s="399">
        <v>3056.5</v>
      </c>
      <c r="M3065" s="389"/>
      <c r="N3065" s="401"/>
    </row>
    <row r="3066" spans="1:14" x14ac:dyDescent="0.2">
      <c r="A3066" s="158">
        <v>45504</v>
      </c>
      <c r="B3066" s="421">
        <v>1876.15</v>
      </c>
      <c r="G3066" s="399">
        <v>3451.8</v>
      </c>
      <c r="M3066" s="389"/>
      <c r="N3066" s="401"/>
    </row>
    <row r="3067" spans="1:14" x14ac:dyDescent="0.2">
      <c r="A3067" s="158">
        <v>45505</v>
      </c>
      <c r="B3067" s="421">
        <v>1876.15</v>
      </c>
      <c r="G3067" s="399">
        <v>2673.15</v>
      </c>
      <c r="M3067" s="389"/>
      <c r="N3067" s="401"/>
    </row>
    <row r="3068" spans="1:14" x14ac:dyDescent="0.2">
      <c r="A3068" s="158">
        <v>45506</v>
      </c>
      <c r="B3068" s="421">
        <v>232.5</v>
      </c>
      <c r="G3068" s="399">
        <v>287.25</v>
      </c>
      <c r="H3068" s="399">
        <f t="shared" ref="H3068:H3071" si="243">CEILING(B3068*1.4,0.05)</f>
        <v>325.5</v>
      </c>
      <c r="M3068" s="389"/>
      <c r="N3068" s="401"/>
    </row>
    <row r="3069" spans="1:14" x14ac:dyDescent="0.2">
      <c r="A3069" s="158">
        <v>45512</v>
      </c>
      <c r="B3069" s="421">
        <v>312.60000000000002</v>
      </c>
      <c r="G3069" s="399">
        <v>436.75</v>
      </c>
      <c r="H3069" s="399">
        <f t="shared" si="243"/>
        <v>437.65000000000003</v>
      </c>
      <c r="M3069" s="389"/>
      <c r="N3069" s="401"/>
    </row>
    <row r="3070" spans="1:14" x14ac:dyDescent="0.2">
      <c r="A3070" s="158">
        <v>45515</v>
      </c>
      <c r="B3070" s="421">
        <v>197.2</v>
      </c>
      <c r="G3070" s="399">
        <v>281.40000000000003</v>
      </c>
      <c r="H3070" s="399">
        <f t="shared" si="243"/>
        <v>276.10000000000002</v>
      </c>
      <c r="M3070" s="389"/>
      <c r="N3070" s="401"/>
    </row>
    <row r="3071" spans="1:14" x14ac:dyDescent="0.2">
      <c r="A3071" s="158">
        <v>45518</v>
      </c>
      <c r="B3071" s="421">
        <v>238.6</v>
      </c>
      <c r="G3071" s="399">
        <v>328.1</v>
      </c>
      <c r="H3071" s="399">
        <f t="shared" si="243"/>
        <v>334.05</v>
      </c>
      <c r="M3071" s="389"/>
      <c r="N3071" s="401"/>
    </row>
    <row r="3072" spans="1:14" x14ac:dyDescent="0.2">
      <c r="A3072" s="158">
        <v>45519</v>
      </c>
      <c r="B3072" s="421">
        <v>453.6</v>
      </c>
      <c r="G3072" s="399">
        <v>645.90000000000009</v>
      </c>
      <c r="M3072" s="389"/>
      <c r="N3072" s="401"/>
    </row>
    <row r="3073" spans="1:14" x14ac:dyDescent="0.2">
      <c r="A3073" s="158">
        <v>45520</v>
      </c>
      <c r="B3073" s="421">
        <v>951.9</v>
      </c>
      <c r="G3073" s="399">
        <v>1355.5</v>
      </c>
      <c r="M3073" s="389"/>
      <c r="N3073" s="401"/>
    </row>
    <row r="3074" spans="1:14" x14ac:dyDescent="0.2">
      <c r="A3074" s="158">
        <v>45522</v>
      </c>
      <c r="B3074" s="421">
        <v>667.85</v>
      </c>
      <c r="G3074" s="399">
        <v>1231</v>
      </c>
      <c r="M3074" s="389"/>
      <c r="N3074" s="401"/>
    </row>
    <row r="3075" spans="1:14" x14ac:dyDescent="0.2">
      <c r="A3075" s="158">
        <v>45523</v>
      </c>
      <c r="B3075" s="421">
        <v>1427.95</v>
      </c>
      <c r="G3075" s="399">
        <v>2033.3500000000001</v>
      </c>
      <c r="M3075" s="389"/>
      <c r="N3075" s="401"/>
    </row>
    <row r="3076" spans="1:14" x14ac:dyDescent="0.2">
      <c r="A3076" s="158">
        <v>45524</v>
      </c>
      <c r="B3076" s="421">
        <v>784.05</v>
      </c>
      <c r="G3076" s="399">
        <v>1116.6000000000001</v>
      </c>
      <c r="M3076" s="389"/>
      <c r="N3076" s="401"/>
    </row>
    <row r="3077" spans="1:14" x14ac:dyDescent="0.2">
      <c r="A3077" s="158">
        <v>45527</v>
      </c>
      <c r="B3077" s="421">
        <v>784.05</v>
      </c>
      <c r="G3077" s="399">
        <v>1401.9</v>
      </c>
      <c r="M3077" s="389"/>
      <c r="N3077" s="401"/>
    </row>
    <row r="3078" spans="1:14" x14ac:dyDescent="0.2">
      <c r="A3078" s="158">
        <v>45528</v>
      </c>
      <c r="B3078" s="421">
        <v>1175.9000000000001</v>
      </c>
      <c r="G3078" s="399">
        <v>1674.3000000000002</v>
      </c>
      <c r="M3078" s="389"/>
      <c r="N3078" s="401"/>
    </row>
    <row r="3079" spans="1:14" x14ac:dyDescent="0.2">
      <c r="A3079" s="158">
        <v>45530</v>
      </c>
      <c r="B3079" s="421">
        <v>1162.25</v>
      </c>
      <c r="G3079" s="399">
        <v>1655.1000000000001</v>
      </c>
      <c r="M3079" s="389"/>
      <c r="N3079" s="401"/>
    </row>
    <row r="3080" spans="1:14" x14ac:dyDescent="0.2">
      <c r="A3080" s="158">
        <v>45533</v>
      </c>
      <c r="B3080" s="421">
        <v>1316.25</v>
      </c>
      <c r="G3080" s="399">
        <v>1874.1000000000001</v>
      </c>
      <c r="M3080" s="389"/>
      <c r="N3080" s="401"/>
    </row>
    <row r="3081" spans="1:14" x14ac:dyDescent="0.2">
      <c r="A3081" s="158">
        <v>45534</v>
      </c>
      <c r="B3081" s="421">
        <v>667.85</v>
      </c>
      <c r="G3081" s="399">
        <v>935.05000000000007</v>
      </c>
      <c r="M3081" s="389"/>
      <c r="N3081" s="401"/>
    </row>
    <row r="3082" spans="1:14" x14ac:dyDescent="0.2">
      <c r="A3082" s="158">
        <v>45535</v>
      </c>
      <c r="B3082" s="421">
        <v>1168.8</v>
      </c>
      <c r="G3082" s="399">
        <v>1636.4</v>
      </c>
      <c r="M3082" s="389"/>
      <c r="N3082" s="401"/>
    </row>
    <row r="3083" spans="1:14" x14ac:dyDescent="0.2">
      <c r="A3083" s="158">
        <v>45536</v>
      </c>
      <c r="B3083" s="421">
        <v>484.05</v>
      </c>
      <c r="G3083" s="399">
        <v>689.2</v>
      </c>
      <c r="M3083" s="389"/>
      <c r="N3083" s="401"/>
    </row>
    <row r="3084" spans="1:14" x14ac:dyDescent="0.2">
      <c r="A3084" s="158">
        <v>45539</v>
      </c>
      <c r="B3084" s="421">
        <v>1132.5</v>
      </c>
      <c r="G3084" s="399">
        <v>1950</v>
      </c>
      <c r="M3084" s="389"/>
      <c r="N3084" s="401"/>
    </row>
    <row r="3085" spans="1:14" x14ac:dyDescent="0.2">
      <c r="A3085" s="158">
        <v>45542</v>
      </c>
      <c r="B3085" s="421">
        <v>648.45000000000005</v>
      </c>
      <c r="G3085" s="399">
        <v>1016.3000000000001</v>
      </c>
      <c r="M3085" s="389"/>
      <c r="N3085" s="401"/>
    </row>
    <row r="3086" spans="1:14" x14ac:dyDescent="0.2">
      <c r="A3086" s="158">
        <v>45545</v>
      </c>
      <c r="B3086" s="421">
        <v>658.15</v>
      </c>
      <c r="G3086" s="399">
        <v>891.80000000000007</v>
      </c>
      <c r="H3086" s="399">
        <f t="shared" ref="H3086:H3088" si="244">CEILING(B3086*1.4,0.05)</f>
        <v>921.45</v>
      </c>
      <c r="M3086" s="389"/>
      <c r="N3086" s="401"/>
    </row>
    <row r="3087" spans="1:14" x14ac:dyDescent="0.2">
      <c r="A3087" s="158">
        <v>45546</v>
      </c>
      <c r="B3087" s="421">
        <v>209.15</v>
      </c>
      <c r="G3087" s="399">
        <v>298</v>
      </c>
      <c r="H3087" s="399">
        <f t="shared" si="244"/>
        <v>292.85000000000002</v>
      </c>
      <c r="M3087" s="389"/>
      <c r="N3087" s="401"/>
    </row>
    <row r="3088" spans="1:14" x14ac:dyDescent="0.2">
      <c r="A3088" s="158">
        <v>45548</v>
      </c>
      <c r="B3088" s="421">
        <v>292.60000000000002</v>
      </c>
      <c r="G3088" s="399">
        <v>464.1</v>
      </c>
      <c r="H3088" s="399">
        <f t="shared" si="244"/>
        <v>409.65000000000003</v>
      </c>
      <c r="M3088" s="389"/>
      <c r="N3088" s="401"/>
    </row>
    <row r="3089" spans="1:14" x14ac:dyDescent="0.2">
      <c r="A3089" s="158">
        <v>45551</v>
      </c>
      <c r="B3089" s="421">
        <v>469.05</v>
      </c>
      <c r="G3089" s="399">
        <v>668.05000000000007</v>
      </c>
      <c r="M3089" s="389"/>
      <c r="N3089" s="401"/>
    </row>
    <row r="3090" spans="1:14" x14ac:dyDescent="0.2">
      <c r="A3090" s="158">
        <v>45553</v>
      </c>
      <c r="B3090" s="421">
        <v>604.25</v>
      </c>
      <c r="G3090" s="399">
        <v>797.75</v>
      </c>
      <c r="M3090" s="389"/>
      <c r="N3090" s="401"/>
    </row>
    <row r="3091" spans="1:14" x14ac:dyDescent="0.2">
      <c r="A3091" s="158">
        <v>45554</v>
      </c>
      <c r="B3091" s="421">
        <v>739.45</v>
      </c>
      <c r="G3091" s="399">
        <v>1052.95</v>
      </c>
      <c r="M3091" s="389"/>
      <c r="N3091" s="401"/>
    </row>
    <row r="3092" spans="1:14" x14ac:dyDescent="0.2">
      <c r="A3092" s="158">
        <v>45556</v>
      </c>
      <c r="B3092" s="421">
        <v>809.8</v>
      </c>
      <c r="G3092" s="399">
        <v>1152.9000000000001</v>
      </c>
      <c r="M3092" s="389"/>
      <c r="N3092" s="401"/>
    </row>
    <row r="3093" spans="1:14" x14ac:dyDescent="0.2">
      <c r="A3093" s="158">
        <v>45558</v>
      </c>
      <c r="B3093" s="421">
        <v>1214.6500000000001</v>
      </c>
      <c r="G3093" s="399">
        <v>1729.45</v>
      </c>
      <c r="M3093" s="389"/>
      <c r="N3093" s="401"/>
    </row>
    <row r="3094" spans="1:14" x14ac:dyDescent="0.2">
      <c r="A3094" s="158">
        <v>45560</v>
      </c>
      <c r="B3094" s="421">
        <v>500.75</v>
      </c>
      <c r="G3094" s="399">
        <v>713.15000000000009</v>
      </c>
      <c r="H3094" s="399">
        <f t="shared" ref="H3094" si="245">CEILING(B3094*1.4,0.05)</f>
        <v>701.05000000000007</v>
      </c>
      <c r="M3094" s="389"/>
      <c r="N3094" s="401"/>
    </row>
    <row r="3095" spans="1:14" x14ac:dyDescent="0.2">
      <c r="A3095" s="158">
        <v>45561</v>
      </c>
      <c r="B3095" s="421">
        <v>1876.15</v>
      </c>
      <c r="G3095" s="399">
        <v>2671.5</v>
      </c>
      <c r="M3095" s="389"/>
      <c r="N3095" s="401"/>
    </row>
    <row r="3096" spans="1:14" x14ac:dyDescent="0.2">
      <c r="A3096" s="158">
        <v>45562</v>
      </c>
      <c r="B3096" s="421">
        <v>1162.25</v>
      </c>
      <c r="G3096" s="399">
        <v>1655.1000000000001</v>
      </c>
      <c r="H3096" s="399">
        <f t="shared" ref="H3096:H3097" si="246">CEILING(B3096*1.4,0.05)</f>
        <v>1627.15</v>
      </c>
      <c r="M3096" s="389"/>
      <c r="N3096" s="401"/>
    </row>
    <row r="3097" spans="1:14" x14ac:dyDescent="0.2">
      <c r="A3097" s="158">
        <v>45563</v>
      </c>
      <c r="B3097" s="421">
        <v>1162.25</v>
      </c>
      <c r="G3097" s="399">
        <v>1758.65</v>
      </c>
      <c r="H3097" s="399">
        <f t="shared" si="246"/>
        <v>1627.15</v>
      </c>
      <c r="M3097" s="389"/>
      <c r="N3097" s="401"/>
    </row>
    <row r="3098" spans="1:14" x14ac:dyDescent="0.2">
      <c r="A3098" s="158">
        <v>45564</v>
      </c>
      <c r="B3098" s="421">
        <v>2691.9</v>
      </c>
      <c r="G3098" s="399">
        <v>4313.4000000000005</v>
      </c>
      <c r="M3098" s="389"/>
      <c r="N3098" s="401"/>
    </row>
    <row r="3099" spans="1:14" x14ac:dyDescent="0.2">
      <c r="A3099" s="158">
        <v>45565</v>
      </c>
      <c r="B3099" s="421">
        <v>2019</v>
      </c>
      <c r="G3099" s="399">
        <v>2826.55</v>
      </c>
      <c r="M3099" s="389"/>
      <c r="N3099" s="401"/>
    </row>
    <row r="3100" spans="1:14" x14ac:dyDescent="0.2">
      <c r="A3100" s="158">
        <v>45566</v>
      </c>
      <c r="B3100" s="421">
        <v>1132.5</v>
      </c>
      <c r="G3100" s="399">
        <v>1617.8000000000002</v>
      </c>
      <c r="M3100" s="389"/>
      <c r="N3100" s="401"/>
    </row>
    <row r="3101" spans="1:14" x14ac:dyDescent="0.2">
      <c r="A3101" s="158">
        <v>45568</v>
      </c>
      <c r="B3101" s="421">
        <v>469.05</v>
      </c>
      <c r="G3101" s="399">
        <v>677</v>
      </c>
      <c r="M3101" s="389"/>
      <c r="N3101" s="401"/>
    </row>
    <row r="3102" spans="1:14" x14ac:dyDescent="0.2">
      <c r="A3102" s="158">
        <v>45569</v>
      </c>
      <c r="B3102" s="421">
        <v>716.4</v>
      </c>
      <c r="G3102" s="399">
        <v>945.45</v>
      </c>
      <c r="M3102" s="389"/>
      <c r="N3102" s="401"/>
    </row>
    <row r="3103" spans="1:14" x14ac:dyDescent="0.2">
      <c r="A3103" s="158">
        <v>45570</v>
      </c>
      <c r="B3103" s="421">
        <v>967.3</v>
      </c>
      <c r="G3103" s="399">
        <v>1276.6000000000001</v>
      </c>
      <c r="H3103" s="399">
        <f t="shared" ref="H3103:H3105" si="247">CEILING(B3103*1.4,0.05)</f>
        <v>1354.25</v>
      </c>
      <c r="M3103" s="389"/>
      <c r="N3103" s="401"/>
    </row>
    <row r="3104" spans="1:14" x14ac:dyDescent="0.2">
      <c r="A3104" s="158">
        <v>45572</v>
      </c>
      <c r="B3104" s="421">
        <v>308.35000000000002</v>
      </c>
      <c r="G3104" s="399">
        <v>439.15000000000003</v>
      </c>
      <c r="H3104" s="399">
        <f t="shared" si="247"/>
        <v>431.70000000000005</v>
      </c>
      <c r="M3104" s="389"/>
      <c r="N3104" s="401"/>
    </row>
    <row r="3105" spans="1:14" x14ac:dyDescent="0.2">
      <c r="A3105" s="158">
        <v>45575</v>
      </c>
      <c r="B3105" s="421">
        <v>761.4</v>
      </c>
      <c r="G3105" s="399">
        <v>1084.3</v>
      </c>
      <c r="H3105" s="399">
        <f t="shared" si="247"/>
        <v>1066</v>
      </c>
      <c r="M3105" s="389"/>
      <c r="N3105" s="401"/>
    </row>
    <row r="3106" spans="1:14" x14ac:dyDescent="0.2">
      <c r="A3106" s="158">
        <v>45578</v>
      </c>
      <c r="B3106" s="421">
        <v>881.75</v>
      </c>
      <c r="G3106" s="399">
        <v>1255.8000000000002</v>
      </c>
      <c r="M3106" s="389"/>
      <c r="N3106" s="401"/>
    </row>
    <row r="3107" spans="1:14" x14ac:dyDescent="0.2">
      <c r="A3107" s="158">
        <v>45581</v>
      </c>
      <c r="B3107" s="421">
        <v>292.60000000000002</v>
      </c>
      <c r="G3107" s="399">
        <v>416.8</v>
      </c>
      <c r="H3107" s="399">
        <f t="shared" ref="H3107" si="248">CEILING(B3107*1.4,0.05)</f>
        <v>409.65000000000003</v>
      </c>
      <c r="M3107" s="389"/>
      <c r="N3107" s="401"/>
    </row>
    <row r="3108" spans="1:14" x14ac:dyDescent="0.2">
      <c r="A3108" s="158">
        <v>45584</v>
      </c>
      <c r="B3108" s="421">
        <v>667.85</v>
      </c>
      <c r="G3108" s="399">
        <v>951.15000000000009</v>
      </c>
      <c r="M3108" s="389"/>
      <c r="N3108" s="401"/>
    </row>
    <row r="3109" spans="1:14" x14ac:dyDescent="0.2">
      <c r="A3109" s="158">
        <v>45585</v>
      </c>
      <c r="B3109" s="421">
        <v>667.85</v>
      </c>
      <c r="G3109" s="399">
        <v>951.15000000000009</v>
      </c>
      <c r="H3109" s="399">
        <f t="shared" ref="H3109" si="249">CEILING(B3109*1.4,0.05)</f>
        <v>935</v>
      </c>
      <c r="M3109" s="389"/>
      <c r="N3109" s="401"/>
    </row>
    <row r="3110" spans="1:14" x14ac:dyDescent="0.2">
      <c r="A3110" s="158">
        <v>45587</v>
      </c>
      <c r="B3110" s="421">
        <v>941.8</v>
      </c>
      <c r="G3110" s="399">
        <v>1341.15</v>
      </c>
      <c r="M3110" s="389"/>
      <c r="N3110" s="401"/>
    </row>
    <row r="3111" spans="1:14" x14ac:dyDescent="0.2">
      <c r="A3111" s="158">
        <v>45588</v>
      </c>
      <c r="B3111" s="421">
        <v>1412.8</v>
      </c>
      <c r="G3111" s="399">
        <v>1941.3000000000002</v>
      </c>
      <c r="M3111" s="389"/>
      <c r="N3111" s="401"/>
    </row>
    <row r="3112" spans="1:14" x14ac:dyDescent="0.2">
      <c r="A3112" s="158">
        <v>45589</v>
      </c>
      <c r="B3112" s="421">
        <v>667.85</v>
      </c>
      <c r="G3112" s="399">
        <v>935.05000000000007</v>
      </c>
      <c r="M3112" s="389"/>
      <c r="N3112" s="401"/>
    </row>
    <row r="3113" spans="1:14" x14ac:dyDescent="0.2">
      <c r="A3113" s="158">
        <v>45590</v>
      </c>
      <c r="B3113" s="421">
        <v>510.9</v>
      </c>
      <c r="G3113" s="399">
        <v>810.30000000000007</v>
      </c>
      <c r="M3113" s="389"/>
      <c r="N3113" s="401"/>
    </row>
    <row r="3114" spans="1:14" x14ac:dyDescent="0.2">
      <c r="A3114" s="158">
        <v>45593</v>
      </c>
      <c r="B3114" s="421">
        <v>600.1</v>
      </c>
      <c r="G3114" s="399">
        <v>836.30000000000007</v>
      </c>
      <c r="M3114" s="389"/>
      <c r="N3114" s="401"/>
    </row>
    <row r="3115" spans="1:14" x14ac:dyDescent="0.2">
      <c r="A3115" s="158">
        <v>45596</v>
      </c>
      <c r="B3115" s="421">
        <v>951.9</v>
      </c>
      <c r="G3115" s="399">
        <v>1720.2</v>
      </c>
      <c r="M3115" s="389"/>
      <c r="N3115" s="401"/>
    </row>
    <row r="3116" spans="1:14" x14ac:dyDescent="0.2">
      <c r="A3116" s="158">
        <v>45597</v>
      </c>
      <c r="B3116" s="421">
        <v>1274.3</v>
      </c>
      <c r="G3116" s="399">
        <v>1814.5500000000002</v>
      </c>
      <c r="M3116" s="389"/>
      <c r="N3116" s="401"/>
    </row>
    <row r="3117" spans="1:14" x14ac:dyDescent="0.2">
      <c r="A3117" s="158">
        <v>45599</v>
      </c>
      <c r="B3117" s="421">
        <v>990.1</v>
      </c>
      <c r="G3117" s="399">
        <v>1410</v>
      </c>
      <c r="H3117" s="399">
        <f t="shared" ref="H3117" si="250">CEILING(B3117*1.4,0.05)</f>
        <v>1386.15</v>
      </c>
      <c r="M3117" s="389"/>
      <c r="N3117" s="401"/>
    </row>
    <row r="3118" spans="1:14" x14ac:dyDescent="0.2">
      <c r="A3118" s="158">
        <v>45602</v>
      </c>
      <c r="B3118" s="421">
        <v>739.45</v>
      </c>
      <c r="G3118" s="399">
        <v>1052.95</v>
      </c>
      <c r="M3118" s="389"/>
      <c r="N3118" s="401"/>
    </row>
    <row r="3119" spans="1:14" x14ac:dyDescent="0.2">
      <c r="A3119" s="158">
        <v>45605</v>
      </c>
      <c r="B3119" s="421">
        <v>621.20000000000005</v>
      </c>
      <c r="G3119" s="399">
        <v>884.85</v>
      </c>
      <c r="M3119" s="389"/>
      <c r="N3119" s="401"/>
    </row>
    <row r="3120" spans="1:14" x14ac:dyDescent="0.2">
      <c r="A3120" s="158">
        <v>45608</v>
      </c>
      <c r="B3120" s="421">
        <v>874.6</v>
      </c>
      <c r="G3120" s="399">
        <v>1444.4</v>
      </c>
      <c r="M3120" s="389"/>
      <c r="N3120" s="401"/>
    </row>
    <row r="3121" spans="1:14" x14ac:dyDescent="0.2">
      <c r="A3121" s="158">
        <v>45611</v>
      </c>
      <c r="B3121" s="421">
        <v>500.85</v>
      </c>
      <c r="G3121" s="399">
        <v>713.35</v>
      </c>
      <c r="M3121" s="389"/>
      <c r="N3121" s="401"/>
    </row>
    <row r="3122" spans="1:14" x14ac:dyDescent="0.2">
      <c r="A3122" s="158">
        <v>45614</v>
      </c>
      <c r="B3122" s="421">
        <v>621.20000000000005</v>
      </c>
      <c r="G3122" s="399">
        <v>855.2</v>
      </c>
      <c r="H3122" s="399">
        <f t="shared" ref="H3122:H3126" si="251">CEILING(B3122*1.4,0.05)</f>
        <v>869.7</v>
      </c>
      <c r="M3122" s="389"/>
      <c r="N3122" s="401"/>
    </row>
    <row r="3123" spans="1:14" x14ac:dyDescent="0.2">
      <c r="A3123" s="158">
        <v>45617</v>
      </c>
      <c r="B3123" s="421">
        <v>248.5</v>
      </c>
      <c r="G3123" s="399">
        <v>354.15000000000003</v>
      </c>
      <c r="H3123" s="399">
        <f t="shared" si="251"/>
        <v>347.90000000000003</v>
      </c>
      <c r="M3123" s="389"/>
      <c r="N3123" s="401"/>
    </row>
    <row r="3124" spans="1:14" x14ac:dyDescent="0.2">
      <c r="A3124" s="158">
        <v>45620</v>
      </c>
      <c r="B3124" s="421">
        <v>344.7</v>
      </c>
      <c r="G3124" s="399">
        <v>607.75</v>
      </c>
      <c r="H3124" s="399">
        <f t="shared" si="251"/>
        <v>482.6</v>
      </c>
      <c r="M3124" s="389"/>
      <c r="N3124" s="401"/>
    </row>
    <row r="3125" spans="1:14" x14ac:dyDescent="0.2">
      <c r="A3125" s="158">
        <v>45623</v>
      </c>
      <c r="B3125" s="421">
        <v>764.35</v>
      </c>
      <c r="G3125" s="399">
        <v>1145.55</v>
      </c>
      <c r="H3125" s="399">
        <f t="shared" si="251"/>
        <v>1070.1000000000001</v>
      </c>
      <c r="M3125" s="389"/>
      <c r="N3125" s="401"/>
    </row>
    <row r="3126" spans="1:14" x14ac:dyDescent="0.2">
      <c r="A3126" s="158">
        <v>45624</v>
      </c>
      <c r="B3126" s="421">
        <v>991</v>
      </c>
      <c r="G3126" s="399">
        <v>1493.9</v>
      </c>
      <c r="H3126" s="399">
        <f t="shared" si="251"/>
        <v>1387.4</v>
      </c>
      <c r="M3126" s="389"/>
      <c r="N3126" s="401"/>
    </row>
    <row r="3127" spans="1:14" x14ac:dyDescent="0.2">
      <c r="A3127" s="158">
        <v>45625</v>
      </c>
      <c r="B3127" s="421">
        <v>198.25</v>
      </c>
      <c r="G3127" s="399">
        <v>342.25</v>
      </c>
      <c r="M3127" s="389"/>
      <c r="N3127" s="401"/>
    </row>
    <row r="3128" spans="1:14" x14ac:dyDescent="0.2">
      <c r="A3128" s="158">
        <v>45626</v>
      </c>
      <c r="B3128" s="421">
        <v>344.7</v>
      </c>
      <c r="G3128" s="399">
        <v>491.05</v>
      </c>
      <c r="H3128" s="399">
        <f t="shared" ref="H3128:H3132" si="252">CEILING(B3128*1.4,0.05)</f>
        <v>482.6</v>
      </c>
      <c r="M3128" s="389"/>
      <c r="N3128" s="401"/>
    </row>
    <row r="3129" spans="1:14" x14ac:dyDescent="0.2">
      <c r="A3129" s="158">
        <v>45627</v>
      </c>
      <c r="B3129" s="421">
        <v>344.7</v>
      </c>
      <c r="G3129" s="399">
        <v>491.05</v>
      </c>
      <c r="H3129" s="399">
        <f t="shared" si="252"/>
        <v>482.6</v>
      </c>
      <c r="M3129" s="389"/>
      <c r="N3129" s="401"/>
    </row>
    <row r="3130" spans="1:14" x14ac:dyDescent="0.2">
      <c r="A3130" s="158">
        <v>45629</v>
      </c>
      <c r="B3130" s="421">
        <v>500.85</v>
      </c>
      <c r="G3130" s="399">
        <v>958.75</v>
      </c>
      <c r="H3130" s="399">
        <f t="shared" si="252"/>
        <v>701.2</v>
      </c>
      <c r="M3130" s="389"/>
      <c r="N3130" s="401"/>
    </row>
    <row r="3131" spans="1:14" x14ac:dyDescent="0.2">
      <c r="A3131" s="158">
        <v>45632</v>
      </c>
      <c r="B3131" s="421">
        <v>541.20000000000005</v>
      </c>
      <c r="G3131" s="399">
        <v>947.15000000000009</v>
      </c>
      <c r="H3131" s="399">
        <f t="shared" si="252"/>
        <v>757.7</v>
      </c>
      <c r="M3131" s="389"/>
      <c r="N3131" s="401"/>
    </row>
    <row r="3132" spans="1:14" x14ac:dyDescent="0.2">
      <c r="A3132" s="158">
        <v>45635</v>
      </c>
      <c r="B3132" s="421">
        <v>621.20000000000005</v>
      </c>
      <c r="G3132" s="399">
        <v>884.85</v>
      </c>
      <c r="H3132" s="399">
        <f t="shared" si="252"/>
        <v>869.7</v>
      </c>
      <c r="M3132" s="389"/>
      <c r="N3132" s="401"/>
    </row>
    <row r="3133" spans="1:14" x14ac:dyDescent="0.2">
      <c r="A3133" s="158">
        <v>45641</v>
      </c>
      <c r="B3133" s="421">
        <v>1126.95</v>
      </c>
      <c r="G3133" s="399">
        <v>1616.2</v>
      </c>
      <c r="M3133" s="389"/>
      <c r="N3133" s="401"/>
    </row>
    <row r="3134" spans="1:14" x14ac:dyDescent="0.2">
      <c r="A3134" s="158">
        <v>45644</v>
      </c>
      <c r="B3134" s="421">
        <v>1352.55</v>
      </c>
      <c r="G3134" s="399">
        <v>2387.6</v>
      </c>
      <c r="M3134" s="389"/>
      <c r="N3134" s="401"/>
    </row>
    <row r="3135" spans="1:14" x14ac:dyDescent="0.2">
      <c r="A3135" s="158">
        <v>45645</v>
      </c>
      <c r="B3135" s="421">
        <v>236.4</v>
      </c>
      <c r="G3135" s="399">
        <v>336.95000000000005</v>
      </c>
      <c r="M3135" s="389"/>
      <c r="N3135" s="401"/>
    </row>
    <row r="3136" spans="1:14" x14ac:dyDescent="0.2">
      <c r="A3136" s="158">
        <v>45646</v>
      </c>
      <c r="B3136" s="421">
        <v>951.9</v>
      </c>
      <c r="G3136" s="399">
        <v>1291.75</v>
      </c>
      <c r="H3136" s="399">
        <f t="shared" ref="H3136" si="253">CEILING(B3136*1.4,0.05)</f>
        <v>1332.7</v>
      </c>
      <c r="M3136" s="389"/>
      <c r="N3136" s="401"/>
    </row>
    <row r="3137" spans="1:14" x14ac:dyDescent="0.2">
      <c r="A3137" s="158">
        <v>45647</v>
      </c>
      <c r="B3137" s="421">
        <v>1352.55</v>
      </c>
      <c r="G3137" s="399">
        <v>1751.9</v>
      </c>
      <c r="M3137" s="389"/>
      <c r="N3137" s="401"/>
    </row>
    <row r="3138" spans="1:14" x14ac:dyDescent="0.2">
      <c r="A3138" s="158">
        <v>45650</v>
      </c>
      <c r="B3138" s="421">
        <v>156.19999999999999</v>
      </c>
      <c r="G3138" s="399">
        <v>222.95000000000002</v>
      </c>
      <c r="H3138" s="399">
        <f t="shared" ref="H3138:H3141" si="254">CEILING(B3138*1.4,0.05)</f>
        <v>218.70000000000002</v>
      </c>
      <c r="M3138" s="389"/>
      <c r="N3138" s="401"/>
    </row>
    <row r="3139" spans="1:14" x14ac:dyDescent="0.2">
      <c r="A3139" s="158">
        <v>45652</v>
      </c>
      <c r="B3139" s="421">
        <v>376.75</v>
      </c>
      <c r="G3139" s="399">
        <v>536.45000000000005</v>
      </c>
      <c r="H3139" s="399">
        <f t="shared" si="254"/>
        <v>527.45000000000005</v>
      </c>
      <c r="M3139" s="389"/>
      <c r="N3139" s="401"/>
    </row>
    <row r="3140" spans="1:14" x14ac:dyDescent="0.2">
      <c r="A3140" s="158">
        <v>45653</v>
      </c>
      <c r="B3140" s="421">
        <v>376.75</v>
      </c>
      <c r="G3140" s="399">
        <v>695.90000000000009</v>
      </c>
      <c r="H3140" s="399">
        <f t="shared" si="254"/>
        <v>527.45000000000005</v>
      </c>
      <c r="M3140" s="389"/>
      <c r="N3140" s="401"/>
    </row>
    <row r="3141" spans="1:14" x14ac:dyDescent="0.2">
      <c r="A3141" s="158">
        <v>45656</v>
      </c>
      <c r="B3141" s="421">
        <v>530.95000000000005</v>
      </c>
      <c r="G3141" s="399">
        <v>808.5</v>
      </c>
      <c r="H3141" s="399">
        <f t="shared" si="254"/>
        <v>743.35</v>
      </c>
      <c r="M3141" s="389"/>
      <c r="N3141" s="401"/>
    </row>
    <row r="3142" spans="1:14" x14ac:dyDescent="0.2">
      <c r="A3142" s="158">
        <v>45658</v>
      </c>
      <c r="B3142" s="421">
        <v>551.1</v>
      </c>
      <c r="G3142" s="399">
        <v>771.55</v>
      </c>
      <c r="M3142" s="389"/>
      <c r="N3142" s="401"/>
    </row>
    <row r="3143" spans="1:14" x14ac:dyDescent="0.2">
      <c r="A3143" s="158">
        <v>45659</v>
      </c>
      <c r="B3143" s="421">
        <v>551.1</v>
      </c>
      <c r="G3143" s="399">
        <v>784.80000000000007</v>
      </c>
      <c r="M3143" s="389"/>
      <c r="N3143" s="401"/>
    </row>
    <row r="3144" spans="1:14" x14ac:dyDescent="0.2">
      <c r="A3144" s="158">
        <v>45660</v>
      </c>
      <c r="B3144" s="421">
        <v>3043.3</v>
      </c>
      <c r="G3144" s="399">
        <v>5065.4500000000007</v>
      </c>
      <c r="M3144" s="389"/>
      <c r="N3144" s="401"/>
    </row>
    <row r="3145" spans="1:14" x14ac:dyDescent="0.2">
      <c r="A3145" s="158">
        <v>45661</v>
      </c>
      <c r="B3145" s="421">
        <v>1352.55</v>
      </c>
      <c r="G3145" s="399">
        <v>2172.1</v>
      </c>
      <c r="M3145" s="389"/>
      <c r="N3145" s="401"/>
    </row>
    <row r="3146" spans="1:14" x14ac:dyDescent="0.2">
      <c r="A3146" s="158">
        <v>45662</v>
      </c>
      <c r="B3146" s="421">
        <v>741.4</v>
      </c>
      <c r="G3146" s="399">
        <v>1055.8500000000001</v>
      </c>
      <c r="M3146" s="389"/>
      <c r="N3146" s="401"/>
    </row>
    <row r="3147" spans="1:14" x14ac:dyDescent="0.2">
      <c r="A3147" s="158">
        <v>45665</v>
      </c>
      <c r="B3147" s="421">
        <v>344.7</v>
      </c>
      <c r="G3147" s="399">
        <v>480.05</v>
      </c>
      <c r="H3147" s="399">
        <f t="shared" ref="H3147:H3151" si="255">CEILING(B3147*1.4,0.05)</f>
        <v>482.6</v>
      </c>
      <c r="M3147" s="389"/>
      <c r="N3147" s="401"/>
    </row>
    <row r="3148" spans="1:14" x14ac:dyDescent="0.2">
      <c r="A3148" s="158">
        <v>45668</v>
      </c>
      <c r="B3148" s="421">
        <v>344.7</v>
      </c>
      <c r="G3148" s="399">
        <v>419</v>
      </c>
      <c r="H3148" s="399">
        <f t="shared" si="255"/>
        <v>482.6</v>
      </c>
      <c r="M3148" s="389"/>
      <c r="N3148" s="401"/>
    </row>
    <row r="3149" spans="1:14" x14ac:dyDescent="0.2">
      <c r="A3149" s="158">
        <v>45669</v>
      </c>
      <c r="B3149" s="421">
        <v>344.7</v>
      </c>
      <c r="G3149" s="399">
        <v>529.35</v>
      </c>
      <c r="H3149" s="399">
        <f t="shared" si="255"/>
        <v>482.6</v>
      </c>
      <c r="M3149" s="389"/>
      <c r="N3149" s="401"/>
    </row>
    <row r="3150" spans="1:14" x14ac:dyDescent="0.2">
      <c r="A3150" s="158">
        <v>45671</v>
      </c>
      <c r="B3150" s="421">
        <v>881.75</v>
      </c>
      <c r="G3150" s="399">
        <v>1665.4</v>
      </c>
      <c r="H3150" s="399">
        <f t="shared" si="255"/>
        <v>1234.45</v>
      </c>
      <c r="M3150" s="389"/>
      <c r="N3150" s="401"/>
    </row>
    <row r="3151" spans="1:14" x14ac:dyDescent="0.2">
      <c r="A3151" s="158">
        <v>45674</v>
      </c>
      <c r="B3151" s="421">
        <v>256.45</v>
      </c>
      <c r="G3151" s="399">
        <v>380.45000000000005</v>
      </c>
      <c r="H3151" s="399">
        <f t="shared" si="255"/>
        <v>359.05</v>
      </c>
      <c r="M3151" s="389"/>
      <c r="N3151" s="401"/>
    </row>
    <row r="3152" spans="1:14" x14ac:dyDescent="0.2">
      <c r="A3152" s="158">
        <v>45675</v>
      </c>
      <c r="B3152" s="421">
        <v>510.9</v>
      </c>
      <c r="G3152" s="399">
        <v>727.65000000000009</v>
      </c>
      <c r="M3152" s="389"/>
      <c r="N3152" s="401"/>
    </row>
    <row r="3153" spans="1:14" x14ac:dyDescent="0.2">
      <c r="A3153" s="158">
        <v>45676</v>
      </c>
      <c r="B3153" s="421">
        <v>608.20000000000005</v>
      </c>
      <c r="G3153" s="399">
        <v>866.35</v>
      </c>
      <c r="M3153" s="389"/>
      <c r="N3153" s="401"/>
    </row>
    <row r="3154" spans="1:14" x14ac:dyDescent="0.2">
      <c r="A3154" s="158">
        <v>45677</v>
      </c>
      <c r="B3154" s="421">
        <v>572.25</v>
      </c>
      <c r="G3154" s="399">
        <v>815.2</v>
      </c>
      <c r="M3154" s="389"/>
      <c r="N3154" s="401"/>
    </row>
    <row r="3155" spans="1:14" x14ac:dyDescent="0.2">
      <c r="A3155" s="158">
        <v>45680</v>
      </c>
      <c r="B3155" s="421">
        <v>715.5</v>
      </c>
      <c r="G3155" s="399">
        <v>1112.05</v>
      </c>
      <c r="M3155" s="389"/>
      <c r="N3155" s="401"/>
    </row>
    <row r="3156" spans="1:14" x14ac:dyDescent="0.2">
      <c r="A3156" s="158">
        <v>45683</v>
      </c>
      <c r="B3156" s="421">
        <v>794.85</v>
      </c>
      <c r="G3156" s="399">
        <v>1082.45</v>
      </c>
      <c r="M3156" s="389"/>
      <c r="N3156" s="401"/>
    </row>
    <row r="3157" spans="1:14" x14ac:dyDescent="0.2">
      <c r="A3157" s="158">
        <v>45686</v>
      </c>
      <c r="B3157" s="421">
        <v>938.3</v>
      </c>
      <c r="G3157" s="399">
        <v>1211.75</v>
      </c>
      <c r="M3157" s="389"/>
      <c r="N3157" s="401"/>
    </row>
    <row r="3158" spans="1:14" x14ac:dyDescent="0.2">
      <c r="A3158" s="158">
        <v>45689</v>
      </c>
      <c r="B3158" s="421">
        <v>276.75</v>
      </c>
      <c r="G3158" s="399">
        <v>394.1</v>
      </c>
      <c r="M3158" s="389"/>
      <c r="N3158" s="401"/>
    </row>
    <row r="3159" spans="1:14" x14ac:dyDescent="0.2">
      <c r="A3159" s="158">
        <v>45692</v>
      </c>
      <c r="B3159" s="421">
        <v>317.95</v>
      </c>
      <c r="G3159" s="399">
        <v>396.35</v>
      </c>
      <c r="H3159" s="399">
        <f t="shared" ref="H3159" si="256">CEILING(B3159*1.4,0.05)</f>
        <v>445.15000000000003</v>
      </c>
      <c r="M3159" s="389"/>
      <c r="N3159" s="401"/>
    </row>
    <row r="3160" spans="1:14" x14ac:dyDescent="0.2">
      <c r="A3160" s="158">
        <v>45695</v>
      </c>
      <c r="B3160" s="421">
        <v>516.70000000000005</v>
      </c>
      <c r="G3160" s="399">
        <v>754.1</v>
      </c>
      <c r="M3160" s="389"/>
      <c r="N3160" s="401"/>
    </row>
    <row r="3161" spans="1:14" x14ac:dyDescent="0.2">
      <c r="A3161" s="158">
        <v>45698</v>
      </c>
      <c r="B3161" s="421">
        <v>485</v>
      </c>
      <c r="G3161" s="399">
        <v>691.25</v>
      </c>
      <c r="M3161" s="389"/>
      <c r="N3161" s="401"/>
    </row>
    <row r="3162" spans="1:14" x14ac:dyDescent="0.2">
      <c r="A3162" s="158">
        <v>45701</v>
      </c>
      <c r="B3162" s="421">
        <v>874.6</v>
      </c>
      <c r="G3162" s="399">
        <v>1431.4</v>
      </c>
      <c r="M3162" s="389"/>
      <c r="N3162" s="401"/>
    </row>
    <row r="3163" spans="1:14" x14ac:dyDescent="0.2">
      <c r="A3163" s="158">
        <v>45704</v>
      </c>
      <c r="B3163" s="421">
        <v>317.95</v>
      </c>
      <c r="G3163" s="399">
        <v>453</v>
      </c>
      <c r="H3163" s="399">
        <f t="shared" ref="H3163" si="257">CEILING(B3163*1.4,0.05)</f>
        <v>445.15000000000003</v>
      </c>
      <c r="M3163" s="389"/>
      <c r="N3163" s="401"/>
    </row>
    <row r="3164" spans="1:14" x14ac:dyDescent="0.2">
      <c r="A3164" s="158">
        <v>45707</v>
      </c>
      <c r="B3164" s="421">
        <v>826.6</v>
      </c>
      <c r="G3164" s="399">
        <v>1549.15</v>
      </c>
      <c r="M3164" s="389"/>
      <c r="N3164" s="401"/>
    </row>
    <row r="3165" spans="1:14" x14ac:dyDescent="0.2">
      <c r="A3165" s="158">
        <v>45710</v>
      </c>
      <c r="B3165" s="421">
        <v>516.70000000000005</v>
      </c>
      <c r="G3165" s="399">
        <v>735.85</v>
      </c>
      <c r="M3165" s="389"/>
      <c r="N3165" s="401"/>
    </row>
    <row r="3166" spans="1:14" x14ac:dyDescent="0.2">
      <c r="A3166" s="158">
        <v>45713</v>
      </c>
      <c r="B3166" s="421">
        <v>588.4</v>
      </c>
      <c r="G3166" s="399">
        <v>838.05000000000007</v>
      </c>
      <c r="M3166" s="389"/>
      <c r="N3166" s="401"/>
    </row>
    <row r="3167" spans="1:14" x14ac:dyDescent="0.2">
      <c r="A3167" s="158">
        <v>45714</v>
      </c>
      <c r="B3167" s="421">
        <v>826.6</v>
      </c>
      <c r="G3167" s="399">
        <v>1227.5</v>
      </c>
      <c r="M3167" s="389"/>
      <c r="N3167" s="401"/>
    </row>
    <row r="3168" spans="1:14" x14ac:dyDescent="0.2">
      <c r="A3168" s="158">
        <v>45716</v>
      </c>
      <c r="B3168" s="421">
        <v>826.6</v>
      </c>
      <c r="G3168" s="399">
        <v>1466.3000000000002</v>
      </c>
      <c r="M3168" s="389"/>
      <c r="N3168" s="401"/>
    </row>
    <row r="3169" spans="1:14" x14ac:dyDescent="0.2">
      <c r="A3169" s="158">
        <v>45720</v>
      </c>
      <c r="B3169" s="421">
        <v>1022.05</v>
      </c>
      <c r="G3169" s="399">
        <v>1455.3500000000001</v>
      </c>
      <c r="H3169" s="399">
        <f t="shared" ref="H3169" si="258">CEILING(B3169*1.4,0.05)</f>
        <v>1430.9</v>
      </c>
      <c r="M3169" s="389"/>
      <c r="N3169" s="401"/>
    </row>
    <row r="3170" spans="1:14" x14ac:dyDescent="0.2">
      <c r="A3170" s="158">
        <v>45723</v>
      </c>
      <c r="B3170" s="421">
        <v>1152.6500000000001</v>
      </c>
      <c r="G3170" s="399">
        <v>2173.85</v>
      </c>
      <c r="M3170" s="389"/>
      <c r="N3170" s="401"/>
    </row>
    <row r="3171" spans="1:14" x14ac:dyDescent="0.2">
      <c r="A3171" s="158">
        <v>45726</v>
      </c>
      <c r="B3171" s="421">
        <v>1302.5</v>
      </c>
      <c r="G3171" s="399">
        <v>2025.4</v>
      </c>
      <c r="M3171" s="389"/>
      <c r="N3171" s="401"/>
    </row>
    <row r="3172" spans="1:14" x14ac:dyDescent="0.2">
      <c r="A3172" s="158">
        <v>45729</v>
      </c>
      <c r="B3172" s="421">
        <v>1462.8</v>
      </c>
      <c r="G3172" s="399">
        <v>2571.9</v>
      </c>
      <c r="M3172" s="389"/>
      <c r="N3172" s="401"/>
    </row>
    <row r="3173" spans="1:14" x14ac:dyDescent="0.2">
      <c r="A3173" s="158">
        <v>45731</v>
      </c>
      <c r="B3173" s="421">
        <v>1482.9</v>
      </c>
      <c r="G3173" s="399">
        <v>2084.9</v>
      </c>
      <c r="M3173" s="389"/>
      <c r="N3173" s="401"/>
    </row>
    <row r="3174" spans="1:14" x14ac:dyDescent="0.2">
      <c r="A3174" s="158">
        <v>45732</v>
      </c>
      <c r="B3174" s="421">
        <v>1669.45</v>
      </c>
      <c r="G3174" s="399">
        <v>2777.8500000000004</v>
      </c>
      <c r="M3174" s="389"/>
      <c r="N3174" s="401"/>
    </row>
    <row r="3175" spans="1:14" x14ac:dyDescent="0.2">
      <c r="A3175" s="158">
        <v>45735</v>
      </c>
      <c r="B3175" s="421">
        <v>1703.15</v>
      </c>
      <c r="G3175" s="399">
        <v>2549</v>
      </c>
      <c r="M3175" s="389"/>
      <c r="N3175" s="401"/>
    </row>
    <row r="3176" spans="1:14" x14ac:dyDescent="0.2">
      <c r="A3176" s="158">
        <v>45738</v>
      </c>
      <c r="B3176" s="421">
        <v>1915.95</v>
      </c>
      <c r="G3176" s="399">
        <v>2741.9500000000003</v>
      </c>
      <c r="M3176" s="389"/>
      <c r="N3176" s="401"/>
    </row>
    <row r="3177" spans="1:14" x14ac:dyDescent="0.2">
      <c r="A3177" s="158">
        <v>45741</v>
      </c>
      <c r="B3177" s="421">
        <v>1873.6</v>
      </c>
      <c r="G3177" s="399">
        <v>2550.75</v>
      </c>
      <c r="M3177" s="389"/>
      <c r="N3177" s="401"/>
    </row>
    <row r="3178" spans="1:14" x14ac:dyDescent="0.2">
      <c r="A3178" s="158">
        <v>45744</v>
      </c>
      <c r="B3178" s="421">
        <v>2106.65</v>
      </c>
      <c r="G3178" s="399">
        <v>3025.3</v>
      </c>
      <c r="M3178" s="389"/>
      <c r="N3178" s="401"/>
    </row>
    <row r="3179" spans="1:14" x14ac:dyDescent="0.2">
      <c r="A3179" s="158">
        <v>45747</v>
      </c>
      <c r="B3179" s="421">
        <v>2044.1</v>
      </c>
      <c r="G3179" s="399">
        <v>2910.5</v>
      </c>
      <c r="H3179" s="399">
        <f t="shared" ref="H3179" si="259">CEILING(B3179*1.4,0.05)</f>
        <v>2861.75</v>
      </c>
      <c r="M3179" s="389"/>
      <c r="N3179" s="401"/>
    </row>
    <row r="3180" spans="1:14" x14ac:dyDescent="0.2">
      <c r="A3180" s="158">
        <v>45752</v>
      </c>
      <c r="B3180" s="421">
        <v>2289.5500000000002</v>
      </c>
      <c r="G3180" s="399">
        <v>3684.9</v>
      </c>
      <c r="M3180" s="389"/>
      <c r="N3180" s="401"/>
    </row>
    <row r="3181" spans="1:14" x14ac:dyDescent="0.2">
      <c r="A3181" s="158">
        <v>45753</v>
      </c>
      <c r="B3181" s="421">
        <v>2303.1</v>
      </c>
      <c r="G3181" s="399">
        <v>3207.9</v>
      </c>
      <c r="H3181" s="399">
        <f t="shared" ref="H3181" si="260">CEILING(B3181*1.4,0.05)</f>
        <v>3224.3500000000004</v>
      </c>
      <c r="M3181" s="389"/>
      <c r="N3181" s="401"/>
    </row>
    <row r="3182" spans="1:14" x14ac:dyDescent="0.2">
      <c r="A3182" s="158">
        <v>45754</v>
      </c>
      <c r="B3182" s="421">
        <v>2760.95</v>
      </c>
      <c r="G3182" s="399">
        <v>3931.2000000000003</v>
      </c>
      <c r="M3182" s="389"/>
      <c r="N3182" s="401"/>
    </row>
    <row r="3183" spans="1:14" x14ac:dyDescent="0.2">
      <c r="A3183" s="158">
        <v>45755</v>
      </c>
      <c r="B3183" s="421">
        <v>388.75</v>
      </c>
      <c r="G3183" s="399">
        <v>553.75</v>
      </c>
      <c r="H3183" s="399">
        <f t="shared" ref="H3183" si="261">CEILING(B3183*1.4,0.05)</f>
        <v>544.25</v>
      </c>
      <c r="M3183" s="389"/>
      <c r="N3183" s="401"/>
    </row>
    <row r="3184" spans="1:14" x14ac:dyDescent="0.2">
      <c r="A3184" s="158">
        <v>45758</v>
      </c>
      <c r="B3184" s="421">
        <v>695.7</v>
      </c>
      <c r="G3184" s="399">
        <v>990.80000000000007</v>
      </c>
      <c r="M3184" s="389"/>
      <c r="N3184" s="401"/>
    </row>
    <row r="3185" spans="1:14" x14ac:dyDescent="0.2">
      <c r="A3185" s="158">
        <v>45761</v>
      </c>
      <c r="B3185" s="421">
        <v>791.45</v>
      </c>
      <c r="G3185" s="399">
        <v>1103.9000000000001</v>
      </c>
      <c r="M3185" s="389"/>
      <c r="N3185" s="401"/>
    </row>
    <row r="3186" spans="1:14" x14ac:dyDescent="0.2">
      <c r="A3186" s="158">
        <v>45767</v>
      </c>
      <c r="B3186" s="421">
        <v>2655.25</v>
      </c>
      <c r="G3186" s="399">
        <v>3780.8</v>
      </c>
      <c r="H3186" s="399">
        <f t="shared" ref="H3186" si="262">CEILING(B3186*1.4,0.05)</f>
        <v>3717.3500000000004</v>
      </c>
      <c r="M3186" s="389"/>
      <c r="N3186" s="401"/>
    </row>
    <row r="3187" spans="1:14" x14ac:dyDescent="0.2">
      <c r="A3187" s="158">
        <v>45770</v>
      </c>
      <c r="B3187" s="421">
        <v>2033.9</v>
      </c>
      <c r="G3187" s="399">
        <v>2896.25</v>
      </c>
      <c r="M3187" s="389"/>
      <c r="N3187" s="401"/>
    </row>
    <row r="3188" spans="1:14" x14ac:dyDescent="0.2">
      <c r="A3188" s="158">
        <v>45773</v>
      </c>
      <c r="B3188" s="421">
        <v>1853.6</v>
      </c>
      <c r="G3188" s="399">
        <v>2639.5</v>
      </c>
      <c r="H3188" s="399">
        <f t="shared" ref="H3188" si="263">CEILING(B3188*1.4,0.05)</f>
        <v>2595.0500000000002</v>
      </c>
      <c r="M3188" s="389"/>
      <c r="N3188" s="401"/>
    </row>
    <row r="3189" spans="1:14" x14ac:dyDescent="0.2">
      <c r="A3189" s="158">
        <v>45776</v>
      </c>
      <c r="B3189" s="421">
        <v>1853.6</v>
      </c>
      <c r="G3189" s="399">
        <v>2639.5</v>
      </c>
      <c r="M3189" s="389"/>
      <c r="N3189" s="401"/>
    </row>
    <row r="3190" spans="1:14" x14ac:dyDescent="0.2">
      <c r="A3190" s="158">
        <v>45779</v>
      </c>
      <c r="B3190" s="421">
        <v>1362.85</v>
      </c>
      <c r="G3190" s="399">
        <v>2557.65</v>
      </c>
      <c r="M3190" s="389"/>
      <c r="N3190" s="401"/>
    </row>
    <row r="3191" spans="1:14" x14ac:dyDescent="0.2">
      <c r="A3191" s="158">
        <v>45782</v>
      </c>
      <c r="B3191" s="421">
        <v>1042</v>
      </c>
      <c r="G3191" s="399">
        <v>1299.7</v>
      </c>
      <c r="H3191" s="399">
        <f t="shared" ref="H3191" si="264">CEILING(B3191*1.4,0.05)</f>
        <v>1458.8000000000002</v>
      </c>
      <c r="M3191" s="389"/>
      <c r="N3191" s="401"/>
    </row>
    <row r="3192" spans="1:14" x14ac:dyDescent="0.2">
      <c r="A3192" s="158">
        <v>45785</v>
      </c>
      <c r="B3192" s="421">
        <v>1763.45</v>
      </c>
      <c r="G3192" s="399">
        <v>2913.75</v>
      </c>
      <c r="M3192" s="389"/>
      <c r="N3192" s="401"/>
    </row>
    <row r="3193" spans="1:14" x14ac:dyDescent="0.2">
      <c r="A3193" s="158">
        <v>45788</v>
      </c>
      <c r="B3193" s="421">
        <v>1743.4</v>
      </c>
      <c r="G3193" s="399">
        <v>2482.25</v>
      </c>
      <c r="M3193" s="389"/>
      <c r="N3193" s="401"/>
    </row>
    <row r="3194" spans="1:14" x14ac:dyDescent="0.2">
      <c r="A3194" s="158">
        <v>45791</v>
      </c>
      <c r="B3194" s="421">
        <v>941.8</v>
      </c>
      <c r="G3194" s="399">
        <v>1341.15</v>
      </c>
      <c r="M3194" s="389"/>
      <c r="N3194" s="401"/>
    </row>
    <row r="3195" spans="1:14" x14ac:dyDescent="0.2">
      <c r="A3195" s="158">
        <v>45794</v>
      </c>
      <c r="B3195" s="421">
        <v>532.70000000000005</v>
      </c>
      <c r="G3195" s="399">
        <v>1012.4000000000001</v>
      </c>
      <c r="M3195" s="389"/>
      <c r="N3195" s="401"/>
    </row>
    <row r="3196" spans="1:14" x14ac:dyDescent="0.2">
      <c r="A3196" s="158">
        <v>45797</v>
      </c>
      <c r="B3196" s="421">
        <v>197.2</v>
      </c>
      <c r="G3196" s="399">
        <v>281.40000000000003</v>
      </c>
      <c r="M3196" s="389"/>
      <c r="N3196" s="401"/>
    </row>
    <row r="3197" spans="1:14" x14ac:dyDescent="0.2">
      <c r="A3197" s="158">
        <v>45799</v>
      </c>
      <c r="B3197" s="421">
        <v>31.1</v>
      </c>
      <c r="G3197" s="399">
        <v>44.650000000000006</v>
      </c>
      <c r="H3197" s="399">
        <f t="shared" ref="H3197:H3208" si="265">CEILING(B3197*1.4,0.05)</f>
        <v>43.550000000000004</v>
      </c>
      <c r="M3197" s="389"/>
      <c r="N3197" s="401"/>
    </row>
    <row r="3198" spans="1:14" x14ac:dyDescent="0.2">
      <c r="A3198" s="158">
        <v>45801</v>
      </c>
      <c r="B3198" s="421">
        <v>134.19999999999999</v>
      </c>
      <c r="G3198" s="399">
        <v>180.9</v>
      </c>
      <c r="H3198" s="399">
        <f t="shared" si="265"/>
        <v>187.9</v>
      </c>
      <c r="M3198" s="389"/>
      <c r="N3198" s="401"/>
    </row>
    <row r="3199" spans="1:14" x14ac:dyDescent="0.2">
      <c r="A3199" s="158">
        <v>45803</v>
      </c>
      <c r="B3199" s="421">
        <v>344.7</v>
      </c>
      <c r="G3199" s="399">
        <v>491.65000000000003</v>
      </c>
      <c r="H3199" s="399">
        <f t="shared" si="265"/>
        <v>482.6</v>
      </c>
      <c r="M3199" s="389"/>
      <c r="N3199" s="401"/>
    </row>
    <row r="3200" spans="1:14" x14ac:dyDescent="0.2">
      <c r="A3200" s="158">
        <v>45805</v>
      </c>
      <c r="B3200" s="421">
        <v>182.35</v>
      </c>
      <c r="G3200" s="399">
        <v>260.15000000000003</v>
      </c>
      <c r="H3200" s="399">
        <f t="shared" si="265"/>
        <v>255.3</v>
      </c>
      <c r="M3200" s="389"/>
      <c r="N3200" s="401"/>
    </row>
    <row r="3201" spans="1:14" x14ac:dyDescent="0.2">
      <c r="A3201" s="158">
        <v>45807</v>
      </c>
      <c r="B3201" s="421">
        <v>260.60000000000002</v>
      </c>
      <c r="G3201" s="399">
        <v>371.85</v>
      </c>
      <c r="H3201" s="399">
        <f t="shared" si="265"/>
        <v>364.85</v>
      </c>
      <c r="M3201" s="389"/>
      <c r="N3201" s="401"/>
    </row>
    <row r="3202" spans="1:14" x14ac:dyDescent="0.2">
      <c r="A3202" s="158">
        <v>45809</v>
      </c>
      <c r="B3202" s="421">
        <v>392.75</v>
      </c>
      <c r="G3202" s="399">
        <v>590.4</v>
      </c>
      <c r="H3202" s="399">
        <f t="shared" si="265"/>
        <v>549.85</v>
      </c>
      <c r="M3202" s="389"/>
      <c r="N3202" s="401"/>
    </row>
    <row r="3203" spans="1:14" x14ac:dyDescent="0.2">
      <c r="A3203" s="158">
        <v>45811</v>
      </c>
      <c r="B3203" s="421">
        <v>530.95000000000005</v>
      </c>
      <c r="G3203" s="399">
        <v>757.45</v>
      </c>
      <c r="H3203" s="399">
        <f t="shared" si="265"/>
        <v>743.35</v>
      </c>
      <c r="M3203" s="389"/>
      <c r="N3203" s="401"/>
    </row>
    <row r="3204" spans="1:14" x14ac:dyDescent="0.2">
      <c r="A3204" s="158">
        <v>45813</v>
      </c>
      <c r="B3204" s="421">
        <v>621.20000000000005</v>
      </c>
      <c r="G3204" s="399">
        <v>886.2</v>
      </c>
      <c r="H3204" s="399">
        <f t="shared" si="265"/>
        <v>869.7</v>
      </c>
      <c r="M3204" s="389"/>
      <c r="N3204" s="401"/>
    </row>
    <row r="3205" spans="1:14" x14ac:dyDescent="0.2">
      <c r="A3205" s="158">
        <v>45815</v>
      </c>
      <c r="B3205" s="421">
        <v>376.75</v>
      </c>
      <c r="G3205" s="399">
        <v>553.65</v>
      </c>
      <c r="H3205" s="399">
        <f t="shared" si="265"/>
        <v>527.45000000000005</v>
      </c>
      <c r="M3205" s="389"/>
      <c r="N3205" s="401"/>
    </row>
    <row r="3206" spans="1:14" x14ac:dyDescent="0.2">
      <c r="A3206" s="158">
        <v>45817</v>
      </c>
      <c r="B3206" s="421">
        <v>491.1</v>
      </c>
      <c r="G3206" s="399">
        <v>700.40000000000009</v>
      </c>
      <c r="H3206" s="399">
        <f t="shared" si="265"/>
        <v>687.55000000000007</v>
      </c>
      <c r="M3206" s="389"/>
      <c r="N3206" s="401"/>
    </row>
    <row r="3207" spans="1:14" x14ac:dyDescent="0.2">
      <c r="A3207" s="158">
        <v>45819</v>
      </c>
      <c r="B3207" s="421">
        <v>621.15</v>
      </c>
      <c r="G3207" s="399">
        <v>868.75</v>
      </c>
      <c r="H3207" s="399">
        <f t="shared" si="265"/>
        <v>869.65000000000009</v>
      </c>
      <c r="M3207" s="389"/>
      <c r="N3207" s="401"/>
    </row>
    <row r="3208" spans="1:14" x14ac:dyDescent="0.2">
      <c r="A3208" s="158">
        <v>45821</v>
      </c>
      <c r="B3208" s="421">
        <v>402.6</v>
      </c>
      <c r="G3208" s="399">
        <v>574.15</v>
      </c>
      <c r="H3208" s="399">
        <f t="shared" si="265"/>
        <v>563.65</v>
      </c>
      <c r="M3208" s="389"/>
      <c r="N3208" s="401"/>
    </row>
    <row r="3209" spans="1:14" x14ac:dyDescent="0.2">
      <c r="A3209" s="158">
        <v>45823</v>
      </c>
      <c r="B3209" s="421">
        <v>115.1</v>
      </c>
      <c r="G3209" s="399">
        <v>164.25</v>
      </c>
      <c r="M3209" s="389"/>
      <c r="N3209" s="401"/>
    </row>
    <row r="3210" spans="1:14" x14ac:dyDescent="0.2">
      <c r="A3210" s="158">
        <v>45825</v>
      </c>
      <c r="B3210" s="421">
        <v>357.7</v>
      </c>
      <c r="G3210" s="399">
        <v>494</v>
      </c>
      <c r="H3210" s="399">
        <f t="shared" ref="H3210:H3222" si="266">CEILING(B3210*1.4,0.05)</f>
        <v>500.8</v>
      </c>
      <c r="M3210" s="389"/>
      <c r="N3210" s="401"/>
    </row>
    <row r="3211" spans="1:14" x14ac:dyDescent="0.2">
      <c r="A3211" s="158">
        <v>45827</v>
      </c>
      <c r="B3211" s="421">
        <v>341.9</v>
      </c>
      <c r="G3211" s="399">
        <v>487.65000000000003</v>
      </c>
      <c r="H3211" s="399">
        <f t="shared" si="266"/>
        <v>478.70000000000005</v>
      </c>
      <c r="M3211" s="389"/>
      <c r="N3211" s="401"/>
    </row>
    <row r="3212" spans="1:14" x14ac:dyDescent="0.2">
      <c r="A3212" s="158">
        <v>45829</v>
      </c>
      <c r="B3212" s="421">
        <v>260.8</v>
      </c>
      <c r="G3212" s="399">
        <v>371.70000000000005</v>
      </c>
      <c r="H3212" s="399">
        <f t="shared" si="266"/>
        <v>365.15000000000003</v>
      </c>
      <c r="M3212" s="389"/>
      <c r="N3212" s="401"/>
    </row>
    <row r="3213" spans="1:14" x14ac:dyDescent="0.2">
      <c r="A3213" s="158">
        <v>45831</v>
      </c>
      <c r="B3213" s="421">
        <v>341.9</v>
      </c>
      <c r="G3213" s="399">
        <v>422.8</v>
      </c>
      <c r="H3213" s="399">
        <f t="shared" si="266"/>
        <v>478.70000000000005</v>
      </c>
      <c r="M3213" s="389"/>
      <c r="N3213" s="401"/>
    </row>
    <row r="3214" spans="1:14" x14ac:dyDescent="0.2">
      <c r="A3214" s="158">
        <v>45833</v>
      </c>
      <c r="B3214" s="421">
        <v>429.25</v>
      </c>
      <c r="G3214" s="399">
        <v>612.15</v>
      </c>
      <c r="H3214" s="399">
        <f t="shared" si="266"/>
        <v>600.95000000000005</v>
      </c>
      <c r="M3214" s="389"/>
      <c r="N3214" s="401"/>
    </row>
    <row r="3215" spans="1:14" x14ac:dyDescent="0.2">
      <c r="A3215" s="158">
        <v>45835</v>
      </c>
      <c r="B3215" s="421">
        <v>532.70000000000005</v>
      </c>
      <c r="G3215" s="399">
        <v>759.80000000000007</v>
      </c>
      <c r="H3215" s="399">
        <f t="shared" si="266"/>
        <v>745.80000000000007</v>
      </c>
      <c r="M3215" s="389"/>
      <c r="N3215" s="401"/>
    </row>
    <row r="3216" spans="1:14" x14ac:dyDescent="0.2">
      <c r="A3216" s="158">
        <v>45837</v>
      </c>
      <c r="B3216" s="421">
        <v>620.04999999999995</v>
      </c>
      <c r="G3216" s="399">
        <v>1152.1000000000001</v>
      </c>
      <c r="H3216" s="399">
        <f t="shared" si="266"/>
        <v>868.1</v>
      </c>
      <c r="M3216" s="389"/>
      <c r="N3216" s="401"/>
    </row>
    <row r="3217" spans="1:14" x14ac:dyDescent="0.2">
      <c r="A3217" s="158">
        <v>45839</v>
      </c>
      <c r="B3217" s="421">
        <v>620.04999999999995</v>
      </c>
      <c r="G3217" s="399">
        <v>884.25</v>
      </c>
      <c r="H3217" s="399">
        <f t="shared" si="266"/>
        <v>868.1</v>
      </c>
      <c r="M3217" s="389"/>
      <c r="N3217" s="401"/>
    </row>
    <row r="3218" spans="1:14" x14ac:dyDescent="0.2">
      <c r="A3218" s="158">
        <v>45841</v>
      </c>
      <c r="B3218" s="421">
        <v>500.75</v>
      </c>
      <c r="G3218" s="399">
        <v>715.35</v>
      </c>
      <c r="H3218" s="399">
        <f t="shared" si="266"/>
        <v>701.05000000000007</v>
      </c>
      <c r="M3218" s="389"/>
      <c r="N3218" s="401"/>
    </row>
    <row r="3219" spans="1:14" x14ac:dyDescent="0.2">
      <c r="A3219" s="158">
        <v>45843</v>
      </c>
      <c r="B3219" s="421">
        <v>307.14999999999998</v>
      </c>
      <c r="G3219" s="399">
        <v>438.05</v>
      </c>
      <c r="H3219" s="399">
        <f t="shared" si="266"/>
        <v>430.05</v>
      </c>
      <c r="M3219" s="389"/>
      <c r="N3219" s="401"/>
    </row>
    <row r="3220" spans="1:14" x14ac:dyDescent="0.2">
      <c r="A3220" s="158">
        <v>45845</v>
      </c>
      <c r="B3220" s="421">
        <v>532.70000000000005</v>
      </c>
      <c r="G3220" s="399">
        <v>759.80000000000007</v>
      </c>
      <c r="H3220" s="399">
        <f t="shared" si="266"/>
        <v>745.80000000000007</v>
      </c>
      <c r="M3220" s="389"/>
      <c r="N3220" s="401"/>
    </row>
    <row r="3221" spans="1:14" x14ac:dyDescent="0.2">
      <c r="A3221" s="158">
        <v>45847</v>
      </c>
      <c r="B3221" s="421">
        <v>197.2</v>
      </c>
      <c r="G3221" s="399">
        <v>281.40000000000003</v>
      </c>
      <c r="H3221" s="399">
        <f t="shared" si="266"/>
        <v>276.10000000000002</v>
      </c>
      <c r="M3221" s="389"/>
      <c r="N3221" s="401"/>
    </row>
    <row r="3222" spans="1:14" x14ac:dyDescent="0.2">
      <c r="A3222" s="158">
        <v>45849</v>
      </c>
      <c r="B3222" s="421">
        <v>614.1</v>
      </c>
      <c r="G3222" s="399">
        <v>875.7</v>
      </c>
      <c r="H3222" s="399">
        <f t="shared" si="266"/>
        <v>859.75</v>
      </c>
      <c r="M3222" s="389"/>
      <c r="N3222" s="401"/>
    </row>
    <row r="3223" spans="1:14" x14ac:dyDescent="0.2">
      <c r="A3223" s="158">
        <v>45851</v>
      </c>
      <c r="B3223" s="421">
        <v>151.19999999999999</v>
      </c>
      <c r="G3223" s="399">
        <v>215.65</v>
      </c>
      <c r="M3223" s="389"/>
      <c r="N3223" s="401"/>
    </row>
    <row r="3224" spans="1:14" x14ac:dyDescent="0.2">
      <c r="A3224" s="158">
        <v>45853</v>
      </c>
      <c r="B3224" s="421">
        <v>941.8</v>
      </c>
      <c r="G3224" s="399">
        <v>1343.2</v>
      </c>
      <c r="H3224" s="399">
        <f t="shared" ref="H3224:H3254" si="267">CEILING(B3224*1.4,0.05)</f>
        <v>1318.5500000000002</v>
      </c>
      <c r="M3224" s="389"/>
      <c r="N3224" s="401"/>
    </row>
    <row r="3225" spans="1:14" x14ac:dyDescent="0.2">
      <c r="A3225" s="158">
        <v>45855</v>
      </c>
      <c r="B3225" s="421">
        <v>432.1</v>
      </c>
      <c r="G3225" s="399">
        <v>616.20000000000005</v>
      </c>
      <c r="H3225" s="399">
        <f t="shared" si="267"/>
        <v>604.95000000000005</v>
      </c>
      <c r="M3225" s="389"/>
      <c r="N3225" s="401"/>
    </row>
    <row r="3226" spans="1:14" x14ac:dyDescent="0.2">
      <c r="A3226" s="158">
        <v>45857</v>
      </c>
      <c r="B3226" s="421">
        <v>691.15</v>
      </c>
      <c r="G3226" s="399">
        <v>984.75</v>
      </c>
      <c r="H3226" s="399">
        <f t="shared" si="267"/>
        <v>967.65000000000009</v>
      </c>
      <c r="M3226" s="389"/>
      <c r="N3226" s="401"/>
    </row>
    <row r="3227" spans="1:14" x14ac:dyDescent="0.2">
      <c r="A3227" s="158">
        <v>45859</v>
      </c>
      <c r="B3227" s="421">
        <v>348.4</v>
      </c>
      <c r="G3227" s="399">
        <v>496.65000000000003</v>
      </c>
      <c r="H3227" s="399">
        <f t="shared" si="267"/>
        <v>487.8</v>
      </c>
      <c r="M3227" s="389"/>
      <c r="N3227" s="401"/>
    </row>
    <row r="3228" spans="1:14" x14ac:dyDescent="0.2">
      <c r="A3228" s="158">
        <v>45861</v>
      </c>
      <c r="B3228" s="421">
        <v>922.15</v>
      </c>
      <c r="G3228" s="399">
        <v>1315.3000000000002</v>
      </c>
      <c r="H3228" s="399">
        <f t="shared" si="267"/>
        <v>1291.0500000000002</v>
      </c>
      <c r="M3228" s="389"/>
      <c r="N3228" s="401"/>
    </row>
    <row r="3229" spans="1:14" x14ac:dyDescent="0.2">
      <c r="A3229" s="158">
        <v>45863</v>
      </c>
      <c r="B3229" s="421">
        <v>1022.25</v>
      </c>
      <c r="G3229" s="399">
        <v>1457.9</v>
      </c>
      <c r="H3229" s="399">
        <f t="shared" si="267"/>
        <v>1431.15</v>
      </c>
      <c r="M3229" s="389"/>
      <c r="N3229" s="401"/>
    </row>
    <row r="3230" spans="1:14" x14ac:dyDescent="0.2">
      <c r="A3230" s="158">
        <v>45865</v>
      </c>
      <c r="B3230" s="421">
        <v>307.14999999999998</v>
      </c>
      <c r="G3230" s="399">
        <v>438.05</v>
      </c>
      <c r="H3230" s="399">
        <f t="shared" si="267"/>
        <v>430.05</v>
      </c>
      <c r="M3230" s="389"/>
      <c r="N3230" s="401"/>
    </row>
    <row r="3231" spans="1:14" x14ac:dyDescent="0.2">
      <c r="A3231" s="158">
        <v>45867</v>
      </c>
      <c r="B3231" s="421">
        <v>330.15</v>
      </c>
      <c r="G3231" s="399">
        <v>471.20000000000005</v>
      </c>
      <c r="H3231" s="399">
        <f t="shared" si="267"/>
        <v>462.25</v>
      </c>
      <c r="M3231" s="389"/>
      <c r="N3231" s="401"/>
    </row>
    <row r="3232" spans="1:14" x14ac:dyDescent="0.2">
      <c r="A3232" s="158">
        <v>45869</v>
      </c>
      <c r="B3232" s="421">
        <v>1256.1500000000001</v>
      </c>
      <c r="G3232" s="399">
        <v>1791.4</v>
      </c>
      <c r="H3232" s="399">
        <f t="shared" si="267"/>
        <v>1758.65</v>
      </c>
      <c r="M3232" s="389"/>
      <c r="N3232" s="401"/>
    </row>
    <row r="3233" spans="1:14" x14ac:dyDescent="0.2">
      <c r="A3233" s="158">
        <v>45871</v>
      </c>
      <c r="B3233" s="421">
        <v>1414.95</v>
      </c>
      <c r="G3233" s="399">
        <v>2017.95</v>
      </c>
      <c r="H3233" s="399">
        <f t="shared" si="267"/>
        <v>1980.95</v>
      </c>
      <c r="M3233" s="389"/>
      <c r="N3233" s="401"/>
    </row>
    <row r="3234" spans="1:14" x14ac:dyDescent="0.2">
      <c r="A3234" s="158">
        <v>45873</v>
      </c>
      <c r="B3234" s="421">
        <v>1590</v>
      </c>
      <c r="G3234" s="399">
        <v>2267.5500000000002</v>
      </c>
      <c r="H3234" s="399">
        <f t="shared" si="267"/>
        <v>2226</v>
      </c>
      <c r="M3234" s="389"/>
      <c r="N3234" s="401"/>
    </row>
    <row r="3235" spans="1:14" x14ac:dyDescent="0.2">
      <c r="A3235" s="158">
        <v>45875</v>
      </c>
      <c r="B3235" s="421">
        <v>497.6</v>
      </c>
      <c r="G3235" s="399">
        <v>708.55000000000007</v>
      </c>
      <c r="H3235" s="399">
        <f t="shared" si="267"/>
        <v>696.65000000000009</v>
      </c>
      <c r="M3235" s="389"/>
      <c r="N3235" s="401"/>
    </row>
    <row r="3236" spans="1:14" x14ac:dyDescent="0.2">
      <c r="A3236" s="158">
        <v>45877</v>
      </c>
      <c r="B3236" s="421">
        <v>497.6</v>
      </c>
      <c r="G3236" s="399">
        <v>708.55000000000007</v>
      </c>
      <c r="H3236" s="399">
        <f t="shared" si="267"/>
        <v>696.65000000000009</v>
      </c>
      <c r="M3236" s="389"/>
      <c r="N3236" s="401"/>
    </row>
    <row r="3237" spans="1:14" x14ac:dyDescent="0.2">
      <c r="A3237" s="158">
        <v>45879</v>
      </c>
      <c r="B3237" s="421">
        <v>330.15</v>
      </c>
      <c r="G3237" s="399">
        <v>471.20000000000005</v>
      </c>
      <c r="H3237" s="399">
        <f t="shared" si="267"/>
        <v>462.25</v>
      </c>
      <c r="M3237" s="389"/>
      <c r="N3237" s="401"/>
    </row>
    <row r="3238" spans="1:14" x14ac:dyDescent="0.2">
      <c r="A3238" s="158">
        <v>45882</v>
      </c>
      <c r="B3238" s="421">
        <v>45.45</v>
      </c>
      <c r="G3238" s="399">
        <v>64.900000000000006</v>
      </c>
      <c r="H3238" s="399">
        <f t="shared" si="267"/>
        <v>63.650000000000006</v>
      </c>
      <c r="M3238" s="389"/>
      <c r="N3238" s="401"/>
    </row>
    <row r="3239" spans="1:14" x14ac:dyDescent="0.2">
      <c r="A3239" s="158">
        <v>45885</v>
      </c>
      <c r="B3239" s="421">
        <v>469.05</v>
      </c>
      <c r="G3239" s="399">
        <v>668.65000000000009</v>
      </c>
      <c r="H3239" s="399">
        <f t="shared" si="267"/>
        <v>656.7</v>
      </c>
      <c r="M3239" s="389"/>
      <c r="N3239" s="401"/>
    </row>
    <row r="3240" spans="1:14" x14ac:dyDescent="0.2">
      <c r="A3240" s="158">
        <v>45888</v>
      </c>
      <c r="B3240" s="421">
        <v>437.2</v>
      </c>
      <c r="G3240" s="399">
        <v>623.15000000000009</v>
      </c>
      <c r="H3240" s="399">
        <f t="shared" si="267"/>
        <v>612.1</v>
      </c>
      <c r="M3240" s="389"/>
      <c r="N3240" s="401"/>
    </row>
    <row r="3241" spans="1:14" x14ac:dyDescent="0.2">
      <c r="A3241" s="158">
        <v>45891</v>
      </c>
      <c r="B3241" s="421">
        <v>636.95000000000005</v>
      </c>
      <c r="G3241" s="399">
        <v>907.75</v>
      </c>
      <c r="H3241" s="399">
        <f t="shared" si="267"/>
        <v>891.75</v>
      </c>
      <c r="M3241" s="389"/>
      <c r="N3241" s="401"/>
    </row>
    <row r="3242" spans="1:14" x14ac:dyDescent="0.2">
      <c r="A3242" s="158">
        <v>45894</v>
      </c>
      <c r="B3242" s="421">
        <v>216.4</v>
      </c>
      <c r="G3242" s="399">
        <v>308.60000000000002</v>
      </c>
      <c r="H3242" s="399">
        <f t="shared" si="267"/>
        <v>303</v>
      </c>
      <c r="M3242" s="389"/>
      <c r="N3242" s="401"/>
    </row>
    <row r="3243" spans="1:14" x14ac:dyDescent="0.2">
      <c r="A3243" s="158">
        <v>45897</v>
      </c>
      <c r="B3243" s="421">
        <v>1130.2</v>
      </c>
      <c r="G3243" s="399">
        <v>1610.8500000000001</v>
      </c>
      <c r="H3243" s="399">
        <f t="shared" si="267"/>
        <v>1582.3000000000002</v>
      </c>
      <c r="M3243" s="389"/>
      <c r="N3243" s="401"/>
    </row>
    <row r="3244" spans="1:14" x14ac:dyDescent="0.2">
      <c r="A3244" s="158">
        <v>45900</v>
      </c>
      <c r="B3244" s="421">
        <v>254.9</v>
      </c>
      <c r="G3244" s="399">
        <v>363.45000000000005</v>
      </c>
      <c r="H3244" s="399">
        <f t="shared" si="267"/>
        <v>356.90000000000003</v>
      </c>
      <c r="M3244" s="389"/>
      <c r="N3244" s="401"/>
    </row>
    <row r="3245" spans="1:14" x14ac:dyDescent="0.2">
      <c r="A3245" s="158">
        <v>45939</v>
      </c>
      <c r="B3245" s="421">
        <v>472.65</v>
      </c>
      <c r="G3245" s="399">
        <v>673.75</v>
      </c>
      <c r="H3245" s="399">
        <f t="shared" si="267"/>
        <v>661.75</v>
      </c>
      <c r="M3245" s="389"/>
      <c r="N3245" s="401"/>
    </row>
    <row r="3246" spans="1:14" x14ac:dyDescent="0.2">
      <c r="A3246" s="158">
        <v>45945</v>
      </c>
      <c r="B3246" s="421">
        <v>125.5</v>
      </c>
      <c r="G3246" s="399">
        <v>179.20000000000002</v>
      </c>
      <c r="H3246" s="399">
        <f t="shared" si="267"/>
        <v>175.70000000000002</v>
      </c>
      <c r="M3246" s="389"/>
      <c r="N3246" s="401"/>
    </row>
    <row r="3247" spans="1:14" x14ac:dyDescent="0.2">
      <c r="A3247" s="158">
        <v>45975</v>
      </c>
      <c r="B3247" s="421">
        <v>136.55000000000001</v>
      </c>
      <c r="G3247" s="399">
        <v>194.8</v>
      </c>
      <c r="H3247" s="399">
        <f t="shared" si="267"/>
        <v>191.20000000000002</v>
      </c>
      <c r="M3247" s="389"/>
      <c r="N3247" s="401"/>
    </row>
    <row r="3248" spans="1:14" x14ac:dyDescent="0.2">
      <c r="A3248" s="158">
        <v>45978</v>
      </c>
      <c r="B3248" s="421">
        <v>166.9</v>
      </c>
      <c r="G3248" s="399">
        <v>237.85000000000002</v>
      </c>
      <c r="H3248" s="399">
        <f t="shared" si="267"/>
        <v>233.70000000000002</v>
      </c>
      <c r="M3248" s="389"/>
      <c r="N3248" s="401"/>
    </row>
    <row r="3249" spans="1:14" x14ac:dyDescent="0.2">
      <c r="A3249" s="158">
        <v>45981</v>
      </c>
      <c r="B3249" s="421">
        <v>90.55</v>
      </c>
      <c r="G3249" s="399">
        <v>129.20000000000002</v>
      </c>
      <c r="H3249" s="399">
        <f t="shared" si="267"/>
        <v>126.80000000000001</v>
      </c>
      <c r="M3249" s="389"/>
      <c r="N3249" s="401"/>
    </row>
    <row r="3250" spans="1:14" x14ac:dyDescent="0.2">
      <c r="A3250" s="158">
        <v>45984</v>
      </c>
      <c r="B3250" s="421">
        <v>651.85</v>
      </c>
      <c r="G3250" s="399">
        <v>929.2</v>
      </c>
      <c r="H3250" s="399">
        <f t="shared" si="267"/>
        <v>912.6</v>
      </c>
      <c r="M3250" s="389"/>
      <c r="N3250" s="401"/>
    </row>
    <row r="3251" spans="1:14" x14ac:dyDescent="0.2">
      <c r="A3251" s="158">
        <v>45987</v>
      </c>
      <c r="B3251" s="421">
        <v>651.85</v>
      </c>
      <c r="G3251" s="399">
        <v>929.2</v>
      </c>
      <c r="H3251" s="399">
        <f t="shared" si="267"/>
        <v>912.6</v>
      </c>
      <c r="M3251" s="389"/>
      <c r="N3251" s="401"/>
    </row>
    <row r="3252" spans="1:14" x14ac:dyDescent="0.2">
      <c r="A3252" s="158">
        <v>45990</v>
      </c>
      <c r="B3252" s="421">
        <v>890.4</v>
      </c>
      <c r="G3252" s="399">
        <v>1268.95</v>
      </c>
      <c r="H3252" s="399">
        <f t="shared" si="267"/>
        <v>1246.6000000000001</v>
      </c>
      <c r="M3252" s="389"/>
      <c r="N3252" s="401"/>
    </row>
    <row r="3253" spans="1:14" x14ac:dyDescent="0.2">
      <c r="A3253" s="158">
        <v>45993</v>
      </c>
      <c r="B3253" s="421">
        <v>890.4</v>
      </c>
      <c r="G3253" s="399">
        <v>1268.95</v>
      </c>
      <c r="H3253" s="399">
        <f t="shared" si="267"/>
        <v>1246.6000000000001</v>
      </c>
      <c r="M3253" s="389"/>
      <c r="N3253" s="401"/>
    </row>
    <row r="3254" spans="1:14" x14ac:dyDescent="0.2">
      <c r="A3254" s="158">
        <v>45996</v>
      </c>
      <c r="B3254" s="421">
        <v>252.45</v>
      </c>
      <c r="G3254" s="399">
        <v>359.95000000000005</v>
      </c>
      <c r="H3254" s="399">
        <f t="shared" si="267"/>
        <v>353.45000000000005</v>
      </c>
      <c r="M3254" s="389"/>
      <c r="N3254" s="401"/>
    </row>
    <row r="3255" spans="1:14" x14ac:dyDescent="0.2">
      <c r="A3255" s="158">
        <v>46300</v>
      </c>
      <c r="B3255" s="421">
        <v>429.3</v>
      </c>
      <c r="G3255" s="399">
        <v>470.20000000000005</v>
      </c>
      <c r="M3255" s="389"/>
      <c r="N3255" s="401"/>
    </row>
    <row r="3256" spans="1:14" x14ac:dyDescent="0.2">
      <c r="A3256" s="158">
        <v>46303</v>
      </c>
      <c r="B3256" s="421">
        <v>556.6</v>
      </c>
      <c r="G3256" s="399">
        <v>607.55000000000007</v>
      </c>
      <c r="M3256" s="389"/>
      <c r="N3256" s="401"/>
    </row>
    <row r="3257" spans="1:14" x14ac:dyDescent="0.2">
      <c r="A3257" s="386">
        <v>46308</v>
      </c>
      <c r="B3257" s="421">
        <v>556.54999999999995</v>
      </c>
      <c r="G3257" s="399">
        <v>779.25</v>
      </c>
      <c r="H3257" s="399">
        <f t="shared" ref="H3257" si="268">CEILING(B3257*1.4,0.05)</f>
        <v>779.2</v>
      </c>
      <c r="L3257" s="400"/>
      <c r="M3257" s="389"/>
      <c r="N3257" s="403"/>
    </row>
    <row r="3258" spans="1:14" x14ac:dyDescent="0.2">
      <c r="A3258" s="158">
        <v>46309</v>
      </c>
      <c r="B3258" s="421">
        <v>556.54999999999995</v>
      </c>
      <c r="G3258" s="399">
        <v>998.90000000000009</v>
      </c>
      <c r="M3258" s="389"/>
      <c r="N3258" s="401"/>
    </row>
    <row r="3259" spans="1:14" x14ac:dyDescent="0.2">
      <c r="A3259" s="158">
        <v>46312</v>
      </c>
      <c r="B3259" s="421">
        <v>715.65</v>
      </c>
      <c r="G3259" s="399">
        <v>1254.8000000000002</v>
      </c>
      <c r="M3259" s="389"/>
      <c r="N3259" s="401"/>
    </row>
    <row r="3260" spans="1:14" x14ac:dyDescent="0.2">
      <c r="A3260" s="158">
        <v>46315</v>
      </c>
      <c r="B3260" s="421">
        <v>954.2</v>
      </c>
      <c r="G3260" s="399">
        <v>1481.0500000000002</v>
      </c>
      <c r="M3260" s="389"/>
      <c r="N3260" s="401"/>
    </row>
    <row r="3261" spans="1:14" x14ac:dyDescent="0.2">
      <c r="A3261" s="158">
        <v>46318</v>
      </c>
      <c r="B3261" s="421">
        <v>1192.75</v>
      </c>
      <c r="G3261" s="399">
        <v>2042.8500000000001</v>
      </c>
      <c r="M3261" s="389"/>
      <c r="N3261" s="401"/>
    </row>
    <row r="3262" spans="1:14" x14ac:dyDescent="0.2">
      <c r="A3262" s="158">
        <v>46321</v>
      </c>
      <c r="B3262" s="421">
        <v>1431.3</v>
      </c>
      <c r="G3262" s="399">
        <v>2525.5500000000002</v>
      </c>
      <c r="H3262" s="399">
        <f t="shared" ref="H3262:H3263" si="269">CEILING(B3262*1.4,0.05)</f>
        <v>2003.8500000000001</v>
      </c>
      <c r="M3262" s="389"/>
      <c r="N3262" s="401"/>
    </row>
    <row r="3263" spans="1:14" x14ac:dyDescent="0.2">
      <c r="A3263" s="386">
        <v>46322</v>
      </c>
      <c r="B3263" s="421">
        <v>834.95</v>
      </c>
      <c r="G3263" s="399">
        <v>1169</v>
      </c>
      <c r="H3263" s="399">
        <f t="shared" si="269"/>
        <v>1168.95</v>
      </c>
      <c r="L3263" s="400"/>
      <c r="M3263" s="389"/>
      <c r="N3263" s="403"/>
    </row>
    <row r="3264" spans="1:14" x14ac:dyDescent="0.2">
      <c r="A3264" s="158">
        <v>46324</v>
      </c>
      <c r="B3264" s="421">
        <v>973.9</v>
      </c>
      <c r="G3264" s="399">
        <v>1350.7</v>
      </c>
      <c r="M3264" s="389"/>
      <c r="N3264" s="401"/>
    </row>
    <row r="3265" spans="1:14" x14ac:dyDescent="0.2">
      <c r="A3265" s="158">
        <v>46325</v>
      </c>
      <c r="B3265" s="421">
        <v>973.9</v>
      </c>
      <c r="G3265" s="399">
        <v>1507.4</v>
      </c>
      <c r="M3265" s="389"/>
      <c r="N3265" s="401"/>
    </row>
    <row r="3266" spans="1:14" x14ac:dyDescent="0.2">
      <c r="A3266" s="158">
        <v>46330</v>
      </c>
      <c r="B3266" s="421">
        <v>365.85</v>
      </c>
      <c r="G3266" s="399">
        <v>525.1</v>
      </c>
      <c r="M3266" s="389"/>
      <c r="N3266" s="401"/>
    </row>
    <row r="3267" spans="1:14" x14ac:dyDescent="0.2">
      <c r="A3267" s="158">
        <v>46333</v>
      </c>
      <c r="B3267" s="421">
        <v>596.29999999999995</v>
      </c>
      <c r="G3267" s="399">
        <v>964.65000000000009</v>
      </c>
      <c r="M3267" s="389"/>
      <c r="N3267" s="401"/>
    </row>
    <row r="3268" spans="1:14" x14ac:dyDescent="0.2">
      <c r="A3268" s="386">
        <v>46335</v>
      </c>
      <c r="B3268" s="421">
        <v>492.85</v>
      </c>
      <c r="G3268" s="399">
        <v>690.05000000000007</v>
      </c>
      <c r="H3268" s="399">
        <f t="shared" ref="H3268:H3272" si="270">CEILING(B3268*1.4,0.05)</f>
        <v>690</v>
      </c>
      <c r="L3268" s="400"/>
      <c r="M3268" s="389"/>
      <c r="N3268" s="403"/>
    </row>
    <row r="3269" spans="1:14" x14ac:dyDescent="0.2">
      <c r="A3269" s="158">
        <v>46336</v>
      </c>
      <c r="B3269" s="421">
        <v>278.35000000000002</v>
      </c>
      <c r="G3269" s="399">
        <v>395.05</v>
      </c>
      <c r="H3269" s="399">
        <f t="shared" si="270"/>
        <v>389.70000000000005</v>
      </c>
      <c r="M3269" s="389"/>
      <c r="N3269" s="401"/>
    </row>
    <row r="3270" spans="1:14" x14ac:dyDescent="0.2">
      <c r="A3270" s="158">
        <v>46339</v>
      </c>
      <c r="B3270" s="421">
        <v>492.85</v>
      </c>
      <c r="G3270" s="399">
        <v>729.40000000000009</v>
      </c>
      <c r="H3270" s="399">
        <f t="shared" si="270"/>
        <v>690</v>
      </c>
      <c r="M3270" s="389"/>
      <c r="N3270" s="401"/>
    </row>
    <row r="3271" spans="1:14" x14ac:dyDescent="0.2">
      <c r="A3271" s="386">
        <v>46340</v>
      </c>
      <c r="B3271" s="421">
        <v>418.95</v>
      </c>
      <c r="G3271" s="399">
        <v>586.55000000000007</v>
      </c>
      <c r="H3271" s="399">
        <f t="shared" si="270"/>
        <v>586.55000000000007</v>
      </c>
      <c r="L3271" s="400"/>
      <c r="M3271" s="389"/>
      <c r="N3271" s="403"/>
    </row>
    <row r="3272" spans="1:14" x14ac:dyDescent="0.2">
      <c r="A3272" s="386">
        <v>46341</v>
      </c>
      <c r="B3272" s="421">
        <v>268.7</v>
      </c>
      <c r="G3272" s="399">
        <v>376.20000000000005</v>
      </c>
      <c r="H3272" s="399">
        <f t="shared" si="270"/>
        <v>376.20000000000005</v>
      </c>
      <c r="L3272" s="400"/>
      <c r="M3272" s="389"/>
      <c r="N3272" s="403"/>
    </row>
    <row r="3273" spans="1:14" x14ac:dyDescent="0.2">
      <c r="A3273" s="158">
        <v>46342</v>
      </c>
      <c r="B3273" s="421">
        <v>492.85</v>
      </c>
      <c r="G3273" s="399">
        <v>702.05000000000007</v>
      </c>
      <c r="M3273" s="389"/>
      <c r="N3273" s="401"/>
    </row>
    <row r="3274" spans="1:14" x14ac:dyDescent="0.2">
      <c r="A3274" s="158">
        <v>46345</v>
      </c>
      <c r="B3274" s="421">
        <v>596.29999999999995</v>
      </c>
      <c r="G3274" s="399">
        <v>797.5</v>
      </c>
      <c r="M3274" s="389"/>
      <c r="N3274" s="401"/>
    </row>
    <row r="3275" spans="1:14" x14ac:dyDescent="0.2">
      <c r="A3275" s="158">
        <v>46348</v>
      </c>
      <c r="B3275" s="421">
        <v>258.39999999999998</v>
      </c>
      <c r="G3275" s="399">
        <v>404.55</v>
      </c>
      <c r="H3275" s="399">
        <f t="shared" ref="H3275" si="271">CEILING(B3275*1.4,0.05)</f>
        <v>361.8</v>
      </c>
      <c r="M3275" s="389"/>
      <c r="N3275" s="401"/>
    </row>
    <row r="3276" spans="1:14" x14ac:dyDescent="0.2">
      <c r="A3276" s="158">
        <v>46351</v>
      </c>
      <c r="B3276" s="421">
        <v>385.65</v>
      </c>
      <c r="G3276" s="399">
        <v>667.35</v>
      </c>
      <c r="M3276" s="389"/>
      <c r="N3276" s="401"/>
    </row>
    <row r="3277" spans="1:14" x14ac:dyDescent="0.2">
      <c r="A3277" s="158">
        <v>46354</v>
      </c>
      <c r="B3277" s="421">
        <v>516.79999999999995</v>
      </c>
      <c r="G3277" s="399">
        <v>900.5</v>
      </c>
      <c r="M3277" s="389"/>
      <c r="N3277" s="401"/>
    </row>
    <row r="3278" spans="1:14" x14ac:dyDescent="0.2">
      <c r="A3278" s="158">
        <v>46357</v>
      </c>
      <c r="B3278" s="421">
        <v>644.04999999999995</v>
      </c>
      <c r="G3278" s="399">
        <v>1081.3500000000001</v>
      </c>
      <c r="M3278" s="389"/>
      <c r="N3278" s="401"/>
    </row>
    <row r="3279" spans="1:14" x14ac:dyDescent="0.2">
      <c r="A3279" s="158">
        <v>46360</v>
      </c>
      <c r="B3279" s="421">
        <v>775.3</v>
      </c>
      <c r="G3279" s="399">
        <v>1094.5</v>
      </c>
      <c r="M3279" s="389"/>
      <c r="N3279" s="401"/>
    </row>
    <row r="3280" spans="1:14" x14ac:dyDescent="0.2">
      <c r="A3280" s="158">
        <v>46363</v>
      </c>
      <c r="B3280" s="421">
        <v>222.6</v>
      </c>
      <c r="G3280" s="399">
        <v>314.90000000000003</v>
      </c>
      <c r="H3280" s="399">
        <f t="shared" ref="H3280:H3286" si="272">CEILING(B3280*1.4,0.05)</f>
        <v>311.65000000000003</v>
      </c>
      <c r="M3280" s="389"/>
      <c r="N3280" s="401"/>
    </row>
    <row r="3281" spans="1:14" x14ac:dyDescent="0.2">
      <c r="A3281" s="386">
        <v>46364</v>
      </c>
      <c r="B3281" s="421">
        <v>492.85</v>
      </c>
      <c r="G3281" s="399">
        <v>690.05000000000007</v>
      </c>
      <c r="H3281" s="399">
        <f t="shared" si="272"/>
        <v>690</v>
      </c>
      <c r="L3281" s="400"/>
      <c r="M3281" s="389"/>
      <c r="N3281" s="403"/>
    </row>
    <row r="3282" spans="1:14" x14ac:dyDescent="0.2">
      <c r="A3282" s="386">
        <v>46365</v>
      </c>
      <c r="B3282" s="421">
        <v>278.35000000000002</v>
      </c>
      <c r="G3282" s="399">
        <v>389.70000000000005</v>
      </c>
      <c r="H3282" s="399">
        <f t="shared" si="272"/>
        <v>389.70000000000005</v>
      </c>
      <c r="L3282" s="400"/>
      <c r="M3282" s="389"/>
      <c r="N3282" s="403"/>
    </row>
    <row r="3283" spans="1:14" x14ac:dyDescent="0.2">
      <c r="A3283" s="386">
        <v>46367</v>
      </c>
      <c r="B3283" s="421">
        <v>420.3</v>
      </c>
      <c r="G3283" s="399">
        <v>588.5</v>
      </c>
      <c r="H3283" s="399">
        <f t="shared" si="272"/>
        <v>588.45000000000005</v>
      </c>
      <c r="L3283" s="400"/>
      <c r="M3283" s="389"/>
      <c r="N3283" s="403"/>
    </row>
    <row r="3284" spans="1:14" x14ac:dyDescent="0.2">
      <c r="A3284" s="386">
        <v>46370</v>
      </c>
      <c r="B3284" s="421">
        <v>135.25</v>
      </c>
      <c r="G3284" s="399">
        <v>189.35000000000002</v>
      </c>
      <c r="H3284" s="399">
        <f t="shared" si="272"/>
        <v>189.35000000000002</v>
      </c>
      <c r="L3284" s="400"/>
      <c r="M3284" s="389"/>
      <c r="N3284" s="403"/>
    </row>
    <row r="3285" spans="1:14" x14ac:dyDescent="0.2">
      <c r="A3285" s="158">
        <v>46372</v>
      </c>
      <c r="B3285" s="421">
        <v>452.35</v>
      </c>
      <c r="G3285" s="399">
        <v>778.85</v>
      </c>
      <c r="H3285" s="399">
        <f t="shared" si="272"/>
        <v>633.30000000000007</v>
      </c>
      <c r="M3285" s="389"/>
      <c r="N3285" s="401"/>
    </row>
    <row r="3286" spans="1:14" x14ac:dyDescent="0.2">
      <c r="A3286" s="158">
        <v>46375</v>
      </c>
      <c r="B3286" s="421">
        <v>536.70000000000005</v>
      </c>
      <c r="G3286" s="399">
        <v>955.25</v>
      </c>
      <c r="H3286" s="399">
        <f t="shared" si="272"/>
        <v>751.40000000000009</v>
      </c>
      <c r="M3286" s="389"/>
      <c r="N3286" s="401"/>
    </row>
    <row r="3287" spans="1:14" x14ac:dyDescent="0.2">
      <c r="A3287" s="158">
        <v>46378</v>
      </c>
      <c r="B3287" s="421">
        <v>715.65</v>
      </c>
      <c r="G3287" s="399">
        <v>1213</v>
      </c>
      <c r="M3287" s="389"/>
      <c r="N3287" s="401"/>
    </row>
    <row r="3288" spans="1:14" x14ac:dyDescent="0.2">
      <c r="A3288" s="386">
        <v>46379</v>
      </c>
      <c r="B3288" s="421">
        <v>901.6</v>
      </c>
      <c r="G3288" s="399">
        <v>1262.3000000000002</v>
      </c>
      <c r="H3288" s="399">
        <f t="shared" ref="H3288:H3289" si="273">CEILING(B3288*1.4,0.05)</f>
        <v>1262.25</v>
      </c>
      <c r="L3288" s="400"/>
      <c r="M3288" s="389"/>
      <c r="N3288" s="403"/>
    </row>
    <row r="3289" spans="1:14" x14ac:dyDescent="0.2">
      <c r="A3289" s="386">
        <v>46380</v>
      </c>
      <c r="B3289" s="421">
        <v>1135.95</v>
      </c>
      <c r="G3289" s="399">
        <v>1590.3500000000001</v>
      </c>
      <c r="H3289" s="399">
        <f t="shared" si="273"/>
        <v>1590.3500000000001</v>
      </c>
      <c r="L3289" s="400"/>
      <c r="M3289" s="389"/>
      <c r="N3289" s="403"/>
    </row>
    <row r="3290" spans="1:14" x14ac:dyDescent="0.2">
      <c r="A3290" s="158">
        <v>46381</v>
      </c>
      <c r="B3290" s="421">
        <v>318</v>
      </c>
      <c r="G3290" s="399">
        <v>453</v>
      </c>
      <c r="M3290" s="389"/>
      <c r="N3290" s="401"/>
    </row>
    <row r="3291" spans="1:14" x14ac:dyDescent="0.2">
      <c r="A3291" s="158">
        <v>46384</v>
      </c>
      <c r="B3291" s="421">
        <v>318</v>
      </c>
      <c r="G3291" s="399">
        <v>453</v>
      </c>
      <c r="M3291" s="389"/>
      <c r="N3291" s="401"/>
    </row>
    <row r="3292" spans="1:14" x14ac:dyDescent="0.2">
      <c r="A3292" s="158">
        <v>46387</v>
      </c>
      <c r="B3292" s="421">
        <v>656.1</v>
      </c>
      <c r="G3292" s="399">
        <v>1039.1500000000001</v>
      </c>
      <c r="H3292" s="399">
        <f t="shared" ref="H3292" si="274">CEILING(B3292*1.4,0.05)</f>
        <v>918.55000000000007</v>
      </c>
      <c r="M3292" s="389"/>
      <c r="N3292" s="401"/>
    </row>
    <row r="3293" spans="1:14" x14ac:dyDescent="0.2">
      <c r="A3293" s="158">
        <v>46390</v>
      </c>
      <c r="B3293" s="421">
        <v>874.85</v>
      </c>
      <c r="G3293" s="399">
        <v>1355.65</v>
      </c>
      <c r="M3293" s="389"/>
      <c r="N3293" s="401"/>
    </row>
    <row r="3294" spans="1:14" x14ac:dyDescent="0.2">
      <c r="A3294" s="158">
        <v>46393</v>
      </c>
      <c r="B3294" s="421">
        <v>1013.8</v>
      </c>
      <c r="G3294" s="399">
        <v>1813.3500000000001</v>
      </c>
      <c r="M3294" s="389"/>
      <c r="N3294" s="401"/>
    </row>
    <row r="3295" spans="1:14" x14ac:dyDescent="0.2">
      <c r="A3295" s="386">
        <v>46394</v>
      </c>
      <c r="B3295" s="421">
        <v>1263.3499999999999</v>
      </c>
      <c r="G3295" s="399">
        <v>1768.75</v>
      </c>
      <c r="H3295" s="399">
        <f t="shared" ref="H3295:H3296" si="275">CEILING(B3295*1.4,0.05)</f>
        <v>1768.7</v>
      </c>
      <c r="L3295" s="400"/>
      <c r="M3295" s="389"/>
      <c r="N3295" s="403"/>
    </row>
    <row r="3296" spans="1:14" x14ac:dyDescent="0.2">
      <c r="A3296" s="386">
        <v>46395</v>
      </c>
      <c r="B3296" s="421">
        <v>1574.35</v>
      </c>
      <c r="G3296" s="399">
        <v>2204.15</v>
      </c>
      <c r="H3296" s="399">
        <f t="shared" si="275"/>
        <v>2204.1</v>
      </c>
      <c r="L3296" s="400"/>
      <c r="M3296" s="389"/>
      <c r="N3296" s="403"/>
    </row>
    <row r="3297" spans="1:14" x14ac:dyDescent="0.2">
      <c r="A3297" s="158">
        <v>46399</v>
      </c>
      <c r="B3297" s="421">
        <v>547.4</v>
      </c>
      <c r="G3297" s="399">
        <v>871.45</v>
      </c>
      <c r="M3297" s="389"/>
      <c r="N3297" s="401"/>
    </row>
    <row r="3298" spans="1:14" x14ac:dyDescent="0.2">
      <c r="A3298" s="386">
        <v>46401</v>
      </c>
      <c r="B3298" s="421">
        <v>439.35</v>
      </c>
      <c r="G3298" s="399">
        <v>615.15000000000009</v>
      </c>
      <c r="H3298" s="399">
        <f t="shared" ref="H3298" si="276">CEILING(B3298*1.4,0.05)</f>
        <v>615.1</v>
      </c>
      <c r="L3298" s="400"/>
      <c r="M3298" s="389"/>
      <c r="N3298" s="403"/>
    </row>
    <row r="3299" spans="1:14" x14ac:dyDescent="0.2">
      <c r="A3299" s="158">
        <v>46408</v>
      </c>
      <c r="B3299" s="421">
        <v>731.5</v>
      </c>
      <c r="G3299" s="399">
        <v>1136.5</v>
      </c>
      <c r="M3299" s="389"/>
      <c r="N3299" s="401"/>
    </row>
    <row r="3300" spans="1:14" x14ac:dyDescent="0.2">
      <c r="A3300" s="158">
        <v>46411</v>
      </c>
      <c r="B3300" s="421">
        <v>429.35</v>
      </c>
      <c r="G3300" s="399">
        <v>611.6</v>
      </c>
      <c r="M3300" s="389"/>
      <c r="N3300" s="401"/>
    </row>
    <row r="3301" spans="1:14" x14ac:dyDescent="0.2">
      <c r="A3301" s="158">
        <v>46414</v>
      </c>
      <c r="B3301" s="421">
        <v>556.45000000000005</v>
      </c>
      <c r="G3301" s="399">
        <v>792.45</v>
      </c>
      <c r="H3301" s="399">
        <f t="shared" ref="H3301" si="277">CEILING(B3301*1.4,0.05)</f>
        <v>779.05000000000007</v>
      </c>
      <c r="M3301" s="389"/>
      <c r="N3301" s="401"/>
    </row>
    <row r="3302" spans="1:14" x14ac:dyDescent="0.2">
      <c r="A3302" s="158">
        <v>46417</v>
      </c>
      <c r="B3302" s="421">
        <v>516.79999999999995</v>
      </c>
      <c r="G3302" s="399">
        <v>699.55000000000007</v>
      </c>
      <c r="M3302" s="389"/>
      <c r="N3302" s="401"/>
    </row>
    <row r="3303" spans="1:14" x14ac:dyDescent="0.2">
      <c r="A3303" s="158">
        <v>46420</v>
      </c>
      <c r="B3303" s="421">
        <v>216.25</v>
      </c>
      <c r="G3303" s="399">
        <v>308.15000000000003</v>
      </c>
      <c r="H3303" s="399">
        <f t="shared" ref="H3303:H3304" si="278">CEILING(B3303*1.4,0.05)</f>
        <v>302.75</v>
      </c>
      <c r="M3303" s="389"/>
      <c r="N3303" s="401"/>
    </row>
    <row r="3304" spans="1:14" x14ac:dyDescent="0.2">
      <c r="A3304" s="158">
        <v>46423</v>
      </c>
      <c r="B3304" s="421">
        <v>345.9</v>
      </c>
      <c r="G3304" s="399">
        <v>493.3</v>
      </c>
      <c r="H3304" s="399">
        <f t="shared" si="278"/>
        <v>484.3</v>
      </c>
      <c r="M3304" s="389"/>
      <c r="N3304" s="401"/>
    </row>
    <row r="3305" spans="1:14" x14ac:dyDescent="0.2">
      <c r="A3305" s="158">
        <v>46426</v>
      </c>
      <c r="B3305" s="421">
        <v>357.75</v>
      </c>
      <c r="G3305" s="399">
        <v>509.40000000000003</v>
      </c>
      <c r="M3305" s="389"/>
      <c r="N3305" s="401"/>
    </row>
    <row r="3306" spans="1:14" x14ac:dyDescent="0.2">
      <c r="A3306" s="158">
        <v>46432</v>
      </c>
      <c r="B3306" s="421">
        <v>596.5</v>
      </c>
      <c r="G3306" s="399">
        <v>684.5</v>
      </c>
      <c r="M3306" s="389"/>
      <c r="N3306" s="401"/>
    </row>
    <row r="3307" spans="1:14" x14ac:dyDescent="0.2">
      <c r="A3307" s="386">
        <v>46434</v>
      </c>
      <c r="B3307" s="421">
        <v>513.9</v>
      </c>
      <c r="G3307" s="399">
        <v>719.5</v>
      </c>
      <c r="H3307" s="399">
        <f t="shared" ref="H3307:H3309" si="279">CEILING(B3307*1.4,0.05)</f>
        <v>719.5</v>
      </c>
      <c r="L3307" s="400"/>
      <c r="M3307" s="389"/>
      <c r="N3307" s="403"/>
    </row>
    <row r="3308" spans="1:14" x14ac:dyDescent="0.2">
      <c r="A3308" s="158">
        <v>46438</v>
      </c>
      <c r="B3308" s="421">
        <v>143.15</v>
      </c>
      <c r="G3308" s="399">
        <v>239.55</v>
      </c>
      <c r="H3308" s="399">
        <f t="shared" si="279"/>
        <v>200.45000000000002</v>
      </c>
      <c r="M3308" s="389"/>
      <c r="N3308" s="401"/>
    </row>
    <row r="3309" spans="1:14" x14ac:dyDescent="0.2">
      <c r="A3309" s="158">
        <v>46441</v>
      </c>
      <c r="B3309" s="421">
        <v>345.9</v>
      </c>
      <c r="G3309" s="399">
        <v>492.70000000000005</v>
      </c>
      <c r="H3309" s="399">
        <f t="shared" si="279"/>
        <v>484.3</v>
      </c>
      <c r="M3309" s="389"/>
      <c r="N3309" s="401"/>
    </row>
    <row r="3310" spans="1:14" x14ac:dyDescent="0.2">
      <c r="A3310" s="158">
        <v>46442</v>
      </c>
      <c r="B3310" s="421">
        <v>296.95</v>
      </c>
      <c r="G3310" s="399">
        <v>463.35</v>
      </c>
      <c r="M3310" s="389"/>
      <c r="N3310" s="401"/>
    </row>
    <row r="3311" spans="1:14" x14ac:dyDescent="0.2">
      <c r="A3311" s="158">
        <v>46444</v>
      </c>
      <c r="B3311" s="421">
        <v>516.79999999999995</v>
      </c>
      <c r="G3311" s="399">
        <v>931.30000000000007</v>
      </c>
      <c r="M3311" s="389"/>
      <c r="N3311" s="401"/>
    </row>
    <row r="3312" spans="1:14" x14ac:dyDescent="0.2">
      <c r="A3312" s="158">
        <v>46450</v>
      </c>
      <c r="B3312" s="421">
        <v>238.6</v>
      </c>
      <c r="G3312" s="399">
        <v>339.85</v>
      </c>
      <c r="M3312" s="389"/>
      <c r="N3312" s="401"/>
    </row>
    <row r="3313" spans="1:14" x14ac:dyDescent="0.2">
      <c r="A3313" s="158">
        <v>46453</v>
      </c>
      <c r="B3313" s="421">
        <v>397.6</v>
      </c>
      <c r="G3313" s="399">
        <v>477.45000000000005</v>
      </c>
      <c r="M3313" s="389"/>
      <c r="N3313" s="401"/>
    </row>
    <row r="3314" spans="1:14" x14ac:dyDescent="0.2">
      <c r="A3314" s="158">
        <v>46456</v>
      </c>
      <c r="B3314" s="421">
        <v>103.4</v>
      </c>
      <c r="G3314" s="399">
        <v>147.30000000000001</v>
      </c>
      <c r="H3314" s="399">
        <f t="shared" ref="H3314:H3316" si="280">CEILING(B3314*1.4,0.05)</f>
        <v>144.80000000000001</v>
      </c>
      <c r="M3314" s="389"/>
      <c r="N3314" s="401"/>
    </row>
    <row r="3315" spans="1:14" x14ac:dyDescent="0.2">
      <c r="A3315" s="158">
        <v>46464</v>
      </c>
      <c r="B3315" s="421">
        <v>238.6</v>
      </c>
      <c r="G3315" s="399">
        <v>350.85</v>
      </c>
      <c r="H3315" s="399">
        <f t="shared" si="280"/>
        <v>334.05</v>
      </c>
      <c r="M3315" s="389"/>
      <c r="N3315" s="401"/>
    </row>
    <row r="3316" spans="1:14" x14ac:dyDescent="0.2">
      <c r="A3316" s="158">
        <v>46465</v>
      </c>
      <c r="B3316" s="421">
        <v>238.6</v>
      </c>
      <c r="G3316" s="399">
        <v>299.55</v>
      </c>
      <c r="H3316" s="399">
        <f t="shared" si="280"/>
        <v>334.05</v>
      </c>
      <c r="M3316" s="389"/>
      <c r="N3316" s="401"/>
    </row>
    <row r="3317" spans="1:14" x14ac:dyDescent="0.2">
      <c r="A3317" s="158">
        <v>46468</v>
      </c>
      <c r="B3317" s="421">
        <v>417.4</v>
      </c>
      <c r="G3317" s="399">
        <v>594.6</v>
      </c>
      <c r="M3317" s="389"/>
      <c r="N3317" s="401"/>
    </row>
    <row r="3318" spans="1:14" x14ac:dyDescent="0.2">
      <c r="A3318" s="158">
        <v>46471</v>
      </c>
      <c r="B3318" s="421">
        <v>596.29999999999995</v>
      </c>
      <c r="G3318" s="399">
        <v>849.35</v>
      </c>
      <c r="H3318" s="399">
        <f t="shared" ref="H3318" si="281">CEILING(B3318*1.4,0.05)</f>
        <v>834.85</v>
      </c>
      <c r="M3318" s="389"/>
      <c r="N3318" s="401"/>
    </row>
    <row r="3319" spans="1:14" x14ac:dyDescent="0.2">
      <c r="A3319" s="158">
        <v>46474</v>
      </c>
      <c r="B3319" s="421">
        <v>775.3</v>
      </c>
      <c r="G3319" s="399">
        <v>1104.05</v>
      </c>
      <c r="M3319" s="389"/>
      <c r="N3319" s="401"/>
    </row>
    <row r="3320" spans="1:14" x14ac:dyDescent="0.2">
      <c r="A3320" s="158">
        <v>46477</v>
      </c>
      <c r="B3320" s="421">
        <v>954.2</v>
      </c>
      <c r="G3320" s="399">
        <v>1358.6000000000001</v>
      </c>
      <c r="M3320" s="389"/>
      <c r="N3320" s="401"/>
    </row>
    <row r="3321" spans="1:14" x14ac:dyDescent="0.2">
      <c r="A3321" s="158">
        <v>46480</v>
      </c>
      <c r="B3321" s="421">
        <v>397.6</v>
      </c>
      <c r="G3321" s="399">
        <v>614.80000000000007</v>
      </c>
      <c r="H3321" s="399">
        <f t="shared" ref="H3321:H3322" si="282">CEILING(B3321*1.4,0.05)</f>
        <v>556.65</v>
      </c>
      <c r="M3321" s="389"/>
      <c r="N3321" s="401"/>
    </row>
    <row r="3322" spans="1:14" x14ac:dyDescent="0.2">
      <c r="A3322" s="158">
        <v>46483</v>
      </c>
      <c r="B3322" s="421">
        <v>318</v>
      </c>
      <c r="G3322" s="399">
        <v>529.20000000000005</v>
      </c>
      <c r="H3322" s="399">
        <f t="shared" si="282"/>
        <v>445.20000000000005</v>
      </c>
      <c r="M3322" s="389"/>
      <c r="N3322" s="401"/>
    </row>
    <row r="3323" spans="1:14" x14ac:dyDescent="0.2">
      <c r="A3323" s="158">
        <v>46486</v>
      </c>
      <c r="B3323" s="421">
        <v>238.6</v>
      </c>
      <c r="G3323" s="399">
        <v>339.85</v>
      </c>
      <c r="M3323" s="389"/>
      <c r="N3323" s="401"/>
    </row>
    <row r="3324" spans="1:14" x14ac:dyDescent="0.2">
      <c r="A3324" s="158">
        <v>46489</v>
      </c>
      <c r="B3324" s="421">
        <v>278.35000000000002</v>
      </c>
      <c r="G3324" s="399">
        <v>405.65000000000003</v>
      </c>
      <c r="M3324" s="389"/>
      <c r="N3324" s="401"/>
    </row>
    <row r="3325" spans="1:14" x14ac:dyDescent="0.2">
      <c r="A3325" s="158">
        <v>46492</v>
      </c>
      <c r="B3325" s="421">
        <v>381.7</v>
      </c>
      <c r="G3325" s="399">
        <v>543.95000000000005</v>
      </c>
      <c r="M3325" s="389"/>
      <c r="N3325" s="401"/>
    </row>
    <row r="3326" spans="1:14" x14ac:dyDescent="0.2">
      <c r="A3326" s="158">
        <v>46493</v>
      </c>
      <c r="B3326" s="421">
        <v>348.4</v>
      </c>
      <c r="G3326" s="399">
        <v>487.8</v>
      </c>
      <c r="H3326" s="399">
        <f t="shared" ref="H3326:H3333" si="283">CEILING(B3326*1.4,0.05)</f>
        <v>487.8</v>
      </c>
      <c r="M3326" s="389"/>
      <c r="N3326" s="401"/>
    </row>
    <row r="3327" spans="1:14" x14ac:dyDescent="0.2">
      <c r="A3327" s="158">
        <v>46495</v>
      </c>
      <c r="B3327" s="421">
        <v>214.8</v>
      </c>
      <c r="G3327" s="399">
        <v>306.05</v>
      </c>
      <c r="H3327" s="399">
        <f t="shared" si="283"/>
        <v>300.75</v>
      </c>
      <c r="M3327" s="389"/>
      <c r="N3327" s="401"/>
    </row>
    <row r="3328" spans="1:14" x14ac:dyDescent="0.2">
      <c r="A3328" s="158">
        <v>46498</v>
      </c>
      <c r="B3328" s="421">
        <v>232.5</v>
      </c>
      <c r="G3328" s="399">
        <v>330.5</v>
      </c>
      <c r="H3328" s="399">
        <f t="shared" si="283"/>
        <v>325.5</v>
      </c>
      <c r="M3328" s="389"/>
      <c r="N3328" s="401"/>
    </row>
    <row r="3329" spans="1:14" x14ac:dyDescent="0.2">
      <c r="A3329" s="158">
        <v>46500</v>
      </c>
      <c r="B3329" s="421">
        <v>278.35000000000002</v>
      </c>
      <c r="G3329" s="399">
        <v>420.75</v>
      </c>
      <c r="H3329" s="399">
        <f t="shared" si="283"/>
        <v>389.70000000000005</v>
      </c>
      <c r="M3329" s="389"/>
      <c r="N3329" s="401"/>
    </row>
    <row r="3330" spans="1:14" x14ac:dyDescent="0.2">
      <c r="A3330" s="158">
        <v>46501</v>
      </c>
      <c r="B3330" s="421">
        <v>348</v>
      </c>
      <c r="G3330" s="399">
        <v>512.80000000000007</v>
      </c>
      <c r="H3330" s="399">
        <f t="shared" si="283"/>
        <v>487.20000000000005</v>
      </c>
      <c r="M3330" s="389"/>
      <c r="N3330" s="401"/>
    </row>
    <row r="3331" spans="1:14" x14ac:dyDescent="0.2">
      <c r="A3331" s="158">
        <v>46502</v>
      </c>
      <c r="B3331" s="421">
        <v>417.45</v>
      </c>
      <c r="G3331" s="399">
        <v>524.35</v>
      </c>
      <c r="H3331" s="399">
        <f t="shared" si="283"/>
        <v>584.45000000000005</v>
      </c>
      <c r="M3331" s="389"/>
      <c r="N3331" s="401"/>
    </row>
    <row r="3332" spans="1:14" x14ac:dyDescent="0.2">
      <c r="A3332" s="158">
        <v>46503</v>
      </c>
      <c r="B3332" s="421">
        <v>400</v>
      </c>
      <c r="G3332" s="399">
        <v>541.65</v>
      </c>
      <c r="H3332" s="399">
        <f t="shared" si="283"/>
        <v>560</v>
      </c>
      <c r="M3332" s="389"/>
      <c r="N3332" s="401"/>
    </row>
    <row r="3333" spans="1:14" x14ac:dyDescent="0.2">
      <c r="A3333" s="158">
        <v>46504</v>
      </c>
      <c r="B3333" s="421">
        <v>1168.75</v>
      </c>
      <c r="G3333" s="399">
        <v>1839.1000000000001</v>
      </c>
      <c r="H3333" s="399">
        <f t="shared" si="283"/>
        <v>1636.25</v>
      </c>
      <c r="M3333" s="389"/>
      <c r="N3333" s="401"/>
    </row>
    <row r="3334" spans="1:14" x14ac:dyDescent="0.2">
      <c r="A3334" s="158">
        <v>46507</v>
      </c>
      <c r="B3334" s="421">
        <v>1585.7</v>
      </c>
      <c r="G3334" s="399">
        <v>1864.75</v>
      </c>
      <c r="M3334" s="389"/>
      <c r="N3334" s="401"/>
    </row>
    <row r="3335" spans="1:14" x14ac:dyDescent="0.2">
      <c r="A3335" s="158">
        <v>46510</v>
      </c>
      <c r="B3335" s="421">
        <v>371.05</v>
      </c>
      <c r="G3335" s="399">
        <v>548.75</v>
      </c>
      <c r="M3335" s="389"/>
      <c r="N3335" s="401"/>
    </row>
    <row r="3336" spans="1:14" x14ac:dyDescent="0.2">
      <c r="A3336" s="158">
        <v>46513</v>
      </c>
      <c r="B3336" s="421">
        <v>59.7</v>
      </c>
      <c r="G3336" s="399">
        <v>85.600000000000009</v>
      </c>
      <c r="H3336" s="399">
        <f t="shared" ref="H3336:H3337" si="284">CEILING(B3336*1.4,0.05)</f>
        <v>83.600000000000009</v>
      </c>
      <c r="M3336" s="389"/>
      <c r="N3336" s="401"/>
    </row>
    <row r="3337" spans="1:14" x14ac:dyDescent="0.2">
      <c r="A3337" s="158">
        <v>46519</v>
      </c>
      <c r="B3337" s="421">
        <v>149.30000000000001</v>
      </c>
      <c r="G3337" s="399">
        <v>239.9</v>
      </c>
      <c r="H3337" s="399">
        <f t="shared" si="284"/>
        <v>209.05</v>
      </c>
      <c r="M3337" s="389"/>
      <c r="N3337" s="401"/>
    </row>
    <row r="3338" spans="1:14" x14ac:dyDescent="0.2">
      <c r="A3338" s="158">
        <v>46522</v>
      </c>
      <c r="B3338" s="421">
        <v>445.25</v>
      </c>
      <c r="G3338" s="399">
        <v>672.25</v>
      </c>
      <c r="M3338" s="389"/>
      <c r="N3338" s="401"/>
    </row>
    <row r="3339" spans="1:14" x14ac:dyDescent="0.2">
      <c r="A3339" s="158">
        <v>46525</v>
      </c>
      <c r="B3339" s="421">
        <v>59.7</v>
      </c>
      <c r="G3339" s="399">
        <v>78.7</v>
      </c>
      <c r="M3339" s="389"/>
      <c r="N3339" s="401"/>
    </row>
    <row r="3340" spans="1:14" x14ac:dyDescent="0.2">
      <c r="A3340" s="158">
        <v>46528</v>
      </c>
      <c r="B3340" s="421">
        <v>179.15</v>
      </c>
      <c r="G3340" s="399">
        <v>250.20000000000002</v>
      </c>
      <c r="H3340" s="399">
        <f t="shared" ref="H3340:H3346" si="285">CEILING(B3340*1.4,0.05)</f>
        <v>250.85000000000002</v>
      </c>
      <c r="M3340" s="389"/>
      <c r="N3340" s="401"/>
    </row>
    <row r="3341" spans="1:14" x14ac:dyDescent="0.2">
      <c r="A3341" s="158">
        <v>46531</v>
      </c>
      <c r="B3341" s="421">
        <v>90</v>
      </c>
      <c r="G3341" s="399">
        <v>128.25</v>
      </c>
      <c r="H3341" s="399">
        <f t="shared" si="285"/>
        <v>126</v>
      </c>
      <c r="M3341" s="389"/>
      <c r="N3341" s="401"/>
    </row>
    <row r="3342" spans="1:14" x14ac:dyDescent="0.2">
      <c r="A3342" s="158">
        <v>46534</v>
      </c>
      <c r="B3342" s="421">
        <v>248.95</v>
      </c>
      <c r="G3342" s="399">
        <v>307.75</v>
      </c>
      <c r="H3342" s="399">
        <f t="shared" si="285"/>
        <v>348.55</v>
      </c>
      <c r="M3342" s="389"/>
      <c r="N3342" s="401"/>
    </row>
    <row r="3343" spans="1:14" x14ac:dyDescent="0.2">
      <c r="A3343" s="158">
        <v>47000</v>
      </c>
      <c r="B3343" s="421">
        <v>74.75</v>
      </c>
      <c r="G3343" s="399">
        <v>110.75</v>
      </c>
      <c r="H3343" s="399">
        <f t="shared" si="285"/>
        <v>104.65</v>
      </c>
      <c r="M3343" s="389"/>
      <c r="N3343" s="401"/>
    </row>
    <row r="3344" spans="1:14" x14ac:dyDescent="0.2">
      <c r="A3344" s="158">
        <v>47003</v>
      </c>
      <c r="B3344" s="421">
        <v>89.65</v>
      </c>
      <c r="G3344" s="399">
        <v>108.9</v>
      </c>
      <c r="H3344" s="399">
        <f t="shared" si="285"/>
        <v>125.55000000000001</v>
      </c>
      <c r="M3344" s="389"/>
      <c r="N3344" s="401"/>
    </row>
    <row r="3345" spans="1:14" x14ac:dyDescent="0.2">
      <c r="A3345" s="158">
        <v>47007</v>
      </c>
      <c r="B3345" s="421">
        <v>373.25</v>
      </c>
      <c r="G3345" s="399">
        <v>522.55000000000007</v>
      </c>
      <c r="H3345" s="399">
        <f t="shared" si="285"/>
        <v>522.55000000000007</v>
      </c>
      <c r="M3345" s="389"/>
      <c r="N3345" s="401"/>
    </row>
    <row r="3346" spans="1:14" x14ac:dyDescent="0.2">
      <c r="A3346" s="158">
        <v>47009</v>
      </c>
      <c r="B3346" s="421">
        <v>179.15</v>
      </c>
      <c r="G3346" s="399">
        <v>272.55</v>
      </c>
      <c r="H3346" s="399">
        <f t="shared" si="285"/>
        <v>250.85000000000002</v>
      </c>
      <c r="M3346" s="389"/>
      <c r="N3346" s="401"/>
    </row>
    <row r="3347" spans="1:14" x14ac:dyDescent="0.2">
      <c r="A3347" s="158">
        <v>47012</v>
      </c>
      <c r="B3347" s="421">
        <v>358.2</v>
      </c>
      <c r="G3347" s="399">
        <v>530.15</v>
      </c>
      <c r="M3347" s="389"/>
      <c r="N3347" s="401"/>
    </row>
    <row r="3348" spans="1:14" x14ac:dyDescent="0.2">
      <c r="A3348" s="158">
        <v>47015</v>
      </c>
      <c r="B3348" s="421">
        <v>89.65</v>
      </c>
      <c r="G3348" s="399">
        <v>108.85000000000001</v>
      </c>
      <c r="H3348" s="399">
        <f t="shared" ref="H3348:H3349" si="286">CEILING(B3348*1.4,0.05)</f>
        <v>125.55000000000001</v>
      </c>
      <c r="M3348" s="389"/>
      <c r="N3348" s="401"/>
    </row>
    <row r="3349" spans="1:14" x14ac:dyDescent="0.2">
      <c r="A3349" s="158">
        <v>47018</v>
      </c>
      <c r="B3349" s="421">
        <v>208.9</v>
      </c>
      <c r="G3349" s="399">
        <v>295.15000000000003</v>
      </c>
      <c r="H3349" s="399">
        <f t="shared" si="286"/>
        <v>292.5</v>
      </c>
      <c r="M3349" s="389"/>
      <c r="N3349" s="401"/>
    </row>
    <row r="3350" spans="1:14" x14ac:dyDescent="0.2">
      <c r="A3350" s="158">
        <v>47021</v>
      </c>
      <c r="B3350" s="421">
        <v>278.64999999999998</v>
      </c>
      <c r="G3350" s="399">
        <v>412.25</v>
      </c>
      <c r="M3350" s="389"/>
      <c r="N3350" s="401"/>
    </row>
    <row r="3351" spans="1:14" x14ac:dyDescent="0.2">
      <c r="A3351" s="158">
        <v>47024</v>
      </c>
      <c r="B3351" s="421">
        <v>208.9</v>
      </c>
      <c r="G3351" s="399">
        <v>350.5</v>
      </c>
      <c r="H3351" s="399">
        <f t="shared" ref="H3351:H3364" si="287">CEILING(B3351*1.4,0.05)</f>
        <v>292.5</v>
      </c>
      <c r="M3351" s="389"/>
      <c r="N3351" s="401"/>
    </row>
    <row r="3352" spans="1:14" x14ac:dyDescent="0.2">
      <c r="A3352" s="158">
        <v>47027</v>
      </c>
      <c r="B3352" s="421">
        <v>686.85</v>
      </c>
      <c r="G3352" s="399">
        <v>961.65000000000009</v>
      </c>
      <c r="H3352" s="399">
        <f t="shared" si="287"/>
        <v>961.6</v>
      </c>
      <c r="M3352" s="389"/>
      <c r="N3352" s="401"/>
    </row>
    <row r="3353" spans="1:14" x14ac:dyDescent="0.2">
      <c r="A3353" s="158">
        <v>47030</v>
      </c>
      <c r="B3353" s="421">
        <v>208.9</v>
      </c>
      <c r="G3353" s="399">
        <v>334.45000000000005</v>
      </c>
      <c r="H3353" s="399">
        <f t="shared" si="287"/>
        <v>292.5</v>
      </c>
      <c r="M3353" s="389"/>
      <c r="N3353" s="401"/>
    </row>
    <row r="3354" spans="1:14" x14ac:dyDescent="0.2">
      <c r="A3354" s="158">
        <v>47033</v>
      </c>
      <c r="B3354" s="421">
        <v>686.85</v>
      </c>
      <c r="G3354" s="399">
        <v>961.65000000000009</v>
      </c>
      <c r="H3354" s="399">
        <f t="shared" si="287"/>
        <v>961.6</v>
      </c>
      <c r="M3354" s="389"/>
      <c r="N3354" s="401"/>
    </row>
    <row r="3355" spans="1:14" x14ac:dyDescent="0.2">
      <c r="A3355" s="158">
        <v>47042</v>
      </c>
      <c r="B3355" s="421">
        <v>119.3</v>
      </c>
      <c r="G3355" s="399">
        <v>172.45000000000002</v>
      </c>
      <c r="H3355" s="399">
        <f t="shared" si="287"/>
        <v>167.05</v>
      </c>
      <c r="M3355" s="389"/>
      <c r="N3355" s="401"/>
    </row>
    <row r="3356" spans="1:14" x14ac:dyDescent="0.2">
      <c r="A3356" s="158">
        <v>47045</v>
      </c>
      <c r="B3356" s="421">
        <v>445.55</v>
      </c>
      <c r="G3356" s="399">
        <v>623.85</v>
      </c>
      <c r="H3356" s="399">
        <f t="shared" si="287"/>
        <v>623.80000000000007</v>
      </c>
      <c r="M3356" s="389"/>
      <c r="N3356" s="401"/>
    </row>
    <row r="3357" spans="1:14" x14ac:dyDescent="0.2">
      <c r="A3357" s="158">
        <v>47047</v>
      </c>
      <c r="B3357" s="421">
        <v>343.35</v>
      </c>
      <c r="G3357" s="399">
        <v>480.75</v>
      </c>
      <c r="H3357" s="399">
        <f t="shared" si="287"/>
        <v>480.70000000000005</v>
      </c>
      <c r="M3357" s="389"/>
      <c r="N3357" s="401"/>
    </row>
    <row r="3358" spans="1:14" x14ac:dyDescent="0.2">
      <c r="A3358" s="158">
        <v>47049</v>
      </c>
      <c r="B3358" s="421">
        <v>457.7</v>
      </c>
      <c r="G3358" s="399">
        <v>640.80000000000007</v>
      </c>
      <c r="H3358" s="399">
        <f t="shared" si="287"/>
        <v>640.80000000000007</v>
      </c>
      <c r="M3358" s="389"/>
      <c r="N3358" s="401"/>
    </row>
    <row r="3359" spans="1:14" x14ac:dyDescent="0.2">
      <c r="A3359" s="158">
        <v>47052</v>
      </c>
      <c r="B3359" s="421">
        <v>446.4</v>
      </c>
      <c r="G3359" s="399">
        <v>624.95000000000005</v>
      </c>
      <c r="H3359" s="399">
        <f t="shared" si="287"/>
        <v>625</v>
      </c>
      <c r="M3359" s="389"/>
      <c r="N3359" s="401"/>
    </row>
    <row r="3360" spans="1:14" x14ac:dyDescent="0.2">
      <c r="A3360" s="158">
        <v>47053</v>
      </c>
      <c r="B3360" s="421">
        <v>595</v>
      </c>
      <c r="G3360" s="399">
        <v>833.1</v>
      </c>
      <c r="H3360" s="399">
        <f t="shared" si="287"/>
        <v>833</v>
      </c>
      <c r="M3360" s="389"/>
      <c r="N3360" s="401"/>
    </row>
    <row r="3361" spans="1:14" x14ac:dyDescent="0.2">
      <c r="A3361" s="158">
        <v>47054</v>
      </c>
      <c r="B3361" s="421">
        <v>343.35</v>
      </c>
      <c r="G3361" s="399">
        <v>452.45000000000005</v>
      </c>
      <c r="H3361" s="399">
        <f t="shared" si="287"/>
        <v>480.70000000000005</v>
      </c>
      <c r="M3361" s="389"/>
      <c r="N3361" s="401"/>
    </row>
    <row r="3362" spans="1:14" x14ac:dyDescent="0.2">
      <c r="A3362" s="158">
        <v>47057</v>
      </c>
      <c r="B3362" s="421">
        <v>134.30000000000001</v>
      </c>
      <c r="G3362" s="399">
        <v>175.45000000000002</v>
      </c>
      <c r="H3362" s="399">
        <f t="shared" si="287"/>
        <v>188.05</v>
      </c>
      <c r="M3362" s="389"/>
      <c r="N3362" s="401"/>
    </row>
    <row r="3363" spans="1:14" x14ac:dyDescent="0.2">
      <c r="A3363" s="158">
        <v>47060</v>
      </c>
      <c r="B3363" s="421">
        <v>179.15</v>
      </c>
      <c r="G3363" s="399">
        <v>265.05</v>
      </c>
      <c r="H3363" s="399">
        <f t="shared" si="287"/>
        <v>250.85000000000002</v>
      </c>
      <c r="M3363" s="389"/>
      <c r="N3363" s="401"/>
    </row>
    <row r="3364" spans="1:14" x14ac:dyDescent="0.2">
      <c r="A3364" s="158">
        <v>47063</v>
      </c>
      <c r="B3364" s="421">
        <v>268.7</v>
      </c>
      <c r="G3364" s="399">
        <v>397.55</v>
      </c>
      <c r="H3364" s="399">
        <f t="shared" si="287"/>
        <v>376.20000000000005</v>
      </c>
      <c r="M3364" s="389"/>
      <c r="N3364" s="401"/>
    </row>
    <row r="3365" spans="1:14" x14ac:dyDescent="0.2">
      <c r="A3365" s="158">
        <v>47066</v>
      </c>
      <c r="B3365" s="421">
        <v>358.2</v>
      </c>
      <c r="G3365" s="399">
        <v>530.15</v>
      </c>
      <c r="M3365" s="389"/>
      <c r="N3365" s="401"/>
    </row>
    <row r="3366" spans="1:14" x14ac:dyDescent="0.2">
      <c r="A3366" s="158">
        <v>47069</v>
      </c>
      <c r="B3366" s="421">
        <v>74.75</v>
      </c>
      <c r="G3366" s="399">
        <v>110.75</v>
      </c>
      <c r="H3366" s="399">
        <f t="shared" ref="H3366:H3367" si="288">CEILING(B3366*1.4,0.05)</f>
        <v>104.65</v>
      </c>
      <c r="M3366" s="389"/>
      <c r="N3366" s="401"/>
    </row>
    <row r="3367" spans="1:14" x14ac:dyDescent="0.2">
      <c r="A3367" s="158">
        <v>47301</v>
      </c>
      <c r="B3367" s="421">
        <v>91.75</v>
      </c>
      <c r="G3367" s="399">
        <v>137.75</v>
      </c>
      <c r="H3367" s="399">
        <f t="shared" si="288"/>
        <v>128.45000000000002</v>
      </c>
      <c r="M3367" s="389"/>
      <c r="N3367" s="401"/>
    </row>
    <row r="3368" spans="1:14" x14ac:dyDescent="0.2">
      <c r="A3368" s="158">
        <v>47304</v>
      </c>
      <c r="B3368" s="421">
        <v>104.55</v>
      </c>
      <c r="G3368" s="399">
        <v>156.95000000000002</v>
      </c>
      <c r="M3368" s="389"/>
      <c r="N3368" s="401"/>
    </row>
    <row r="3369" spans="1:14" x14ac:dyDescent="0.2">
      <c r="A3369" s="158">
        <v>47307</v>
      </c>
      <c r="B3369" s="421">
        <v>211.45</v>
      </c>
      <c r="G3369" s="399">
        <v>317.20000000000005</v>
      </c>
      <c r="M3369" s="389"/>
      <c r="N3369" s="401"/>
    </row>
    <row r="3370" spans="1:14" x14ac:dyDescent="0.2">
      <c r="A3370" s="158">
        <v>47310</v>
      </c>
      <c r="B3370" s="421">
        <v>348.9</v>
      </c>
      <c r="G3370" s="399">
        <v>523.35</v>
      </c>
      <c r="M3370" s="389"/>
      <c r="N3370" s="401"/>
    </row>
    <row r="3371" spans="1:14" x14ac:dyDescent="0.2">
      <c r="A3371" s="158">
        <v>47313</v>
      </c>
      <c r="B3371" s="421">
        <v>338.3</v>
      </c>
      <c r="G3371" s="399">
        <v>507.55</v>
      </c>
      <c r="M3371" s="389"/>
      <c r="N3371" s="401"/>
    </row>
    <row r="3372" spans="1:14" x14ac:dyDescent="0.2">
      <c r="A3372" s="158">
        <v>47316</v>
      </c>
      <c r="B3372" s="421">
        <v>671.3</v>
      </c>
      <c r="G3372" s="399">
        <v>1006.5</v>
      </c>
      <c r="M3372" s="389"/>
      <c r="N3372" s="401"/>
    </row>
    <row r="3373" spans="1:14" x14ac:dyDescent="0.2">
      <c r="A3373" s="158">
        <v>47319</v>
      </c>
      <c r="B3373" s="421">
        <v>687.15</v>
      </c>
      <c r="G3373" s="399">
        <v>1030.8</v>
      </c>
      <c r="M3373" s="389"/>
      <c r="N3373" s="401"/>
    </row>
    <row r="3374" spans="1:14" x14ac:dyDescent="0.2">
      <c r="A3374" s="158">
        <v>47348</v>
      </c>
      <c r="B3374" s="421">
        <v>99.35</v>
      </c>
      <c r="G3374" s="399">
        <v>147.25</v>
      </c>
      <c r="H3374" s="399">
        <f t="shared" ref="H3374:H3379" si="289">CEILING(B3374*1.4,0.05)</f>
        <v>139.1</v>
      </c>
      <c r="M3374" s="389"/>
      <c r="N3374" s="401"/>
    </row>
    <row r="3375" spans="1:14" x14ac:dyDescent="0.2">
      <c r="A3375" s="158">
        <v>47351</v>
      </c>
      <c r="B3375" s="421">
        <v>248.95</v>
      </c>
      <c r="G3375" s="399">
        <v>449.90000000000003</v>
      </c>
      <c r="H3375" s="399">
        <f t="shared" si="289"/>
        <v>348.55</v>
      </c>
      <c r="M3375" s="389"/>
      <c r="N3375" s="401"/>
    </row>
    <row r="3376" spans="1:14" x14ac:dyDescent="0.2">
      <c r="A3376" s="158">
        <v>47354</v>
      </c>
      <c r="B3376" s="421">
        <v>179.15</v>
      </c>
      <c r="G3376" s="399">
        <v>265.05</v>
      </c>
      <c r="H3376" s="399">
        <f t="shared" si="289"/>
        <v>250.85000000000002</v>
      </c>
      <c r="M3376" s="389"/>
      <c r="N3376" s="401"/>
    </row>
    <row r="3377" spans="1:14" x14ac:dyDescent="0.2">
      <c r="A3377" s="158">
        <v>47357</v>
      </c>
      <c r="B3377" s="421">
        <v>398.05</v>
      </c>
      <c r="G3377" s="399">
        <v>662.75</v>
      </c>
      <c r="H3377" s="399">
        <f t="shared" si="289"/>
        <v>557.30000000000007</v>
      </c>
      <c r="M3377" s="389"/>
      <c r="N3377" s="401"/>
    </row>
    <row r="3378" spans="1:14" x14ac:dyDescent="0.2">
      <c r="A3378" s="158">
        <v>47361</v>
      </c>
      <c r="B3378" s="421">
        <v>139.35</v>
      </c>
      <c r="G3378" s="399">
        <v>206.3</v>
      </c>
      <c r="H3378" s="399">
        <f t="shared" si="289"/>
        <v>195.10000000000002</v>
      </c>
      <c r="M3378" s="389"/>
      <c r="N3378" s="401"/>
    </row>
    <row r="3379" spans="1:14" x14ac:dyDescent="0.2">
      <c r="A3379" s="158">
        <v>47362</v>
      </c>
      <c r="B3379" s="421">
        <v>208.9</v>
      </c>
      <c r="G3379" s="399">
        <v>278.15000000000003</v>
      </c>
      <c r="H3379" s="399">
        <f t="shared" si="289"/>
        <v>292.5</v>
      </c>
      <c r="M3379" s="389"/>
      <c r="N3379" s="401"/>
    </row>
    <row r="3380" spans="1:14" x14ac:dyDescent="0.2">
      <c r="A3380" s="158">
        <v>47364</v>
      </c>
      <c r="B3380" s="421">
        <v>296</v>
      </c>
      <c r="G3380" s="399">
        <v>445.6</v>
      </c>
      <c r="M3380" s="389"/>
      <c r="N3380" s="401"/>
    </row>
    <row r="3381" spans="1:14" x14ac:dyDescent="0.2">
      <c r="A3381" s="158">
        <v>47367</v>
      </c>
      <c r="B3381" s="421">
        <v>236.4</v>
      </c>
      <c r="G3381" s="399">
        <v>359.55</v>
      </c>
      <c r="M3381" s="389"/>
      <c r="N3381" s="401"/>
    </row>
    <row r="3382" spans="1:14" x14ac:dyDescent="0.2">
      <c r="A3382" s="158">
        <v>47370</v>
      </c>
      <c r="B3382" s="421">
        <v>429.2</v>
      </c>
      <c r="G3382" s="399">
        <v>646.05000000000007</v>
      </c>
      <c r="M3382" s="389"/>
      <c r="N3382" s="401"/>
    </row>
    <row r="3383" spans="1:14" x14ac:dyDescent="0.2">
      <c r="A3383" s="158">
        <v>47373</v>
      </c>
      <c r="B3383" s="421">
        <v>306.60000000000002</v>
      </c>
      <c r="G3383" s="399">
        <v>461.55</v>
      </c>
      <c r="M3383" s="389"/>
      <c r="N3383" s="401"/>
    </row>
    <row r="3384" spans="1:14" x14ac:dyDescent="0.2">
      <c r="A3384" s="158">
        <v>47381</v>
      </c>
      <c r="B3384" s="421">
        <v>268.7</v>
      </c>
      <c r="G3384" s="399">
        <v>413.65000000000003</v>
      </c>
      <c r="M3384" s="389"/>
      <c r="N3384" s="401"/>
    </row>
    <row r="3385" spans="1:14" x14ac:dyDescent="0.2">
      <c r="A3385" s="158">
        <v>47384</v>
      </c>
      <c r="B3385" s="421">
        <v>358.2</v>
      </c>
      <c r="G3385" s="399">
        <v>535.65</v>
      </c>
      <c r="M3385" s="389"/>
      <c r="N3385" s="401"/>
    </row>
    <row r="3386" spans="1:14" x14ac:dyDescent="0.2">
      <c r="A3386" s="158">
        <v>47385</v>
      </c>
      <c r="B3386" s="421">
        <v>308.39999999999998</v>
      </c>
      <c r="G3386" s="399">
        <v>516.80000000000007</v>
      </c>
      <c r="M3386" s="389"/>
      <c r="N3386" s="401"/>
    </row>
    <row r="3387" spans="1:14" x14ac:dyDescent="0.2">
      <c r="A3387" s="158">
        <v>47386</v>
      </c>
      <c r="B3387" s="421">
        <v>497.6</v>
      </c>
      <c r="G3387" s="399">
        <v>705.15000000000009</v>
      </c>
      <c r="M3387" s="389"/>
      <c r="N3387" s="401"/>
    </row>
    <row r="3388" spans="1:14" x14ac:dyDescent="0.2">
      <c r="A3388" s="158">
        <v>47387</v>
      </c>
      <c r="B3388" s="421">
        <v>288.55</v>
      </c>
      <c r="G3388" s="399">
        <v>502.70000000000005</v>
      </c>
      <c r="H3388" s="399">
        <f t="shared" ref="H3388" si="290">CEILING(B3388*1.4,0.05)</f>
        <v>404</v>
      </c>
      <c r="M3388" s="389"/>
      <c r="N3388" s="401"/>
    </row>
    <row r="3389" spans="1:14" x14ac:dyDescent="0.2">
      <c r="A3389" s="158">
        <v>47390</v>
      </c>
      <c r="B3389" s="421">
        <v>432.95</v>
      </c>
      <c r="G3389" s="399">
        <v>660.25</v>
      </c>
      <c r="M3389" s="389"/>
      <c r="N3389" s="401"/>
    </row>
    <row r="3390" spans="1:14" x14ac:dyDescent="0.2">
      <c r="A3390" s="158">
        <v>47393</v>
      </c>
      <c r="B3390" s="421">
        <v>577.20000000000005</v>
      </c>
      <c r="G3390" s="399">
        <v>840.45</v>
      </c>
      <c r="M3390" s="389"/>
      <c r="N3390" s="401"/>
    </row>
    <row r="3391" spans="1:14" x14ac:dyDescent="0.2">
      <c r="A3391" s="158">
        <v>47396</v>
      </c>
      <c r="B3391" s="421">
        <v>198.95</v>
      </c>
      <c r="G3391" s="399">
        <v>295.10000000000002</v>
      </c>
      <c r="H3391" s="399">
        <f t="shared" ref="H3391" si="291">CEILING(B3391*1.4,0.05)</f>
        <v>278.55</v>
      </c>
      <c r="M3391" s="389"/>
      <c r="N3391" s="401"/>
    </row>
    <row r="3392" spans="1:14" x14ac:dyDescent="0.2">
      <c r="A3392" s="158">
        <v>47399</v>
      </c>
      <c r="B3392" s="421">
        <v>398.05</v>
      </c>
      <c r="G3392" s="399">
        <v>617.75</v>
      </c>
      <c r="M3392" s="389"/>
      <c r="N3392" s="401"/>
    </row>
    <row r="3393" spans="1:14" x14ac:dyDescent="0.2">
      <c r="A3393" s="158">
        <v>47402</v>
      </c>
      <c r="B3393" s="421">
        <v>298.45</v>
      </c>
      <c r="G3393" s="399">
        <v>441.5</v>
      </c>
      <c r="H3393" s="399">
        <f t="shared" ref="H3393:H3394" si="292">CEILING(B3393*1.4,0.05)</f>
        <v>417.85</v>
      </c>
      <c r="M3393" s="389"/>
      <c r="N3393" s="401"/>
    </row>
    <row r="3394" spans="1:14" x14ac:dyDescent="0.2">
      <c r="A3394" s="158">
        <v>47405</v>
      </c>
      <c r="B3394" s="421">
        <v>198.95</v>
      </c>
      <c r="G3394" s="399">
        <v>295.10000000000002</v>
      </c>
      <c r="H3394" s="399">
        <f t="shared" si="292"/>
        <v>278.55</v>
      </c>
      <c r="M3394" s="389"/>
      <c r="N3394" s="401"/>
    </row>
    <row r="3395" spans="1:14" x14ac:dyDescent="0.2">
      <c r="A3395" s="158">
        <v>47408</v>
      </c>
      <c r="B3395" s="421">
        <v>398.05</v>
      </c>
      <c r="G3395" s="399">
        <v>576.05000000000007</v>
      </c>
      <c r="M3395" s="389"/>
      <c r="N3395" s="401"/>
    </row>
    <row r="3396" spans="1:14" x14ac:dyDescent="0.2">
      <c r="A3396" s="158">
        <v>47411</v>
      </c>
      <c r="B3396" s="421">
        <v>119.3</v>
      </c>
      <c r="G3396" s="399">
        <v>161.9</v>
      </c>
      <c r="H3396" s="399">
        <f t="shared" ref="H3396:H3398" si="293">CEILING(B3396*1.4,0.05)</f>
        <v>167.05</v>
      </c>
      <c r="M3396" s="389"/>
      <c r="N3396" s="401"/>
    </row>
    <row r="3397" spans="1:14" x14ac:dyDescent="0.2">
      <c r="A3397" s="158">
        <v>47414</v>
      </c>
      <c r="B3397" s="421">
        <v>238.9</v>
      </c>
      <c r="G3397" s="399">
        <v>353.45000000000005</v>
      </c>
      <c r="H3397" s="399">
        <f t="shared" si="293"/>
        <v>334.5</v>
      </c>
      <c r="M3397" s="389"/>
      <c r="N3397" s="401"/>
    </row>
    <row r="3398" spans="1:14" x14ac:dyDescent="0.2">
      <c r="A3398" s="158">
        <v>47417</v>
      </c>
      <c r="B3398" s="421">
        <v>278.64999999999998</v>
      </c>
      <c r="G3398" s="399">
        <v>411</v>
      </c>
      <c r="H3398" s="399">
        <f t="shared" si="293"/>
        <v>390.15000000000003</v>
      </c>
      <c r="M3398" s="389"/>
      <c r="N3398" s="401"/>
    </row>
    <row r="3399" spans="1:14" x14ac:dyDescent="0.2">
      <c r="A3399" s="158">
        <v>47420</v>
      </c>
      <c r="B3399" s="421">
        <v>547.4</v>
      </c>
      <c r="G3399" s="399">
        <v>809.85</v>
      </c>
      <c r="M3399" s="389"/>
      <c r="N3399" s="401"/>
    </row>
    <row r="3400" spans="1:14" x14ac:dyDescent="0.2">
      <c r="A3400" s="158">
        <v>47423</v>
      </c>
      <c r="B3400" s="421">
        <v>228.85</v>
      </c>
      <c r="G3400" s="399">
        <v>337.75</v>
      </c>
      <c r="H3400" s="399">
        <f t="shared" ref="H3400" si="294">CEILING(B3400*1.4,0.05)</f>
        <v>320.40000000000003</v>
      </c>
      <c r="M3400" s="389"/>
      <c r="N3400" s="401"/>
    </row>
    <row r="3401" spans="1:14" x14ac:dyDescent="0.2">
      <c r="A3401" s="158">
        <v>47426</v>
      </c>
      <c r="B3401" s="421">
        <v>343.35</v>
      </c>
      <c r="G3401" s="399">
        <v>516.95000000000005</v>
      </c>
      <c r="M3401" s="389"/>
      <c r="N3401" s="401"/>
    </row>
    <row r="3402" spans="1:14" x14ac:dyDescent="0.2">
      <c r="A3402" s="158">
        <v>47429</v>
      </c>
      <c r="B3402" s="421">
        <v>457.7</v>
      </c>
      <c r="G3402" s="399">
        <v>677.15000000000009</v>
      </c>
      <c r="M3402" s="389"/>
      <c r="N3402" s="401"/>
    </row>
    <row r="3403" spans="1:14" x14ac:dyDescent="0.2">
      <c r="A3403" s="158">
        <v>47432</v>
      </c>
      <c r="B3403" s="421">
        <v>572.20000000000005</v>
      </c>
      <c r="G3403" s="399">
        <v>721.6</v>
      </c>
      <c r="M3403" s="389"/>
      <c r="N3403" s="401"/>
    </row>
    <row r="3404" spans="1:14" x14ac:dyDescent="0.2">
      <c r="A3404" s="158">
        <v>47435</v>
      </c>
      <c r="B3404" s="421">
        <v>437.95</v>
      </c>
      <c r="G3404" s="399">
        <v>643.80000000000007</v>
      </c>
      <c r="H3404" s="399">
        <f t="shared" ref="H3404" si="295">CEILING(B3404*1.4,0.05)</f>
        <v>613.15</v>
      </c>
      <c r="M3404" s="389"/>
      <c r="N3404" s="401"/>
    </row>
    <row r="3405" spans="1:14" x14ac:dyDescent="0.2">
      <c r="A3405" s="158">
        <v>47438</v>
      </c>
      <c r="B3405" s="421">
        <v>696.8</v>
      </c>
      <c r="G3405" s="399">
        <v>1030.55</v>
      </c>
      <c r="M3405" s="389"/>
      <c r="N3405" s="401"/>
    </row>
    <row r="3406" spans="1:14" x14ac:dyDescent="0.2">
      <c r="A3406" s="158">
        <v>47441</v>
      </c>
      <c r="B3406" s="421">
        <v>870.85</v>
      </c>
      <c r="G3406" s="399">
        <v>1501.8</v>
      </c>
      <c r="M3406" s="389"/>
      <c r="N3406" s="401"/>
    </row>
    <row r="3407" spans="1:14" x14ac:dyDescent="0.2">
      <c r="A3407" s="158">
        <v>47444</v>
      </c>
      <c r="B3407" s="421">
        <v>238.9</v>
      </c>
      <c r="G3407" s="399">
        <v>373.5</v>
      </c>
      <c r="H3407" s="399">
        <f t="shared" ref="H3407" si="296">CEILING(B3407*1.4,0.05)</f>
        <v>334.5</v>
      </c>
      <c r="M3407" s="389"/>
      <c r="N3407" s="401"/>
    </row>
    <row r="3408" spans="1:14" x14ac:dyDescent="0.2">
      <c r="A3408" s="158">
        <v>47447</v>
      </c>
      <c r="B3408" s="421">
        <v>358.2</v>
      </c>
      <c r="G3408" s="399">
        <v>554.15</v>
      </c>
      <c r="M3408" s="389"/>
      <c r="N3408" s="401"/>
    </row>
    <row r="3409" spans="1:14" x14ac:dyDescent="0.2">
      <c r="A3409" s="158">
        <v>47450</v>
      </c>
      <c r="B3409" s="421">
        <v>477.8</v>
      </c>
      <c r="G3409" s="399">
        <v>617.20000000000005</v>
      </c>
      <c r="M3409" s="389"/>
      <c r="N3409" s="401"/>
    </row>
    <row r="3410" spans="1:14" x14ac:dyDescent="0.2">
      <c r="A3410" s="158">
        <v>47451</v>
      </c>
      <c r="B3410" s="421">
        <v>575.9</v>
      </c>
      <c r="G3410" s="399">
        <v>836.65000000000009</v>
      </c>
      <c r="M3410" s="389"/>
      <c r="N3410" s="401"/>
    </row>
    <row r="3411" spans="1:14" x14ac:dyDescent="0.2">
      <c r="A3411" s="158">
        <v>47453</v>
      </c>
      <c r="B3411" s="421">
        <v>278.64999999999998</v>
      </c>
      <c r="G3411" s="399">
        <v>391.5</v>
      </c>
      <c r="H3411" s="399">
        <f t="shared" ref="H3411" si="297">CEILING(B3411*1.4,0.05)</f>
        <v>390.15000000000003</v>
      </c>
      <c r="M3411" s="389"/>
      <c r="N3411" s="401"/>
    </row>
    <row r="3412" spans="1:14" x14ac:dyDescent="0.2">
      <c r="A3412" s="158">
        <v>47456</v>
      </c>
      <c r="B3412" s="421">
        <v>418.15</v>
      </c>
      <c r="G3412" s="399">
        <v>666.7</v>
      </c>
      <c r="M3412" s="389"/>
      <c r="N3412" s="401"/>
    </row>
    <row r="3413" spans="1:14" x14ac:dyDescent="0.2">
      <c r="A3413" s="158">
        <v>47459</v>
      </c>
      <c r="B3413" s="421">
        <v>557.45000000000005</v>
      </c>
      <c r="G3413" s="399">
        <v>834.25</v>
      </c>
      <c r="M3413" s="389"/>
      <c r="N3413" s="401"/>
    </row>
    <row r="3414" spans="1:14" x14ac:dyDescent="0.2">
      <c r="A3414" s="158">
        <v>47462</v>
      </c>
      <c r="B3414" s="421">
        <v>119.3</v>
      </c>
      <c r="G3414" s="399">
        <v>165.55</v>
      </c>
      <c r="H3414" s="399">
        <f t="shared" ref="H3414:H3416" si="298">CEILING(B3414*1.4,0.05)</f>
        <v>167.05</v>
      </c>
      <c r="M3414" s="389"/>
      <c r="N3414" s="401"/>
    </row>
    <row r="3415" spans="1:14" x14ac:dyDescent="0.2">
      <c r="A3415" s="158">
        <v>47465</v>
      </c>
      <c r="B3415" s="421">
        <v>547.4</v>
      </c>
      <c r="G3415" s="399">
        <v>766.45</v>
      </c>
      <c r="H3415" s="399">
        <f t="shared" si="298"/>
        <v>766.40000000000009</v>
      </c>
      <c r="M3415" s="389"/>
      <c r="N3415" s="401"/>
    </row>
    <row r="3416" spans="1:14" x14ac:dyDescent="0.2">
      <c r="A3416" s="158">
        <v>47466</v>
      </c>
      <c r="B3416" s="421">
        <v>119.3</v>
      </c>
      <c r="G3416" s="399">
        <v>177.60000000000002</v>
      </c>
      <c r="H3416" s="399">
        <f t="shared" si="298"/>
        <v>167.05</v>
      </c>
      <c r="M3416" s="389"/>
      <c r="N3416" s="401"/>
    </row>
    <row r="3417" spans="1:14" x14ac:dyDescent="0.2">
      <c r="A3417" s="158">
        <v>47467</v>
      </c>
      <c r="B3417" s="421">
        <v>238.9</v>
      </c>
      <c r="G3417" s="399">
        <v>341</v>
      </c>
      <c r="M3417" s="389"/>
      <c r="N3417" s="401"/>
    </row>
    <row r="3418" spans="1:14" x14ac:dyDescent="0.2">
      <c r="A3418" s="158">
        <v>47468</v>
      </c>
      <c r="B3418" s="421">
        <v>457.7</v>
      </c>
      <c r="G3418" s="399">
        <v>677.15000000000009</v>
      </c>
      <c r="H3418" s="399">
        <f t="shared" ref="H3418:H3421" si="299">CEILING(B3418*1.4,0.05)</f>
        <v>640.80000000000007</v>
      </c>
      <c r="M3418" s="389"/>
      <c r="N3418" s="401"/>
    </row>
    <row r="3419" spans="1:14" x14ac:dyDescent="0.2">
      <c r="A3419" s="158">
        <v>47471</v>
      </c>
      <c r="B3419" s="421">
        <v>45.45</v>
      </c>
      <c r="G3419" s="399">
        <v>67.350000000000009</v>
      </c>
      <c r="H3419" s="399">
        <f t="shared" si="299"/>
        <v>63.650000000000006</v>
      </c>
      <c r="M3419" s="389"/>
      <c r="N3419" s="401"/>
    </row>
    <row r="3420" spans="1:14" x14ac:dyDescent="0.2">
      <c r="A3420" s="158">
        <v>47474</v>
      </c>
      <c r="B3420" s="421">
        <v>198.95</v>
      </c>
      <c r="G3420" s="399">
        <v>274.95</v>
      </c>
      <c r="H3420" s="399">
        <f t="shared" si="299"/>
        <v>278.55</v>
      </c>
      <c r="M3420" s="389"/>
      <c r="N3420" s="401"/>
    </row>
    <row r="3421" spans="1:14" x14ac:dyDescent="0.2">
      <c r="A3421" s="158">
        <v>47477</v>
      </c>
      <c r="B3421" s="421">
        <v>248.95</v>
      </c>
      <c r="G3421" s="399">
        <v>342.70000000000005</v>
      </c>
      <c r="H3421" s="399">
        <f t="shared" si="299"/>
        <v>348.55</v>
      </c>
      <c r="M3421" s="389"/>
      <c r="N3421" s="401"/>
    </row>
    <row r="3422" spans="1:14" x14ac:dyDescent="0.2">
      <c r="A3422" s="158">
        <v>47480</v>
      </c>
      <c r="B3422" s="421">
        <v>497.6</v>
      </c>
      <c r="G3422" s="399">
        <v>921.25</v>
      </c>
      <c r="M3422" s="389"/>
      <c r="N3422" s="401"/>
    </row>
    <row r="3423" spans="1:14" x14ac:dyDescent="0.2">
      <c r="A3423" s="158">
        <v>47483</v>
      </c>
      <c r="B3423" s="421">
        <v>597.15</v>
      </c>
      <c r="G3423" s="399">
        <v>854.05000000000007</v>
      </c>
      <c r="M3423" s="389"/>
      <c r="N3423" s="401"/>
    </row>
    <row r="3424" spans="1:14" x14ac:dyDescent="0.2">
      <c r="A3424" s="158">
        <v>47486</v>
      </c>
      <c r="B3424" s="421">
        <v>995.25</v>
      </c>
      <c r="G3424" s="399">
        <v>1372.8000000000002</v>
      </c>
      <c r="M3424" s="389"/>
      <c r="N3424" s="401"/>
    </row>
    <row r="3425" spans="1:14" x14ac:dyDescent="0.2">
      <c r="A3425" s="158">
        <v>47489</v>
      </c>
      <c r="B3425" s="421">
        <v>1492.9</v>
      </c>
      <c r="G3425" s="399">
        <v>2207.75</v>
      </c>
      <c r="M3425" s="389"/>
      <c r="N3425" s="401"/>
    </row>
    <row r="3426" spans="1:14" x14ac:dyDescent="0.2">
      <c r="A3426" s="158">
        <v>47491</v>
      </c>
      <c r="B3426" s="421">
        <v>1642.15</v>
      </c>
      <c r="G3426" s="399">
        <v>2299.1</v>
      </c>
      <c r="H3426" s="399">
        <f t="shared" ref="H3426:H3427" si="300">CEILING(B3426*1.4,0.05)</f>
        <v>2299.0500000000002</v>
      </c>
      <c r="M3426" s="389"/>
      <c r="N3426" s="401"/>
    </row>
    <row r="3427" spans="1:14" x14ac:dyDescent="0.2">
      <c r="A3427" s="158">
        <v>47495</v>
      </c>
      <c r="B3427" s="421">
        <v>497.6</v>
      </c>
      <c r="G3427" s="399">
        <v>803.40000000000009</v>
      </c>
      <c r="H3427" s="399">
        <f t="shared" si="300"/>
        <v>696.65000000000009</v>
      </c>
      <c r="M3427" s="389"/>
      <c r="N3427" s="401"/>
    </row>
    <row r="3428" spans="1:14" x14ac:dyDescent="0.2">
      <c r="A3428" s="158">
        <v>47498</v>
      </c>
      <c r="B3428" s="421">
        <v>746.4</v>
      </c>
      <c r="G3428" s="399">
        <v>1186.8500000000001</v>
      </c>
      <c r="M3428" s="389"/>
      <c r="N3428" s="401"/>
    </row>
    <row r="3429" spans="1:14" x14ac:dyDescent="0.2">
      <c r="A3429" s="158">
        <v>47501</v>
      </c>
      <c r="B3429" s="421">
        <v>995.25</v>
      </c>
      <c r="G3429" s="399">
        <v>1514.9</v>
      </c>
      <c r="M3429" s="389"/>
      <c r="N3429" s="401"/>
    </row>
    <row r="3430" spans="1:14" x14ac:dyDescent="0.2">
      <c r="A3430" s="158">
        <v>47511</v>
      </c>
      <c r="B3430" s="421">
        <v>1492.9</v>
      </c>
      <c r="G3430" s="399">
        <v>2090.15</v>
      </c>
      <c r="H3430" s="399">
        <f t="shared" ref="H3430:H3432" si="301">CEILING(B3430*1.4,0.05)</f>
        <v>2090.1</v>
      </c>
      <c r="M3430" s="389"/>
      <c r="N3430" s="401"/>
    </row>
    <row r="3431" spans="1:14" x14ac:dyDescent="0.2">
      <c r="A3431" s="158">
        <v>47514</v>
      </c>
      <c r="B3431" s="421">
        <v>870.85</v>
      </c>
      <c r="G3431" s="399">
        <v>1219.3</v>
      </c>
      <c r="H3431" s="399">
        <f t="shared" si="301"/>
        <v>1219.2</v>
      </c>
      <c r="M3431" s="389"/>
      <c r="N3431" s="401"/>
    </row>
    <row r="3432" spans="1:14" x14ac:dyDescent="0.2">
      <c r="A3432" s="158">
        <v>47516</v>
      </c>
      <c r="B3432" s="421">
        <v>457.7</v>
      </c>
      <c r="G3432" s="399">
        <v>622.95000000000005</v>
      </c>
      <c r="H3432" s="399">
        <f t="shared" si="301"/>
        <v>640.80000000000007</v>
      </c>
      <c r="M3432" s="389"/>
      <c r="N3432" s="401"/>
    </row>
    <row r="3433" spans="1:14" x14ac:dyDescent="0.2">
      <c r="A3433" s="158">
        <v>47519</v>
      </c>
      <c r="B3433" s="421">
        <v>915.7</v>
      </c>
      <c r="G3433" s="399">
        <v>1497</v>
      </c>
      <c r="M3433" s="389"/>
      <c r="N3433" s="401"/>
    </row>
    <row r="3434" spans="1:14" x14ac:dyDescent="0.2">
      <c r="A3434" s="158">
        <v>47528</v>
      </c>
      <c r="B3434" s="421">
        <v>796.35</v>
      </c>
      <c r="G3434" s="399">
        <v>1159.55</v>
      </c>
      <c r="M3434" s="389"/>
      <c r="N3434" s="401"/>
    </row>
    <row r="3435" spans="1:14" x14ac:dyDescent="0.2">
      <c r="A3435" s="158">
        <v>47531</v>
      </c>
      <c r="B3435" s="421">
        <v>1015.15</v>
      </c>
      <c r="G3435" s="399">
        <v>1531.15</v>
      </c>
      <c r="M3435" s="389"/>
      <c r="N3435" s="401"/>
    </row>
    <row r="3436" spans="1:14" x14ac:dyDescent="0.2">
      <c r="A3436" s="158">
        <v>47534</v>
      </c>
      <c r="B3436" s="421">
        <v>1144.55</v>
      </c>
      <c r="G3436" s="399">
        <v>1704.9</v>
      </c>
      <c r="M3436" s="389"/>
      <c r="N3436" s="401"/>
    </row>
    <row r="3437" spans="1:14" x14ac:dyDescent="0.2">
      <c r="A3437" s="158">
        <v>47537</v>
      </c>
      <c r="B3437" s="421">
        <v>457.7</v>
      </c>
      <c r="G3437" s="399">
        <v>633.05000000000007</v>
      </c>
      <c r="H3437" s="399">
        <f t="shared" ref="H3437:H3440" si="302">CEILING(B3437*1.4,0.05)</f>
        <v>640.80000000000007</v>
      </c>
      <c r="M3437" s="389"/>
      <c r="N3437" s="401"/>
    </row>
    <row r="3438" spans="1:14" x14ac:dyDescent="0.2">
      <c r="A3438" s="158">
        <v>47540</v>
      </c>
      <c r="B3438" s="421">
        <v>228.85</v>
      </c>
      <c r="G3438" s="399">
        <v>338.5</v>
      </c>
      <c r="H3438" s="399">
        <f t="shared" si="302"/>
        <v>320.40000000000003</v>
      </c>
      <c r="M3438" s="389"/>
      <c r="N3438" s="401"/>
    </row>
    <row r="3439" spans="1:14" x14ac:dyDescent="0.2">
      <c r="A3439" s="158">
        <v>47543</v>
      </c>
      <c r="B3439" s="421">
        <v>238.9</v>
      </c>
      <c r="G3439" s="399">
        <v>354.75</v>
      </c>
      <c r="H3439" s="399">
        <f t="shared" si="302"/>
        <v>334.5</v>
      </c>
      <c r="M3439" s="389"/>
      <c r="N3439" s="401"/>
    </row>
    <row r="3440" spans="1:14" x14ac:dyDescent="0.2">
      <c r="A3440" s="158">
        <v>47546</v>
      </c>
      <c r="B3440" s="421">
        <v>358.2</v>
      </c>
      <c r="G3440" s="399">
        <v>530.15</v>
      </c>
      <c r="H3440" s="399">
        <f t="shared" si="302"/>
        <v>501.5</v>
      </c>
      <c r="M3440" s="389"/>
      <c r="N3440" s="401"/>
    </row>
    <row r="3441" spans="1:14" x14ac:dyDescent="0.2">
      <c r="A3441" s="158">
        <v>47549</v>
      </c>
      <c r="B3441" s="421">
        <v>569</v>
      </c>
      <c r="G3441" s="399">
        <v>644.20000000000005</v>
      </c>
      <c r="M3441" s="389"/>
      <c r="N3441" s="401"/>
    </row>
    <row r="3442" spans="1:14" x14ac:dyDescent="0.2">
      <c r="A3442" s="158">
        <v>47552</v>
      </c>
      <c r="B3442" s="421">
        <v>398.05</v>
      </c>
      <c r="G3442" s="399">
        <v>587.05000000000007</v>
      </c>
      <c r="H3442" s="399">
        <f t="shared" ref="H3442" si="303">CEILING(B3442*1.4,0.05)</f>
        <v>557.30000000000007</v>
      </c>
      <c r="M3442" s="389"/>
      <c r="N3442" s="401"/>
    </row>
    <row r="3443" spans="1:14" x14ac:dyDescent="0.2">
      <c r="A3443" s="158">
        <v>47555</v>
      </c>
      <c r="B3443" s="421">
        <v>597.15</v>
      </c>
      <c r="G3443" s="399">
        <v>999.2</v>
      </c>
      <c r="M3443" s="389"/>
      <c r="N3443" s="401"/>
    </row>
    <row r="3444" spans="1:14" x14ac:dyDescent="0.2">
      <c r="A3444" s="158">
        <v>47558</v>
      </c>
      <c r="B3444" s="421">
        <v>1055</v>
      </c>
      <c r="G3444" s="399">
        <v>1347.95</v>
      </c>
      <c r="M3444" s="389"/>
      <c r="N3444" s="401"/>
    </row>
    <row r="3445" spans="1:14" x14ac:dyDescent="0.2">
      <c r="A3445" s="158">
        <v>47559</v>
      </c>
      <c r="B3445" s="421">
        <v>807.95</v>
      </c>
      <c r="G3445" s="399">
        <v>1131.2</v>
      </c>
      <c r="H3445" s="399">
        <f t="shared" ref="H3445:H3446" si="304">CEILING(B3445*1.4,0.05)</f>
        <v>1131.1500000000001</v>
      </c>
      <c r="M3445" s="389"/>
      <c r="N3445" s="401"/>
    </row>
    <row r="3446" spans="1:14" x14ac:dyDescent="0.2">
      <c r="A3446" s="158">
        <v>47561</v>
      </c>
      <c r="B3446" s="421">
        <v>288.55</v>
      </c>
      <c r="G3446" s="399">
        <v>496.8</v>
      </c>
      <c r="H3446" s="399">
        <f t="shared" si="304"/>
        <v>404</v>
      </c>
      <c r="M3446" s="389"/>
      <c r="N3446" s="401"/>
    </row>
    <row r="3447" spans="1:14" x14ac:dyDescent="0.2">
      <c r="A3447" s="158">
        <v>47565</v>
      </c>
      <c r="B3447" s="421">
        <v>753.1</v>
      </c>
      <c r="G3447" s="399">
        <v>1153.7</v>
      </c>
      <c r="M3447" s="389"/>
      <c r="N3447" s="401"/>
    </row>
    <row r="3448" spans="1:14" x14ac:dyDescent="0.2">
      <c r="A3448" s="158">
        <v>47566</v>
      </c>
      <c r="B3448" s="421">
        <v>960</v>
      </c>
      <c r="G3448" s="399">
        <v>1478.45</v>
      </c>
      <c r="M3448" s="389"/>
      <c r="N3448" s="401"/>
    </row>
    <row r="3449" spans="1:14" x14ac:dyDescent="0.2">
      <c r="A3449" s="158">
        <v>47568</v>
      </c>
      <c r="B3449" s="421">
        <v>432.95</v>
      </c>
      <c r="G3449" s="399">
        <v>606.20000000000005</v>
      </c>
      <c r="H3449" s="399">
        <f t="shared" ref="H3449:H3450" si="305">CEILING(B3449*1.4,0.05)</f>
        <v>606.15</v>
      </c>
      <c r="M3449" s="389"/>
      <c r="N3449" s="401"/>
    </row>
    <row r="3450" spans="1:14" x14ac:dyDescent="0.2">
      <c r="A3450" s="158">
        <v>47570</v>
      </c>
      <c r="B3450" s="421">
        <v>577.20000000000005</v>
      </c>
      <c r="G3450" s="399">
        <v>976.5</v>
      </c>
      <c r="H3450" s="399">
        <f t="shared" si="305"/>
        <v>808.1</v>
      </c>
      <c r="M3450" s="389"/>
      <c r="N3450" s="401"/>
    </row>
    <row r="3451" spans="1:14" x14ac:dyDescent="0.2">
      <c r="A3451" s="158">
        <v>47573</v>
      </c>
      <c r="B3451" s="421">
        <v>721.55</v>
      </c>
      <c r="G3451" s="399">
        <v>1239.1000000000001</v>
      </c>
      <c r="M3451" s="389"/>
      <c r="N3451" s="401"/>
    </row>
    <row r="3452" spans="1:14" x14ac:dyDescent="0.2">
      <c r="A3452" s="158">
        <v>47579</v>
      </c>
      <c r="B3452" s="421">
        <v>169.2</v>
      </c>
      <c r="G3452" s="399">
        <v>236.85000000000002</v>
      </c>
      <c r="H3452" s="399">
        <f t="shared" ref="H3452" si="306">CEILING(B3452*1.4,0.05)</f>
        <v>236.9</v>
      </c>
      <c r="M3452" s="389"/>
      <c r="N3452" s="401"/>
    </row>
    <row r="3453" spans="1:14" x14ac:dyDescent="0.2">
      <c r="A3453" s="158">
        <v>47582</v>
      </c>
      <c r="B3453" s="421">
        <v>448</v>
      </c>
      <c r="G3453" s="399">
        <v>443</v>
      </c>
      <c r="M3453" s="389"/>
      <c r="N3453" s="401"/>
    </row>
    <row r="3454" spans="1:14" x14ac:dyDescent="0.2">
      <c r="A3454" s="158">
        <v>47585</v>
      </c>
      <c r="B3454" s="421">
        <v>463.15</v>
      </c>
      <c r="G3454" s="399">
        <v>703.65000000000009</v>
      </c>
      <c r="M3454" s="389"/>
      <c r="N3454" s="401"/>
    </row>
    <row r="3455" spans="1:14" x14ac:dyDescent="0.2">
      <c r="A3455" s="158">
        <v>47588</v>
      </c>
      <c r="B3455" s="421">
        <v>1393.2</v>
      </c>
      <c r="G3455" s="399">
        <v>2283.85</v>
      </c>
      <c r="M3455" s="389"/>
      <c r="N3455" s="401"/>
    </row>
    <row r="3456" spans="1:14" x14ac:dyDescent="0.2">
      <c r="A3456" s="158">
        <v>47591</v>
      </c>
      <c r="B3456" s="421">
        <v>1692.15</v>
      </c>
      <c r="G3456" s="399">
        <v>2946.9</v>
      </c>
      <c r="M3456" s="389"/>
      <c r="N3456" s="401"/>
    </row>
    <row r="3457" spans="1:14" x14ac:dyDescent="0.2">
      <c r="A3457" s="158">
        <v>47592</v>
      </c>
      <c r="B3457" s="421">
        <v>344.65</v>
      </c>
      <c r="G3457" s="399">
        <v>482.5</v>
      </c>
      <c r="H3457" s="399">
        <f t="shared" ref="H3457:H3460" si="307">CEILING(B3457*1.4,0.05)</f>
        <v>482.55</v>
      </c>
      <c r="M3457" s="389"/>
      <c r="N3457" s="401"/>
    </row>
    <row r="3458" spans="1:14" x14ac:dyDescent="0.2">
      <c r="A3458" s="158">
        <v>47593</v>
      </c>
      <c r="B3458" s="421">
        <v>843.6</v>
      </c>
      <c r="G3458" s="399">
        <v>1181.05</v>
      </c>
      <c r="H3458" s="399">
        <f t="shared" si="307"/>
        <v>1181.05</v>
      </c>
      <c r="M3458" s="389"/>
      <c r="N3458" s="401"/>
    </row>
    <row r="3459" spans="1:14" x14ac:dyDescent="0.2">
      <c r="A3459" s="158">
        <v>47595</v>
      </c>
      <c r="B3459" s="421">
        <v>170.3</v>
      </c>
      <c r="G3459" s="399">
        <v>238.45000000000002</v>
      </c>
      <c r="H3459" s="399">
        <f t="shared" si="307"/>
        <v>238.45000000000002</v>
      </c>
      <c r="M3459" s="389"/>
      <c r="N3459" s="401"/>
    </row>
    <row r="3460" spans="1:14" x14ac:dyDescent="0.2">
      <c r="A3460" s="158">
        <v>47597</v>
      </c>
      <c r="B3460" s="421">
        <v>343.35</v>
      </c>
      <c r="G3460" s="399">
        <v>536.05000000000007</v>
      </c>
      <c r="H3460" s="399">
        <f t="shared" si="307"/>
        <v>480.70000000000005</v>
      </c>
      <c r="M3460" s="389"/>
      <c r="N3460" s="401"/>
    </row>
    <row r="3461" spans="1:14" x14ac:dyDescent="0.2">
      <c r="A3461" s="158">
        <v>47600</v>
      </c>
      <c r="B3461" s="421">
        <v>597.15</v>
      </c>
      <c r="G3461" s="399">
        <v>698.15000000000009</v>
      </c>
      <c r="M3461" s="389"/>
      <c r="N3461" s="401"/>
    </row>
    <row r="3462" spans="1:14" x14ac:dyDescent="0.2">
      <c r="A3462" s="158">
        <v>47603</v>
      </c>
      <c r="B3462" s="421">
        <v>753.1</v>
      </c>
      <c r="G3462" s="399">
        <v>923.85</v>
      </c>
      <c r="M3462" s="389"/>
      <c r="N3462" s="401"/>
    </row>
    <row r="3463" spans="1:14" x14ac:dyDescent="0.2">
      <c r="A3463" s="158">
        <v>47612</v>
      </c>
      <c r="B3463" s="421">
        <v>432.95</v>
      </c>
      <c r="G3463" s="399">
        <v>554.85</v>
      </c>
      <c r="H3463" s="399">
        <f t="shared" ref="H3463:H3464" si="308">CEILING(B3463*1.4,0.05)</f>
        <v>606.15</v>
      </c>
      <c r="M3463" s="389"/>
      <c r="N3463" s="401"/>
    </row>
    <row r="3464" spans="1:14" x14ac:dyDescent="0.2">
      <c r="A3464" s="158">
        <v>47615</v>
      </c>
      <c r="B3464" s="421">
        <v>497.6</v>
      </c>
      <c r="G3464" s="399">
        <v>731.05000000000007</v>
      </c>
      <c r="H3464" s="399">
        <f t="shared" si="308"/>
        <v>696.65000000000009</v>
      </c>
      <c r="M3464" s="389"/>
      <c r="N3464" s="401"/>
    </row>
    <row r="3465" spans="1:14" x14ac:dyDescent="0.2">
      <c r="A3465" s="158">
        <v>47618</v>
      </c>
      <c r="B3465" s="421">
        <v>622.04999999999995</v>
      </c>
      <c r="G3465" s="399">
        <v>881.25</v>
      </c>
      <c r="M3465" s="389"/>
      <c r="N3465" s="401"/>
    </row>
    <row r="3466" spans="1:14" x14ac:dyDescent="0.2">
      <c r="A3466" s="158">
        <v>47621</v>
      </c>
      <c r="B3466" s="421">
        <v>432.95</v>
      </c>
      <c r="G3466" s="399">
        <v>814.7</v>
      </c>
      <c r="H3466" s="399">
        <f t="shared" ref="H3466" si="309">CEILING(B3466*1.4,0.05)</f>
        <v>606.15</v>
      </c>
      <c r="M3466" s="389"/>
      <c r="N3466" s="401"/>
    </row>
    <row r="3467" spans="1:14" x14ac:dyDescent="0.2">
      <c r="A3467" s="158">
        <v>47624</v>
      </c>
      <c r="B3467" s="421">
        <v>597.15</v>
      </c>
      <c r="G3467" s="399">
        <v>1070.9000000000001</v>
      </c>
      <c r="M3467" s="389"/>
      <c r="N3467" s="401"/>
    </row>
    <row r="3468" spans="1:14" x14ac:dyDescent="0.2">
      <c r="A3468" s="158">
        <v>47630</v>
      </c>
      <c r="B3468" s="421">
        <v>358.2</v>
      </c>
      <c r="G3468" s="399">
        <v>470.05</v>
      </c>
      <c r="H3468" s="399">
        <f t="shared" ref="H3468:H3470" si="310">CEILING(B3468*1.4,0.05)</f>
        <v>501.5</v>
      </c>
      <c r="M3468" s="389"/>
      <c r="N3468" s="401"/>
    </row>
    <row r="3469" spans="1:14" x14ac:dyDescent="0.2">
      <c r="A3469" s="386">
        <v>47637</v>
      </c>
      <c r="B3469" s="421">
        <v>202.8</v>
      </c>
      <c r="G3469" s="399">
        <v>283.95</v>
      </c>
      <c r="H3469" s="399">
        <f t="shared" si="310"/>
        <v>283.95</v>
      </c>
      <c r="L3469" s="400"/>
      <c r="M3469" s="389"/>
      <c r="N3469" s="403"/>
    </row>
    <row r="3470" spans="1:14" x14ac:dyDescent="0.2">
      <c r="A3470" s="158">
        <v>47639</v>
      </c>
      <c r="B3470" s="421">
        <v>238.9</v>
      </c>
      <c r="G3470" s="399">
        <v>333.75</v>
      </c>
      <c r="H3470" s="399">
        <f t="shared" si="310"/>
        <v>334.5</v>
      </c>
      <c r="M3470" s="389"/>
      <c r="N3470" s="401"/>
    </row>
    <row r="3471" spans="1:14" x14ac:dyDescent="0.2">
      <c r="A3471" s="158">
        <v>47648</v>
      </c>
      <c r="B3471" s="421">
        <v>318.25</v>
      </c>
      <c r="G3471" s="399">
        <v>452.35</v>
      </c>
      <c r="M3471" s="389"/>
      <c r="N3471" s="401"/>
    </row>
    <row r="3472" spans="1:14" x14ac:dyDescent="0.2">
      <c r="A3472" s="158">
        <v>47657</v>
      </c>
      <c r="B3472" s="421">
        <v>497.6</v>
      </c>
      <c r="G3472" s="399">
        <v>906.1</v>
      </c>
      <c r="M3472" s="389"/>
      <c r="N3472" s="401"/>
    </row>
    <row r="3473" spans="1:14" x14ac:dyDescent="0.2">
      <c r="A3473" s="158">
        <v>47663</v>
      </c>
      <c r="B3473" s="421">
        <v>149.30000000000001</v>
      </c>
      <c r="G3473" s="399">
        <v>220.8</v>
      </c>
      <c r="H3473" s="399">
        <f t="shared" ref="H3473:H3478" si="311">CEILING(B3473*1.4,0.05)</f>
        <v>209.05</v>
      </c>
      <c r="M3473" s="389"/>
      <c r="N3473" s="401"/>
    </row>
    <row r="3474" spans="1:14" x14ac:dyDescent="0.2">
      <c r="A3474" s="158">
        <v>47666</v>
      </c>
      <c r="B3474" s="421">
        <v>248.95</v>
      </c>
      <c r="G3474" s="399">
        <v>316.75</v>
      </c>
      <c r="H3474" s="399">
        <f t="shared" si="311"/>
        <v>348.55</v>
      </c>
      <c r="M3474" s="389"/>
      <c r="N3474" s="401"/>
    </row>
    <row r="3475" spans="1:14" x14ac:dyDescent="0.2">
      <c r="A3475" s="158">
        <v>47672</v>
      </c>
      <c r="B3475" s="421">
        <v>119.3</v>
      </c>
      <c r="G3475" s="399">
        <v>174.85000000000002</v>
      </c>
      <c r="H3475" s="399">
        <f t="shared" si="311"/>
        <v>167.05</v>
      </c>
      <c r="M3475" s="389"/>
      <c r="N3475" s="401"/>
    </row>
    <row r="3476" spans="1:14" x14ac:dyDescent="0.2">
      <c r="A3476" s="158">
        <v>47678</v>
      </c>
      <c r="B3476" s="421">
        <v>179.15</v>
      </c>
      <c r="G3476" s="399">
        <v>265.05</v>
      </c>
      <c r="H3476" s="399">
        <f t="shared" si="311"/>
        <v>250.85000000000002</v>
      </c>
      <c r="M3476" s="389"/>
      <c r="N3476" s="401"/>
    </row>
    <row r="3477" spans="1:14" x14ac:dyDescent="0.2">
      <c r="A3477" s="158">
        <v>47735</v>
      </c>
      <c r="B3477" s="421">
        <v>45.5</v>
      </c>
      <c r="G3477" s="399">
        <v>69.95</v>
      </c>
      <c r="H3477" s="399">
        <f t="shared" si="311"/>
        <v>63.7</v>
      </c>
      <c r="M3477" s="389"/>
      <c r="N3477" s="401"/>
    </row>
    <row r="3478" spans="1:14" x14ac:dyDescent="0.2">
      <c r="A3478" s="158">
        <v>47738</v>
      </c>
      <c r="B3478" s="421">
        <v>248.95</v>
      </c>
      <c r="G3478" s="399">
        <v>412.95000000000005</v>
      </c>
      <c r="H3478" s="399">
        <f t="shared" si="311"/>
        <v>348.55</v>
      </c>
      <c r="M3478" s="389"/>
      <c r="N3478" s="401"/>
    </row>
    <row r="3479" spans="1:14" x14ac:dyDescent="0.2">
      <c r="A3479" s="158">
        <v>47741</v>
      </c>
      <c r="B3479" s="421">
        <v>507.8</v>
      </c>
      <c r="G3479" s="399">
        <v>774</v>
      </c>
      <c r="M3479" s="389"/>
      <c r="N3479" s="401"/>
    </row>
    <row r="3480" spans="1:14" x14ac:dyDescent="0.2">
      <c r="A3480" s="158">
        <v>47753</v>
      </c>
      <c r="B3480" s="421">
        <v>429.85</v>
      </c>
      <c r="G3480" s="399">
        <v>636</v>
      </c>
      <c r="M3480" s="389"/>
      <c r="N3480" s="401"/>
    </row>
    <row r="3481" spans="1:14" x14ac:dyDescent="0.2">
      <c r="A3481" s="158">
        <v>47756</v>
      </c>
      <c r="B3481" s="421">
        <v>429.85</v>
      </c>
      <c r="G3481" s="399">
        <v>624.70000000000005</v>
      </c>
      <c r="M3481" s="389"/>
      <c r="N3481" s="401"/>
    </row>
    <row r="3482" spans="1:14" x14ac:dyDescent="0.2">
      <c r="A3482" s="158">
        <v>47762</v>
      </c>
      <c r="B3482" s="421">
        <v>252.45</v>
      </c>
      <c r="G3482" s="399">
        <v>479.8</v>
      </c>
      <c r="H3482" s="399">
        <f t="shared" ref="H3482" si="312">CEILING(B3482*1.4,0.05)</f>
        <v>353.45000000000005</v>
      </c>
      <c r="M3482" s="389"/>
      <c r="N3482" s="401"/>
    </row>
    <row r="3483" spans="1:14" x14ac:dyDescent="0.2">
      <c r="A3483" s="158">
        <v>47765</v>
      </c>
      <c r="B3483" s="421">
        <v>414.55</v>
      </c>
      <c r="G3483" s="399">
        <v>680.15000000000009</v>
      </c>
      <c r="M3483" s="389"/>
      <c r="N3483" s="401"/>
    </row>
    <row r="3484" spans="1:14" x14ac:dyDescent="0.2">
      <c r="A3484" s="158">
        <v>47768</v>
      </c>
      <c r="B3484" s="421">
        <v>507.8</v>
      </c>
      <c r="G3484" s="399">
        <v>686.40000000000009</v>
      </c>
      <c r="M3484" s="389"/>
      <c r="N3484" s="401"/>
    </row>
    <row r="3485" spans="1:14" x14ac:dyDescent="0.2">
      <c r="A3485" s="158">
        <v>47771</v>
      </c>
      <c r="B3485" s="421">
        <v>583.4</v>
      </c>
      <c r="G3485" s="399">
        <v>1050.4000000000001</v>
      </c>
      <c r="M3485" s="389"/>
      <c r="N3485" s="401"/>
    </row>
    <row r="3486" spans="1:14" x14ac:dyDescent="0.2">
      <c r="A3486" s="158">
        <v>47774</v>
      </c>
      <c r="B3486" s="421">
        <v>460.55</v>
      </c>
      <c r="G3486" s="399">
        <v>681.2</v>
      </c>
      <c r="M3486" s="389"/>
      <c r="N3486" s="401"/>
    </row>
    <row r="3487" spans="1:14" x14ac:dyDescent="0.2">
      <c r="A3487" s="158">
        <v>47777</v>
      </c>
      <c r="B3487" s="421">
        <v>460.55</v>
      </c>
      <c r="G3487" s="399">
        <v>681.2</v>
      </c>
      <c r="M3487" s="389"/>
      <c r="N3487" s="401"/>
    </row>
    <row r="3488" spans="1:14" x14ac:dyDescent="0.2">
      <c r="A3488" s="158">
        <v>47780</v>
      </c>
      <c r="B3488" s="421">
        <v>598.75</v>
      </c>
      <c r="G3488" s="399">
        <v>750.80000000000007</v>
      </c>
      <c r="M3488" s="389"/>
      <c r="N3488" s="401"/>
    </row>
    <row r="3489" spans="1:14" x14ac:dyDescent="0.2">
      <c r="A3489" s="158">
        <v>47783</v>
      </c>
      <c r="B3489" s="421">
        <v>598.75</v>
      </c>
      <c r="G3489" s="399">
        <v>885.40000000000009</v>
      </c>
      <c r="H3489" s="399">
        <f t="shared" ref="H3489" si="313">CEILING(B3489*1.4,0.05)</f>
        <v>838.25</v>
      </c>
      <c r="M3489" s="389"/>
      <c r="N3489" s="401"/>
    </row>
    <row r="3490" spans="1:14" x14ac:dyDescent="0.2">
      <c r="A3490" s="158">
        <v>47786</v>
      </c>
      <c r="B3490" s="421">
        <v>759.8</v>
      </c>
      <c r="G3490" s="399">
        <v>1259.2</v>
      </c>
      <c r="M3490" s="389"/>
      <c r="N3490" s="401"/>
    </row>
    <row r="3491" spans="1:14" x14ac:dyDescent="0.2">
      <c r="A3491" s="158">
        <v>47789</v>
      </c>
      <c r="B3491" s="421">
        <v>759.8</v>
      </c>
      <c r="G3491" s="399">
        <v>1124.2</v>
      </c>
      <c r="M3491" s="389"/>
      <c r="N3491" s="401"/>
    </row>
    <row r="3492" spans="1:14" x14ac:dyDescent="0.2">
      <c r="A3492" s="158">
        <v>47790</v>
      </c>
      <c r="B3492" s="421">
        <v>298.45</v>
      </c>
      <c r="G3492" s="399">
        <v>417.85</v>
      </c>
      <c r="H3492" s="399">
        <v>417.85</v>
      </c>
      <c r="M3492" s="389"/>
      <c r="N3492" s="401"/>
    </row>
    <row r="3493" spans="1:14" x14ac:dyDescent="0.2">
      <c r="A3493" s="158">
        <v>47791</v>
      </c>
      <c r="B3493" s="421">
        <v>278.64999999999998</v>
      </c>
      <c r="G3493" s="399">
        <v>390.15</v>
      </c>
      <c r="H3493" s="399">
        <v>390.15</v>
      </c>
      <c r="M3493" s="389"/>
      <c r="N3493" s="401"/>
    </row>
    <row r="3494" spans="1:14" x14ac:dyDescent="0.2">
      <c r="A3494" s="158">
        <v>47792</v>
      </c>
      <c r="B3494" s="421">
        <v>497.6</v>
      </c>
      <c r="G3494" s="399">
        <v>696.65</v>
      </c>
      <c r="H3494" s="399">
        <v>696.65</v>
      </c>
      <c r="M3494" s="389"/>
      <c r="N3494" s="401"/>
    </row>
    <row r="3495" spans="1:14" x14ac:dyDescent="0.2">
      <c r="A3495" s="158">
        <v>47900</v>
      </c>
      <c r="B3495" s="421">
        <v>179.15</v>
      </c>
      <c r="G3495" s="399">
        <v>252.25</v>
      </c>
      <c r="H3495" s="399">
        <f t="shared" ref="H3495:H3497" si="314">CEILING(B3495*1.4,0.05)</f>
        <v>250.85000000000002</v>
      </c>
      <c r="M3495" s="389"/>
      <c r="N3495" s="401"/>
    </row>
    <row r="3496" spans="1:14" x14ac:dyDescent="0.2">
      <c r="A3496" s="158">
        <v>47903</v>
      </c>
      <c r="B3496" s="421">
        <v>248.95</v>
      </c>
      <c r="G3496" s="399">
        <v>337.95000000000005</v>
      </c>
      <c r="H3496" s="399">
        <f t="shared" si="314"/>
        <v>348.55</v>
      </c>
      <c r="M3496" s="389"/>
      <c r="N3496" s="401"/>
    </row>
    <row r="3497" spans="1:14" x14ac:dyDescent="0.2">
      <c r="A3497" s="158">
        <v>47904</v>
      </c>
      <c r="B3497" s="421">
        <v>59.7</v>
      </c>
      <c r="G3497" s="399">
        <v>88.75</v>
      </c>
      <c r="H3497" s="399">
        <f t="shared" si="314"/>
        <v>83.600000000000009</v>
      </c>
      <c r="M3497" s="389"/>
      <c r="N3497" s="401"/>
    </row>
    <row r="3498" spans="1:14" x14ac:dyDescent="0.2">
      <c r="A3498" s="158">
        <v>47906</v>
      </c>
      <c r="B3498" s="421">
        <v>119.3</v>
      </c>
      <c r="G3498" s="399">
        <v>143.85</v>
      </c>
      <c r="M3498" s="389"/>
      <c r="N3498" s="401"/>
    </row>
    <row r="3499" spans="1:14" x14ac:dyDescent="0.2">
      <c r="A3499" s="158">
        <v>47915</v>
      </c>
      <c r="B3499" s="421">
        <v>179.15</v>
      </c>
      <c r="G3499" s="399">
        <v>250.8</v>
      </c>
      <c r="H3499" s="399">
        <f t="shared" ref="H3499:H3503" si="315">CEILING(B3499*1.4,0.05)</f>
        <v>250.85000000000002</v>
      </c>
      <c r="M3499" s="389"/>
      <c r="N3499" s="401"/>
    </row>
    <row r="3500" spans="1:14" x14ac:dyDescent="0.2">
      <c r="A3500" s="158">
        <v>47916</v>
      </c>
      <c r="B3500" s="421">
        <v>90</v>
      </c>
      <c r="G3500" s="399">
        <v>125.10000000000001</v>
      </c>
      <c r="H3500" s="399">
        <f t="shared" si="315"/>
        <v>126</v>
      </c>
      <c r="M3500" s="389"/>
      <c r="N3500" s="401"/>
    </row>
    <row r="3501" spans="1:14" x14ac:dyDescent="0.2">
      <c r="A3501" s="158">
        <v>47918</v>
      </c>
      <c r="B3501" s="421">
        <v>248.95</v>
      </c>
      <c r="G3501" s="399">
        <v>340.45000000000005</v>
      </c>
      <c r="H3501" s="399">
        <f t="shared" si="315"/>
        <v>348.55</v>
      </c>
      <c r="M3501" s="389"/>
      <c r="N3501" s="401"/>
    </row>
    <row r="3502" spans="1:14" x14ac:dyDescent="0.2">
      <c r="A3502" s="158">
        <v>47921</v>
      </c>
      <c r="B3502" s="421">
        <v>119.3</v>
      </c>
      <c r="G3502" s="399">
        <v>177.60000000000002</v>
      </c>
      <c r="H3502" s="399">
        <f t="shared" si="315"/>
        <v>167.05</v>
      </c>
      <c r="M3502" s="389"/>
      <c r="N3502" s="401"/>
    </row>
    <row r="3503" spans="1:14" x14ac:dyDescent="0.2">
      <c r="A3503" s="158">
        <v>47924</v>
      </c>
      <c r="B3503" s="421">
        <v>39.799999999999997</v>
      </c>
      <c r="G3503" s="399">
        <v>59.25</v>
      </c>
      <c r="H3503" s="399">
        <f t="shared" si="315"/>
        <v>55.75</v>
      </c>
      <c r="M3503" s="389"/>
      <c r="N3503" s="401"/>
    </row>
    <row r="3504" spans="1:14" x14ac:dyDescent="0.2">
      <c r="A3504" s="158">
        <v>47927</v>
      </c>
      <c r="B3504" s="421">
        <v>149.30000000000001</v>
      </c>
      <c r="G3504" s="399">
        <v>204.8</v>
      </c>
      <c r="M3504" s="389"/>
      <c r="N3504" s="401"/>
    </row>
    <row r="3505" spans="1:14" x14ac:dyDescent="0.2">
      <c r="A3505" s="386">
        <v>47929</v>
      </c>
      <c r="B3505" s="421">
        <v>398.05</v>
      </c>
      <c r="G3505" s="399">
        <v>557.35</v>
      </c>
      <c r="H3505" s="399">
        <f t="shared" ref="H3505:H3512" si="316">CEILING(B3505*1.4,0.05)</f>
        <v>557.30000000000007</v>
      </c>
      <c r="L3505" s="400"/>
      <c r="M3505" s="389"/>
      <c r="N3505" s="403"/>
    </row>
    <row r="3506" spans="1:14" x14ac:dyDescent="0.2">
      <c r="A3506" s="158">
        <v>47953</v>
      </c>
      <c r="B3506" s="421">
        <v>457.7</v>
      </c>
      <c r="G3506" s="399">
        <v>640.80000000000007</v>
      </c>
      <c r="H3506" s="399">
        <f t="shared" si="316"/>
        <v>640.80000000000007</v>
      </c>
      <c r="M3506" s="389"/>
      <c r="N3506" s="401"/>
    </row>
    <row r="3507" spans="1:14" x14ac:dyDescent="0.2">
      <c r="A3507" s="158">
        <v>47954</v>
      </c>
      <c r="B3507" s="421">
        <v>398.05</v>
      </c>
      <c r="G3507" s="399">
        <v>581.70000000000005</v>
      </c>
      <c r="H3507" s="399">
        <f t="shared" si="316"/>
        <v>557.30000000000007</v>
      </c>
      <c r="M3507" s="389"/>
      <c r="N3507" s="401"/>
    </row>
    <row r="3508" spans="1:14" x14ac:dyDescent="0.2">
      <c r="A3508" s="158">
        <v>47955</v>
      </c>
      <c r="B3508" s="421">
        <v>688.9</v>
      </c>
      <c r="G3508" s="399">
        <v>964.5</v>
      </c>
      <c r="H3508" s="399">
        <f t="shared" si="316"/>
        <v>964.5</v>
      </c>
      <c r="M3508" s="389"/>
      <c r="N3508" s="401"/>
    </row>
    <row r="3509" spans="1:14" x14ac:dyDescent="0.2">
      <c r="A3509" s="158">
        <v>47956</v>
      </c>
      <c r="B3509" s="421">
        <v>1033.3</v>
      </c>
      <c r="G3509" s="399">
        <v>1446.7</v>
      </c>
      <c r="H3509" s="399">
        <f t="shared" si="316"/>
        <v>1446.65</v>
      </c>
      <c r="M3509" s="389"/>
      <c r="N3509" s="401"/>
    </row>
    <row r="3510" spans="1:14" x14ac:dyDescent="0.2">
      <c r="A3510" s="158">
        <v>47960</v>
      </c>
      <c r="B3510" s="421">
        <v>139.35</v>
      </c>
      <c r="G3510" s="399">
        <v>206.3</v>
      </c>
      <c r="H3510" s="399">
        <f t="shared" si="316"/>
        <v>195.10000000000002</v>
      </c>
      <c r="M3510" s="389"/>
      <c r="N3510" s="401"/>
    </row>
    <row r="3511" spans="1:14" x14ac:dyDescent="0.2">
      <c r="A3511" s="158">
        <v>47964</v>
      </c>
      <c r="B3511" s="421">
        <v>228.85</v>
      </c>
      <c r="G3511" s="399">
        <v>320.40000000000003</v>
      </c>
      <c r="H3511" s="399">
        <f t="shared" si="316"/>
        <v>320.40000000000003</v>
      </c>
      <c r="M3511" s="389"/>
      <c r="N3511" s="401"/>
    </row>
    <row r="3512" spans="1:14" x14ac:dyDescent="0.2">
      <c r="A3512" s="158">
        <v>47967</v>
      </c>
      <c r="B3512" s="421">
        <v>457.7</v>
      </c>
      <c r="G3512" s="399">
        <v>640.80000000000007</v>
      </c>
      <c r="H3512" s="399">
        <f t="shared" si="316"/>
        <v>640.80000000000007</v>
      </c>
      <c r="M3512" s="389"/>
      <c r="N3512" s="401"/>
    </row>
    <row r="3513" spans="1:14" x14ac:dyDescent="0.2">
      <c r="A3513" s="158">
        <v>47975</v>
      </c>
      <c r="B3513" s="421">
        <v>390.3</v>
      </c>
      <c r="G3513" s="399">
        <v>577.15</v>
      </c>
      <c r="M3513" s="389"/>
      <c r="N3513" s="401"/>
    </row>
    <row r="3514" spans="1:14" x14ac:dyDescent="0.2">
      <c r="A3514" s="158">
        <v>47978</v>
      </c>
      <c r="B3514" s="421">
        <v>237.05</v>
      </c>
      <c r="G3514" s="399">
        <v>392.5</v>
      </c>
      <c r="M3514" s="389"/>
      <c r="N3514" s="401"/>
    </row>
    <row r="3515" spans="1:14" x14ac:dyDescent="0.2">
      <c r="A3515" s="158">
        <v>47981</v>
      </c>
      <c r="B3515" s="421">
        <v>159.15</v>
      </c>
      <c r="G3515" s="399">
        <v>235.3</v>
      </c>
      <c r="H3515" s="399">
        <f t="shared" ref="H3515" si="317">CEILING(B3515*1.4,0.05)</f>
        <v>222.85000000000002</v>
      </c>
      <c r="M3515" s="389"/>
      <c r="N3515" s="401"/>
    </row>
    <row r="3516" spans="1:14" x14ac:dyDescent="0.2">
      <c r="A3516" s="158">
        <v>47982</v>
      </c>
      <c r="B3516" s="421">
        <v>385.8</v>
      </c>
      <c r="G3516" s="399">
        <v>528.9</v>
      </c>
      <c r="M3516" s="389"/>
      <c r="N3516" s="401"/>
    </row>
    <row r="3517" spans="1:14" x14ac:dyDescent="0.2">
      <c r="A3517" s="386">
        <v>47983</v>
      </c>
      <c r="B3517" s="421">
        <v>915.7</v>
      </c>
      <c r="G3517" s="399">
        <v>1282.0500000000002</v>
      </c>
      <c r="H3517" s="399">
        <f t="shared" ref="H3517:H3523" si="318">CEILING(B3517*1.4,0.05)</f>
        <v>1282</v>
      </c>
      <c r="L3517" s="400"/>
      <c r="M3517" s="389"/>
      <c r="N3517" s="403"/>
    </row>
    <row r="3518" spans="1:14" x14ac:dyDescent="0.2">
      <c r="A3518" s="386">
        <v>47984</v>
      </c>
      <c r="B3518" s="421">
        <v>915.7</v>
      </c>
      <c r="G3518" s="399">
        <v>1282.0500000000002</v>
      </c>
      <c r="H3518" s="399">
        <f t="shared" si="318"/>
        <v>1282</v>
      </c>
      <c r="L3518" s="400"/>
      <c r="M3518" s="389"/>
      <c r="N3518" s="403"/>
    </row>
    <row r="3519" spans="1:14" x14ac:dyDescent="0.2">
      <c r="A3519" s="158">
        <v>48245</v>
      </c>
      <c r="B3519" s="421">
        <v>330.65</v>
      </c>
      <c r="G3519" s="399">
        <v>462.95000000000005</v>
      </c>
      <c r="H3519" s="399">
        <f t="shared" si="318"/>
        <v>462.95000000000005</v>
      </c>
      <c r="M3519" s="389"/>
      <c r="N3519" s="401"/>
    </row>
    <row r="3520" spans="1:14" x14ac:dyDescent="0.2">
      <c r="A3520" s="158">
        <v>48248</v>
      </c>
      <c r="B3520" s="421">
        <v>512.04999999999995</v>
      </c>
      <c r="G3520" s="399">
        <v>716.90000000000009</v>
      </c>
      <c r="H3520" s="399">
        <f t="shared" si="318"/>
        <v>716.90000000000009</v>
      </c>
      <c r="M3520" s="389"/>
      <c r="N3520" s="401"/>
    </row>
    <row r="3521" spans="1:14" x14ac:dyDescent="0.2">
      <c r="A3521" s="158">
        <v>48251</v>
      </c>
      <c r="B3521" s="421">
        <v>421.4</v>
      </c>
      <c r="G3521" s="399">
        <v>589.95000000000005</v>
      </c>
      <c r="H3521" s="399">
        <f t="shared" si="318"/>
        <v>590</v>
      </c>
      <c r="M3521" s="389"/>
      <c r="N3521" s="401"/>
    </row>
    <row r="3522" spans="1:14" x14ac:dyDescent="0.2">
      <c r="A3522" s="158">
        <v>48254</v>
      </c>
      <c r="B3522" s="421">
        <v>965.45</v>
      </c>
      <c r="G3522" s="399">
        <v>1351.65</v>
      </c>
      <c r="H3522" s="399">
        <f t="shared" si="318"/>
        <v>1351.65</v>
      </c>
      <c r="M3522" s="389"/>
      <c r="N3522" s="401"/>
    </row>
    <row r="3523" spans="1:14" x14ac:dyDescent="0.2">
      <c r="A3523" s="158">
        <v>48257</v>
      </c>
      <c r="B3523" s="421">
        <v>421.4</v>
      </c>
      <c r="G3523" s="399">
        <v>589.95000000000005</v>
      </c>
      <c r="H3523" s="399">
        <f t="shared" si="318"/>
        <v>590</v>
      </c>
      <c r="M3523" s="389"/>
      <c r="N3523" s="401"/>
    </row>
    <row r="3524" spans="1:14" x14ac:dyDescent="0.2">
      <c r="A3524" s="158">
        <v>48400</v>
      </c>
      <c r="B3524" s="421">
        <v>348.4</v>
      </c>
      <c r="G3524" s="399">
        <v>436.90000000000003</v>
      </c>
      <c r="M3524" s="389"/>
      <c r="N3524" s="401"/>
    </row>
    <row r="3525" spans="1:14" x14ac:dyDescent="0.2">
      <c r="A3525" s="158">
        <v>48403</v>
      </c>
      <c r="B3525" s="421">
        <v>547.4</v>
      </c>
      <c r="G3525" s="399">
        <v>781.2</v>
      </c>
      <c r="M3525" s="389"/>
      <c r="N3525" s="401"/>
    </row>
    <row r="3526" spans="1:14" x14ac:dyDescent="0.2">
      <c r="A3526" s="158">
        <v>48406</v>
      </c>
      <c r="B3526" s="421">
        <v>348.4</v>
      </c>
      <c r="G3526" s="399">
        <v>515.4</v>
      </c>
      <c r="M3526" s="389"/>
      <c r="N3526" s="401"/>
    </row>
    <row r="3527" spans="1:14" x14ac:dyDescent="0.2">
      <c r="A3527" s="158">
        <v>48409</v>
      </c>
      <c r="B3527" s="421">
        <v>547.4</v>
      </c>
      <c r="G3527" s="399">
        <v>784.95</v>
      </c>
      <c r="M3527" s="389"/>
      <c r="N3527" s="401"/>
    </row>
    <row r="3528" spans="1:14" x14ac:dyDescent="0.2">
      <c r="A3528" s="158">
        <v>48412</v>
      </c>
      <c r="B3528" s="421">
        <v>666.7</v>
      </c>
      <c r="G3528" s="399">
        <v>853.1</v>
      </c>
      <c r="M3528" s="389"/>
      <c r="N3528" s="401"/>
    </row>
    <row r="3529" spans="1:14" x14ac:dyDescent="0.2">
      <c r="A3529" s="158">
        <v>48415</v>
      </c>
      <c r="B3529" s="421">
        <v>845.95</v>
      </c>
      <c r="G3529" s="399">
        <v>1246.95</v>
      </c>
      <c r="M3529" s="389"/>
      <c r="N3529" s="401"/>
    </row>
    <row r="3530" spans="1:14" x14ac:dyDescent="0.2">
      <c r="A3530" s="158">
        <v>48419</v>
      </c>
      <c r="B3530" s="421">
        <v>666.7</v>
      </c>
      <c r="G3530" s="399">
        <v>933.40000000000009</v>
      </c>
      <c r="H3530" s="399">
        <f t="shared" ref="H3530:H3531" si="319">CEILING(B3530*1.4,0.05)</f>
        <v>933.40000000000009</v>
      </c>
      <c r="M3530" s="389"/>
      <c r="N3530" s="401"/>
    </row>
    <row r="3531" spans="1:14" x14ac:dyDescent="0.2">
      <c r="A3531" s="386">
        <v>48420</v>
      </c>
      <c r="B3531" s="421">
        <v>845.95</v>
      </c>
      <c r="G3531" s="399">
        <v>1184.45</v>
      </c>
      <c r="H3531" s="399">
        <f t="shared" si="319"/>
        <v>1184.3500000000001</v>
      </c>
      <c r="L3531" s="400"/>
      <c r="M3531" s="389"/>
      <c r="N3531" s="403"/>
    </row>
    <row r="3532" spans="1:14" x14ac:dyDescent="0.2">
      <c r="A3532" s="158">
        <v>48421</v>
      </c>
      <c r="B3532" s="421">
        <v>971.6</v>
      </c>
      <c r="G3532" s="399">
        <v>1513.6000000000001</v>
      </c>
      <c r="M3532" s="389"/>
      <c r="N3532" s="401"/>
    </row>
    <row r="3533" spans="1:14" x14ac:dyDescent="0.2">
      <c r="A3533" s="386">
        <v>48422</v>
      </c>
      <c r="B3533" s="421">
        <v>965.45</v>
      </c>
      <c r="G3533" s="399">
        <v>1351.65</v>
      </c>
      <c r="H3533" s="399">
        <f t="shared" ref="H3533:H3534" si="320">CEILING(B3533*1.4,0.05)</f>
        <v>1351.65</v>
      </c>
      <c r="L3533" s="400"/>
      <c r="M3533" s="389"/>
      <c r="N3533" s="403"/>
    </row>
    <row r="3534" spans="1:14" x14ac:dyDescent="0.2">
      <c r="A3534" s="386">
        <v>48423</v>
      </c>
      <c r="B3534" s="421">
        <v>796.35</v>
      </c>
      <c r="G3534" s="399">
        <v>1114.95</v>
      </c>
      <c r="H3534" s="399">
        <f t="shared" si="320"/>
        <v>1114.9000000000001</v>
      </c>
      <c r="L3534" s="400"/>
      <c r="M3534" s="389"/>
      <c r="N3534" s="403"/>
    </row>
    <row r="3535" spans="1:14" x14ac:dyDescent="0.2">
      <c r="A3535" s="158">
        <v>48424</v>
      </c>
      <c r="B3535" s="421">
        <v>796.35</v>
      </c>
      <c r="G3535" s="399">
        <v>1006.7</v>
      </c>
      <c r="M3535" s="389"/>
      <c r="N3535" s="401"/>
    </row>
    <row r="3536" spans="1:14" x14ac:dyDescent="0.2">
      <c r="A3536" s="386">
        <v>48426</v>
      </c>
      <c r="B3536" s="421">
        <v>965.45</v>
      </c>
      <c r="G3536" s="399">
        <v>1351.65</v>
      </c>
      <c r="H3536" s="399">
        <f t="shared" ref="H3536" si="321">CEILING(B3536*1.4,0.05)</f>
        <v>1351.65</v>
      </c>
      <c r="L3536" s="400"/>
      <c r="M3536" s="389"/>
      <c r="N3536" s="403"/>
    </row>
    <row r="3537" spans="1:14" x14ac:dyDescent="0.2">
      <c r="A3537" s="158">
        <v>48427</v>
      </c>
      <c r="B3537" s="421">
        <v>965.45</v>
      </c>
      <c r="G3537" s="399">
        <v>1339.75</v>
      </c>
      <c r="M3537" s="389"/>
      <c r="N3537" s="401"/>
    </row>
    <row r="3538" spans="1:14" x14ac:dyDescent="0.2">
      <c r="A3538" s="386">
        <v>48430</v>
      </c>
      <c r="B3538" s="421">
        <v>283.64999999999998</v>
      </c>
      <c r="G3538" s="399">
        <v>397.20000000000005</v>
      </c>
      <c r="H3538" s="399">
        <f t="shared" ref="H3538:H3541" si="322">CEILING(B3538*1.4,0.05)</f>
        <v>397.15000000000003</v>
      </c>
      <c r="L3538" s="400"/>
      <c r="M3538" s="389"/>
      <c r="N3538" s="403"/>
    </row>
    <row r="3539" spans="1:14" x14ac:dyDescent="0.2">
      <c r="A3539" s="386">
        <v>48433</v>
      </c>
      <c r="B3539" s="421">
        <v>1129.7</v>
      </c>
      <c r="G3539" s="399">
        <v>1581.65</v>
      </c>
      <c r="H3539" s="399">
        <f t="shared" si="322"/>
        <v>1581.6000000000001</v>
      </c>
      <c r="L3539" s="400"/>
      <c r="M3539" s="389"/>
      <c r="N3539" s="403"/>
    </row>
    <row r="3540" spans="1:14" x14ac:dyDescent="0.2">
      <c r="A3540" s="158">
        <v>48435</v>
      </c>
      <c r="B3540" s="421">
        <v>597.15</v>
      </c>
      <c r="G3540" s="399">
        <v>836.05000000000007</v>
      </c>
      <c r="H3540" s="399">
        <f t="shared" si="322"/>
        <v>836.05000000000007</v>
      </c>
      <c r="M3540" s="389"/>
      <c r="N3540" s="401"/>
    </row>
    <row r="3541" spans="1:14" x14ac:dyDescent="0.2">
      <c r="A3541" s="386">
        <v>48507</v>
      </c>
      <c r="B3541" s="421">
        <v>387.15</v>
      </c>
      <c r="G3541" s="399">
        <v>542.05000000000007</v>
      </c>
      <c r="H3541" s="399">
        <f t="shared" si="322"/>
        <v>542.05000000000007</v>
      </c>
      <c r="L3541" s="400"/>
      <c r="M3541" s="389"/>
      <c r="N3541" s="403"/>
    </row>
    <row r="3542" spans="1:14" x14ac:dyDescent="0.2">
      <c r="A3542" s="158">
        <v>48509</v>
      </c>
      <c r="B3542" s="421">
        <v>348.4</v>
      </c>
      <c r="G3542" s="399">
        <v>319.60000000000002</v>
      </c>
      <c r="M3542" s="389"/>
      <c r="N3542" s="401"/>
    </row>
    <row r="3543" spans="1:14" x14ac:dyDescent="0.2">
      <c r="A3543" s="158">
        <v>48512</v>
      </c>
      <c r="B3543" s="421">
        <v>945.55</v>
      </c>
      <c r="G3543" s="399">
        <v>1759.8500000000001</v>
      </c>
      <c r="M3543" s="389"/>
      <c r="N3543" s="401"/>
    </row>
    <row r="3544" spans="1:14" x14ac:dyDescent="0.2">
      <c r="A3544" s="158">
        <v>48900</v>
      </c>
      <c r="B3544" s="421">
        <v>298.45</v>
      </c>
      <c r="G3544" s="399">
        <v>429.35</v>
      </c>
      <c r="H3544" s="399">
        <f t="shared" ref="H3544" si="323">CEILING(B3544*1.4,0.05)</f>
        <v>417.85</v>
      </c>
      <c r="M3544" s="389"/>
      <c r="N3544" s="401"/>
    </row>
    <row r="3545" spans="1:14" x14ac:dyDescent="0.2">
      <c r="A3545" s="158">
        <v>48903</v>
      </c>
      <c r="B3545" s="421">
        <v>597.15</v>
      </c>
      <c r="G3545" s="399">
        <v>792.05000000000007</v>
      </c>
      <c r="M3545" s="389"/>
      <c r="N3545" s="401"/>
    </row>
    <row r="3546" spans="1:14" x14ac:dyDescent="0.2">
      <c r="A3546" s="158">
        <v>48906</v>
      </c>
      <c r="B3546" s="421">
        <v>597.15</v>
      </c>
      <c r="G3546" s="399">
        <v>731.6</v>
      </c>
      <c r="M3546" s="389"/>
      <c r="N3546" s="401"/>
    </row>
    <row r="3547" spans="1:14" x14ac:dyDescent="0.2">
      <c r="A3547" s="158">
        <v>48909</v>
      </c>
      <c r="B3547" s="421">
        <v>796.35</v>
      </c>
      <c r="G3547" s="399">
        <v>1398.0500000000002</v>
      </c>
      <c r="M3547" s="389"/>
      <c r="N3547" s="401"/>
    </row>
    <row r="3548" spans="1:14" x14ac:dyDescent="0.2">
      <c r="A3548" s="158">
        <v>48915</v>
      </c>
      <c r="B3548" s="421">
        <v>796.35</v>
      </c>
      <c r="G3548" s="399">
        <v>1326.5</v>
      </c>
      <c r="M3548" s="389"/>
      <c r="N3548" s="401"/>
    </row>
    <row r="3549" spans="1:14" x14ac:dyDescent="0.2">
      <c r="A3549" s="158">
        <v>48918</v>
      </c>
      <c r="B3549" s="421">
        <v>1592.6</v>
      </c>
      <c r="G3549" s="399">
        <v>2892.65</v>
      </c>
      <c r="M3549" s="389"/>
      <c r="N3549" s="401"/>
    </row>
    <row r="3550" spans="1:14" x14ac:dyDescent="0.2">
      <c r="A3550" s="158">
        <v>48921</v>
      </c>
      <c r="B3550" s="421">
        <v>1642.15</v>
      </c>
      <c r="G3550" s="399">
        <v>2854.8</v>
      </c>
      <c r="M3550" s="389"/>
      <c r="N3550" s="401"/>
    </row>
    <row r="3551" spans="1:14" x14ac:dyDescent="0.2">
      <c r="A3551" s="158">
        <v>48924</v>
      </c>
      <c r="B3551" s="421">
        <v>1891.1</v>
      </c>
      <c r="G3551" s="399">
        <v>3084.4</v>
      </c>
      <c r="M3551" s="389"/>
      <c r="N3551" s="401"/>
    </row>
    <row r="3552" spans="1:14" x14ac:dyDescent="0.2">
      <c r="A3552" s="158">
        <v>48927</v>
      </c>
      <c r="B3552" s="421">
        <v>388</v>
      </c>
      <c r="G3552" s="399">
        <v>574</v>
      </c>
      <c r="M3552" s="389"/>
      <c r="N3552" s="401"/>
    </row>
    <row r="3553" spans="1:14" x14ac:dyDescent="0.2">
      <c r="A3553" s="158">
        <v>48939</v>
      </c>
      <c r="B3553" s="421">
        <v>1144.55</v>
      </c>
      <c r="G3553" s="399">
        <v>1715.9</v>
      </c>
      <c r="M3553" s="389"/>
      <c r="N3553" s="401"/>
    </row>
    <row r="3554" spans="1:14" x14ac:dyDescent="0.2">
      <c r="A3554" s="158">
        <v>48942</v>
      </c>
      <c r="B3554" s="421">
        <v>1492.9</v>
      </c>
      <c r="G3554" s="399">
        <v>2291.8000000000002</v>
      </c>
      <c r="M3554" s="389"/>
      <c r="N3554" s="401"/>
    </row>
    <row r="3555" spans="1:14" x14ac:dyDescent="0.2">
      <c r="A3555" s="158">
        <v>48945</v>
      </c>
      <c r="B3555" s="421">
        <v>288.55</v>
      </c>
      <c r="G3555" s="399">
        <v>427</v>
      </c>
      <c r="M3555" s="389"/>
      <c r="N3555" s="401"/>
    </row>
    <row r="3556" spans="1:14" x14ac:dyDescent="0.2">
      <c r="A3556" s="158">
        <v>48948</v>
      </c>
      <c r="B3556" s="421">
        <v>646.95000000000005</v>
      </c>
      <c r="G3556" s="399">
        <v>910</v>
      </c>
      <c r="M3556" s="389"/>
      <c r="N3556" s="401"/>
    </row>
    <row r="3557" spans="1:14" x14ac:dyDescent="0.2">
      <c r="A3557" s="158">
        <v>48951</v>
      </c>
      <c r="B3557" s="421">
        <v>945.55</v>
      </c>
      <c r="G3557" s="399">
        <v>1637.0500000000002</v>
      </c>
      <c r="M3557" s="389"/>
      <c r="N3557" s="401"/>
    </row>
    <row r="3558" spans="1:14" x14ac:dyDescent="0.2">
      <c r="A3558" s="158">
        <v>48954</v>
      </c>
      <c r="B3558" s="421">
        <v>995.25</v>
      </c>
      <c r="G3558" s="399">
        <v>1834.15</v>
      </c>
      <c r="M3558" s="389"/>
      <c r="N3558" s="401"/>
    </row>
    <row r="3559" spans="1:14" x14ac:dyDescent="0.2">
      <c r="A3559" s="386">
        <v>48958</v>
      </c>
      <c r="B3559" s="421">
        <v>1144.55</v>
      </c>
      <c r="G3559" s="399">
        <v>1602.45</v>
      </c>
      <c r="H3559" s="399">
        <f t="shared" ref="H3559" si="324">CEILING(B3559*1.4,0.05)</f>
        <v>1602.4</v>
      </c>
      <c r="L3559" s="400"/>
      <c r="M3559" s="389"/>
      <c r="N3559" s="403"/>
    </row>
    <row r="3560" spans="1:14" x14ac:dyDescent="0.2">
      <c r="A3560" s="158">
        <v>48960</v>
      </c>
      <c r="B3560" s="421">
        <v>995.25</v>
      </c>
      <c r="G3560" s="399">
        <v>1700.25</v>
      </c>
      <c r="M3560" s="389"/>
      <c r="N3560" s="401"/>
    </row>
    <row r="3561" spans="1:14" x14ac:dyDescent="0.2">
      <c r="A3561" s="386">
        <v>48972</v>
      </c>
      <c r="B3561" s="421">
        <v>457.7</v>
      </c>
      <c r="G3561" s="399">
        <v>640.80000000000007</v>
      </c>
      <c r="H3561" s="399">
        <f t="shared" ref="H3561:H3564" si="325">CEILING(B3561*1.4,0.05)</f>
        <v>640.80000000000007</v>
      </c>
      <c r="L3561" s="400"/>
      <c r="M3561" s="389"/>
      <c r="N3561" s="403"/>
    </row>
    <row r="3562" spans="1:14" x14ac:dyDescent="0.2">
      <c r="A3562" s="386">
        <v>48980</v>
      </c>
      <c r="B3562" s="421">
        <v>845.95</v>
      </c>
      <c r="G3562" s="399">
        <v>1184.45</v>
      </c>
      <c r="H3562" s="399">
        <f t="shared" si="325"/>
        <v>1184.3500000000001</v>
      </c>
      <c r="L3562" s="400"/>
      <c r="M3562" s="389"/>
      <c r="N3562" s="403"/>
    </row>
    <row r="3563" spans="1:14" x14ac:dyDescent="0.2">
      <c r="A3563" s="386">
        <v>48983</v>
      </c>
      <c r="B3563" s="421">
        <v>620.4</v>
      </c>
      <c r="G3563" s="399">
        <v>868.65000000000009</v>
      </c>
      <c r="H3563" s="399">
        <f t="shared" si="325"/>
        <v>868.6</v>
      </c>
      <c r="L3563" s="400"/>
      <c r="M3563" s="389"/>
      <c r="N3563" s="403"/>
    </row>
    <row r="3564" spans="1:14" x14ac:dyDescent="0.2">
      <c r="A3564" s="386">
        <v>48986</v>
      </c>
      <c r="B3564" s="421">
        <v>845.95</v>
      </c>
      <c r="G3564" s="399">
        <v>1184.45</v>
      </c>
      <c r="H3564" s="399">
        <f t="shared" si="325"/>
        <v>1184.3500000000001</v>
      </c>
      <c r="L3564" s="400"/>
      <c r="M3564" s="389"/>
      <c r="N3564" s="403"/>
    </row>
    <row r="3565" spans="1:14" x14ac:dyDescent="0.2">
      <c r="A3565" s="158">
        <v>49100</v>
      </c>
      <c r="B3565" s="421">
        <v>348.4</v>
      </c>
      <c r="G3565" s="399">
        <v>515.4</v>
      </c>
      <c r="M3565" s="389"/>
      <c r="N3565" s="401"/>
    </row>
    <row r="3566" spans="1:14" x14ac:dyDescent="0.2">
      <c r="A3566" s="386">
        <v>49104</v>
      </c>
      <c r="B3566" s="421">
        <v>559.79999999999995</v>
      </c>
      <c r="G3566" s="399">
        <v>783.75</v>
      </c>
      <c r="H3566" s="399">
        <f t="shared" ref="H3566:H3568" si="326">CEILING(B3566*1.4,0.05)</f>
        <v>783.75</v>
      </c>
      <c r="L3566" s="400"/>
      <c r="M3566" s="389"/>
      <c r="N3566" s="403"/>
    </row>
    <row r="3567" spans="1:14" x14ac:dyDescent="0.2">
      <c r="A3567" s="386">
        <v>49105</v>
      </c>
      <c r="B3567" s="421">
        <v>821.1</v>
      </c>
      <c r="G3567" s="399">
        <v>1149.6000000000001</v>
      </c>
      <c r="H3567" s="399">
        <f t="shared" si="326"/>
        <v>1149.55</v>
      </c>
      <c r="L3567" s="400"/>
      <c r="M3567" s="389"/>
      <c r="N3567" s="403"/>
    </row>
    <row r="3568" spans="1:14" x14ac:dyDescent="0.2">
      <c r="A3568" s="158">
        <v>49106</v>
      </c>
      <c r="B3568" s="421">
        <v>995.25</v>
      </c>
      <c r="G3568" s="399">
        <v>1531.9</v>
      </c>
      <c r="H3568" s="399">
        <f t="shared" si="326"/>
        <v>1393.3500000000001</v>
      </c>
      <c r="M3568" s="389"/>
      <c r="N3568" s="401"/>
    </row>
    <row r="3569" spans="1:14" x14ac:dyDescent="0.2">
      <c r="A3569" s="158">
        <v>49109</v>
      </c>
      <c r="B3569" s="421">
        <v>746.4</v>
      </c>
      <c r="G3569" s="399">
        <v>1302.3500000000001</v>
      </c>
      <c r="M3569" s="389"/>
      <c r="N3569" s="401"/>
    </row>
    <row r="3570" spans="1:14" x14ac:dyDescent="0.2">
      <c r="A3570" s="158">
        <v>49112</v>
      </c>
      <c r="B3570" s="421">
        <v>746.4</v>
      </c>
      <c r="G3570" s="399">
        <v>1090.25</v>
      </c>
      <c r="M3570" s="389"/>
      <c r="N3570" s="401"/>
    </row>
    <row r="3571" spans="1:14" x14ac:dyDescent="0.2">
      <c r="A3571" s="158">
        <v>49115</v>
      </c>
      <c r="B3571" s="421">
        <v>1194.2</v>
      </c>
      <c r="G3571" s="399">
        <v>1955.7</v>
      </c>
      <c r="M3571" s="389"/>
      <c r="N3571" s="401"/>
    </row>
    <row r="3572" spans="1:14" x14ac:dyDescent="0.2">
      <c r="A3572" s="158">
        <v>49116</v>
      </c>
      <c r="B3572" s="421">
        <v>1576.35</v>
      </c>
      <c r="G3572" s="399">
        <v>2250.4</v>
      </c>
      <c r="M3572" s="389"/>
      <c r="N3572" s="401"/>
    </row>
    <row r="3573" spans="1:14" x14ac:dyDescent="0.2">
      <c r="A3573" s="158">
        <v>49117</v>
      </c>
      <c r="B3573" s="421">
        <v>1891.65</v>
      </c>
      <c r="G3573" s="399">
        <v>2700.25</v>
      </c>
      <c r="M3573" s="389"/>
      <c r="N3573" s="401"/>
    </row>
    <row r="3574" spans="1:14" x14ac:dyDescent="0.2">
      <c r="A3574" s="158">
        <v>49118</v>
      </c>
      <c r="B3574" s="421">
        <v>288.55</v>
      </c>
      <c r="G3574" s="399">
        <v>427</v>
      </c>
      <c r="M3574" s="389"/>
      <c r="N3574" s="401"/>
    </row>
    <row r="3575" spans="1:14" x14ac:dyDescent="0.2">
      <c r="A3575" s="158">
        <v>49121</v>
      </c>
      <c r="B3575" s="421">
        <v>646.95000000000005</v>
      </c>
      <c r="G3575" s="399">
        <v>1020.6</v>
      </c>
      <c r="M3575" s="389"/>
      <c r="N3575" s="401"/>
    </row>
    <row r="3576" spans="1:14" x14ac:dyDescent="0.2">
      <c r="A3576" s="386">
        <v>49124</v>
      </c>
      <c r="B3576" s="421">
        <v>392.75</v>
      </c>
      <c r="G3576" s="399">
        <v>549.9</v>
      </c>
      <c r="H3576" s="399">
        <f t="shared" ref="H3576" si="327">CEILING(B3576*1.4,0.05)</f>
        <v>549.85</v>
      </c>
      <c r="L3576" s="400"/>
      <c r="M3576" s="389"/>
      <c r="N3576" s="403"/>
    </row>
    <row r="3577" spans="1:14" x14ac:dyDescent="0.2">
      <c r="A3577" s="158">
        <v>49200</v>
      </c>
      <c r="B3577" s="421">
        <v>865.8</v>
      </c>
      <c r="G3577" s="399">
        <v>1398.3000000000002</v>
      </c>
      <c r="M3577" s="389"/>
      <c r="N3577" s="401"/>
    </row>
    <row r="3578" spans="1:14" x14ac:dyDescent="0.2">
      <c r="A3578" s="158">
        <v>49203</v>
      </c>
      <c r="B3578" s="421">
        <v>820.1</v>
      </c>
      <c r="G3578" s="399">
        <v>1035.05</v>
      </c>
      <c r="M3578" s="389"/>
      <c r="N3578" s="401"/>
    </row>
    <row r="3579" spans="1:14" x14ac:dyDescent="0.2">
      <c r="A3579" s="158">
        <v>49206</v>
      </c>
      <c r="B3579" s="421">
        <v>597.15</v>
      </c>
      <c r="G3579" s="399">
        <v>883.25</v>
      </c>
      <c r="M3579" s="389"/>
      <c r="N3579" s="401"/>
    </row>
    <row r="3580" spans="1:14" x14ac:dyDescent="0.2">
      <c r="A3580" s="158">
        <v>49209</v>
      </c>
      <c r="B3580" s="421">
        <v>796.35</v>
      </c>
      <c r="G3580" s="399">
        <v>1351.15</v>
      </c>
      <c r="M3580" s="389"/>
      <c r="N3580" s="401"/>
    </row>
    <row r="3581" spans="1:14" x14ac:dyDescent="0.2">
      <c r="A3581" s="158">
        <v>49210</v>
      </c>
      <c r="B3581" s="421">
        <v>1051.1500000000001</v>
      </c>
      <c r="G3581" s="399">
        <v>1500.5500000000002</v>
      </c>
      <c r="M3581" s="389"/>
      <c r="N3581" s="401"/>
    </row>
    <row r="3582" spans="1:14" x14ac:dyDescent="0.2">
      <c r="A3582" s="158">
        <v>49212</v>
      </c>
      <c r="B3582" s="421">
        <v>248.95</v>
      </c>
      <c r="G3582" s="399">
        <v>368.15000000000003</v>
      </c>
      <c r="M3582" s="389"/>
      <c r="N3582" s="401"/>
    </row>
    <row r="3583" spans="1:14" x14ac:dyDescent="0.2">
      <c r="A3583" s="158">
        <v>49213</v>
      </c>
      <c r="B3583" s="421">
        <v>890.7</v>
      </c>
      <c r="G3583" s="399">
        <v>1247</v>
      </c>
      <c r="H3583" s="399">
        <f t="shared" ref="H3583" si="328">CEILING(B3583*1.4,0.05)</f>
        <v>1247</v>
      </c>
      <c r="M3583" s="389"/>
      <c r="N3583" s="401"/>
    </row>
    <row r="3584" spans="1:14" x14ac:dyDescent="0.2">
      <c r="A3584" s="158">
        <v>49215</v>
      </c>
      <c r="B3584" s="421">
        <v>686.85</v>
      </c>
      <c r="G3584" s="399">
        <v>1182.1500000000001</v>
      </c>
      <c r="M3584" s="389"/>
      <c r="N3584" s="401"/>
    </row>
    <row r="3585" spans="1:14" x14ac:dyDescent="0.2">
      <c r="A3585" s="158">
        <v>49218</v>
      </c>
      <c r="B3585" s="421">
        <v>288.55</v>
      </c>
      <c r="G3585" s="399">
        <v>464.25</v>
      </c>
      <c r="M3585" s="389"/>
      <c r="N3585" s="401"/>
    </row>
    <row r="3586" spans="1:14" x14ac:dyDescent="0.2">
      <c r="A3586" s="386">
        <v>49219</v>
      </c>
      <c r="B3586" s="421">
        <v>288.55</v>
      </c>
      <c r="G3586" s="399">
        <v>404</v>
      </c>
      <c r="H3586" s="399">
        <f t="shared" ref="H3586:H3587" si="329">CEILING(B3586*1.4,0.05)</f>
        <v>404</v>
      </c>
      <c r="L3586" s="400"/>
      <c r="M3586" s="389"/>
      <c r="N3586" s="403"/>
    </row>
    <row r="3587" spans="1:14" x14ac:dyDescent="0.2">
      <c r="A3587" s="386">
        <v>49220</v>
      </c>
      <c r="B3587" s="421">
        <v>646.95000000000005</v>
      </c>
      <c r="G3587" s="399">
        <v>905.75</v>
      </c>
      <c r="H3587" s="399">
        <f t="shared" si="329"/>
        <v>905.75</v>
      </c>
      <c r="L3587" s="400"/>
      <c r="M3587" s="389"/>
      <c r="N3587" s="403"/>
    </row>
    <row r="3588" spans="1:14" x14ac:dyDescent="0.2">
      <c r="A3588" s="158">
        <v>49221</v>
      </c>
      <c r="B3588" s="421">
        <v>646.95000000000005</v>
      </c>
      <c r="G3588" s="399">
        <v>1165.6500000000001</v>
      </c>
      <c r="M3588" s="389"/>
      <c r="N3588" s="401"/>
    </row>
    <row r="3589" spans="1:14" x14ac:dyDescent="0.2">
      <c r="A3589" s="158">
        <v>49224</v>
      </c>
      <c r="B3589" s="421">
        <v>746.4</v>
      </c>
      <c r="G3589" s="399">
        <v>1228.5</v>
      </c>
      <c r="M3589" s="389"/>
      <c r="N3589" s="401"/>
    </row>
    <row r="3590" spans="1:14" x14ac:dyDescent="0.2">
      <c r="A3590" s="158">
        <v>49227</v>
      </c>
      <c r="B3590" s="421">
        <v>746.4</v>
      </c>
      <c r="G3590" s="399">
        <v>1361.3500000000001</v>
      </c>
      <c r="M3590" s="389"/>
      <c r="N3590" s="401"/>
    </row>
    <row r="3591" spans="1:14" x14ac:dyDescent="0.2">
      <c r="A3591" s="386">
        <v>49230</v>
      </c>
      <c r="B3591" s="421">
        <v>973.9</v>
      </c>
      <c r="G3591" s="399">
        <v>1363.5</v>
      </c>
      <c r="H3591" s="399">
        <f t="shared" ref="H3591:H3594" si="330">CEILING(B3591*1.4,0.05)</f>
        <v>1363.5</v>
      </c>
      <c r="L3591" s="400"/>
      <c r="M3591" s="389"/>
      <c r="N3591" s="403"/>
    </row>
    <row r="3592" spans="1:14" x14ac:dyDescent="0.2">
      <c r="A3592" s="386">
        <v>49233</v>
      </c>
      <c r="B3592" s="421">
        <v>410.05</v>
      </c>
      <c r="G3592" s="399">
        <v>574.1</v>
      </c>
      <c r="H3592" s="399">
        <f t="shared" si="330"/>
        <v>574.1</v>
      </c>
      <c r="L3592" s="400"/>
      <c r="M3592" s="389"/>
      <c r="N3592" s="403"/>
    </row>
    <row r="3593" spans="1:14" x14ac:dyDescent="0.2">
      <c r="A3593" s="386">
        <v>49236</v>
      </c>
      <c r="B3593" s="421">
        <v>618.20000000000005</v>
      </c>
      <c r="G3593" s="399">
        <v>865.5</v>
      </c>
      <c r="H3593" s="399">
        <f t="shared" si="330"/>
        <v>865.5</v>
      </c>
      <c r="L3593" s="400"/>
      <c r="M3593" s="389"/>
      <c r="N3593" s="403"/>
    </row>
    <row r="3594" spans="1:14" x14ac:dyDescent="0.2">
      <c r="A3594" s="386">
        <v>49239</v>
      </c>
      <c r="B3594" s="421">
        <v>307.55</v>
      </c>
      <c r="G3594" s="399">
        <v>430.6</v>
      </c>
      <c r="H3594" s="399">
        <f t="shared" si="330"/>
        <v>430.6</v>
      </c>
      <c r="L3594" s="400"/>
      <c r="M3594" s="389"/>
      <c r="N3594" s="403"/>
    </row>
    <row r="3595" spans="1:14" x14ac:dyDescent="0.2">
      <c r="A3595" s="158">
        <v>49300</v>
      </c>
      <c r="B3595" s="421">
        <v>551.1</v>
      </c>
      <c r="G3595" s="399">
        <v>868.55000000000007</v>
      </c>
      <c r="M3595" s="389"/>
      <c r="N3595" s="401"/>
    </row>
    <row r="3596" spans="1:14" x14ac:dyDescent="0.2">
      <c r="A3596" s="158">
        <v>49303</v>
      </c>
      <c r="B3596" s="421">
        <v>577.20000000000005</v>
      </c>
      <c r="G3596" s="399">
        <v>790.15000000000009</v>
      </c>
      <c r="M3596" s="389"/>
      <c r="N3596" s="401"/>
    </row>
    <row r="3597" spans="1:14" x14ac:dyDescent="0.2">
      <c r="A3597" s="158">
        <v>49306</v>
      </c>
      <c r="B3597" s="421">
        <v>1144.55</v>
      </c>
      <c r="G3597" s="399">
        <v>1832.5</v>
      </c>
      <c r="M3597" s="389"/>
      <c r="N3597" s="401"/>
    </row>
    <row r="3598" spans="1:14" x14ac:dyDescent="0.2">
      <c r="A3598" s="158">
        <v>49309</v>
      </c>
      <c r="B3598" s="421">
        <v>796.35</v>
      </c>
      <c r="G3598" s="399">
        <v>1107.4000000000001</v>
      </c>
      <c r="M3598" s="389"/>
      <c r="N3598" s="401"/>
    </row>
    <row r="3599" spans="1:14" x14ac:dyDescent="0.2">
      <c r="A3599" s="158">
        <v>49315</v>
      </c>
      <c r="B3599" s="421">
        <v>895.75</v>
      </c>
      <c r="G3599" s="399">
        <v>1376.1000000000001</v>
      </c>
      <c r="M3599" s="389"/>
      <c r="N3599" s="401"/>
    </row>
    <row r="3600" spans="1:14" x14ac:dyDescent="0.2">
      <c r="A3600" s="158">
        <v>49318</v>
      </c>
      <c r="B3600" s="421">
        <v>1393.2</v>
      </c>
      <c r="G3600" s="399">
        <v>2332.75</v>
      </c>
      <c r="M3600" s="389"/>
      <c r="N3600" s="401"/>
    </row>
    <row r="3601" spans="1:14" x14ac:dyDescent="0.2">
      <c r="A3601" s="158">
        <v>49319</v>
      </c>
      <c r="B3601" s="421">
        <v>2447.6999999999998</v>
      </c>
      <c r="G3601" s="399">
        <v>4551.5</v>
      </c>
      <c r="M3601" s="389"/>
      <c r="N3601" s="401"/>
    </row>
    <row r="3602" spans="1:14" x14ac:dyDescent="0.2">
      <c r="A3602" s="158">
        <v>49321</v>
      </c>
      <c r="B3602" s="421">
        <v>1692.15</v>
      </c>
      <c r="G3602" s="399">
        <v>2724.05</v>
      </c>
      <c r="M3602" s="389"/>
      <c r="N3602" s="401"/>
    </row>
    <row r="3603" spans="1:14" x14ac:dyDescent="0.2">
      <c r="A3603" s="158">
        <v>49360</v>
      </c>
      <c r="B3603" s="421">
        <v>363.65</v>
      </c>
      <c r="G3603" s="399">
        <v>508.70000000000005</v>
      </c>
      <c r="M3603" s="389"/>
      <c r="N3603" s="401"/>
    </row>
    <row r="3604" spans="1:14" x14ac:dyDescent="0.2">
      <c r="A3604" s="158">
        <v>49363</v>
      </c>
      <c r="B3604" s="421">
        <v>437.9</v>
      </c>
      <c r="G3604" s="399">
        <v>588.70000000000005</v>
      </c>
      <c r="H3604" s="399">
        <f t="shared" ref="H3604" si="331">CEILING(B3604*1.4,0.05)</f>
        <v>613.1</v>
      </c>
      <c r="M3604" s="389"/>
      <c r="N3604" s="401"/>
    </row>
    <row r="3605" spans="1:14" x14ac:dyDescent="0.2">
      <c r="A3605" s="158">
        <v>49366</v>
      </c>
      <c r="B3605" s="421">
        <v>646.95000000000005</v>
      </c>
      <c r="G3605" s="399">
        <v>1030.75</v>
      </c>
      <c r="M3605" s="389"/>
      <c r="N3605" s="401"/>
    </row>
    <row r="3606" spans="1:14" x14ac:dyDescent="0.2">
      <c r="A3606" s="386">
        <v>49372</v>
      </c>
      <c r="B3606" s="421">
        <v>975.15</v>
      </c>
      <c r="G3606" s="399">
        <v>1365.25</v>
      </c>
      <c r="H3606" s="399">
        <f t="shared" ref="H3606:H3619" si="332">CEILING(B3606*1.4,0.05)</f>
        <v>1365.25</v>
      </c>
      <c r="L3606" s="400"/>
      <c r="M3606" s="389"/>
      <c r="N3606" s="403"/>
    </row>
    <row r="3607" spans="1:14" x14ac:dyDescent="0.2">
      <c r="A3607" s="386">
        <v>49374</v>
      </c>
      <c r="B3607" s="421">
        <v>1811.05</v>
      </c>
      <c r="G3607" s="399">
        <v>2535.5500000000002</v>
      </c>
      <c r="H3607" s="399">
        <f t="shared" si="332"/>
        <v>2535.5</v>
      </c>
      <c r="L3607" s="400"/>
      <c r="M3607" s="389"/>
      <c r="N3607" s="403"/>
    </row>
    <row r="3608" spans="1:14" x14ac:dyDescent="0.2">
      <c r="A3608" s="386">
        <v>49376</v>
      </c>
      <c r="B3608" s="421">
        <v>2229.0500000000002</v>
      </c>
      <c r="G3608" s="399">
        <v>3120.7000000000003</v>
      </c>
      <c r="H3608" s="399">
        <f t="shared" si="332"/>
        <v>3120.7000000000003</v>
      </c>
      <c r="L3608" s="400"/>
      <c r="M3608" s="389"/>
      <c r="N3608" s="403"/>
    </row>
    <row r="3609" spans="1:14" x14ac:dyDescent="0.2">
      <c r="A3609" s="386">
        <v>49378</v>
      </c>
      <c r="B3609" s="421">
        <v>1950.3</v>
      </c>
      <c r="G3609" s="399">
        <v>2730.4500000000003</v>
      </c>
      <c r="H3609" s="399">
        <f t="shared" si="332"/>
        <v>2730.4500000000003</v>
      </c>
      <c r="L3609" s="400"/>
      <c r="M3609" s="389"/>
      <c r="N3609" s="403"/>
    </row>
    <row r="3610" spans="1:14" x14ac:dyDescent="0.2">
      <c r="A3610" s="158">
        <v>49380</v>
      </c>
      <c r="B3610" s="421">
        <v>2368.35</v>
      </c>
      <c r="G3610" s="399">
        <v>3315.75</v>
      </c>
      <c r="H3610" s="399">
        <f t="shared" si="332"/>
        <v>3315.7000000000003</v>
      </c>
      <c r="M3610" s="389"/>
      <c r="N3610" s="401"/>
    </row>
    <row r="3611" spans="1:14" x14ac:dyDescent="0.2">
      <c r="A3611" s="158">
        <v>49382</v>
      </c>
      <c r="B3611" s="421">
        <v>3064.9</v>
      </c>
      <c r="G3611" s="399">
        <v>4290.95</v>
      </c>
      <c r="H3611" s="399">
        <f t="shared" si="332"/>
        <v>4290.9000000000005</v>
      </c>
      <c r="M3611" s="389"/>
      <c r="N3611" s="401"/>
    </row>
    <row r="3612" spans="1:14" x14ac:dyDescent="0.2">
      <c r="A3612" s="158">
        <v>49384</v>
      </c>
      <c r="B3612" s="421">
        <v>3622.15</v>
      </c>
      <c r="G3612" s="399">
        <v>5071.05</v>
      </c>
      <c r="H3612" s="399">
        <f t="shared" si="332"/>
        <v>5071.05</v>
      </c>
      <c r="M3612" s="389"/>
      <c r="N3612" s="401"/>
    </row>
    <row r="3613" spans="1:14" x14ac:dyDescent="0.2">
      <c r="A3613" s="158">
        <v>49386</v>
      </c>
      <c r="B3613" s="421">
        <v>2507.65</v>
      </c>
      <c r="G3613" s="399">
        <v>3510.75</v>
      </c>
      <c r="H3613" s="399">
        <f t="shared" si="332"/>
        <v>3510.75</v>
      </c>
      <c r="M3613" s="389"/>
      <c r="N3613" s="401"/>
    </row>
    <row r="3614" spans="1:14" x14ac:dyDescent="0.2">
      <c r="A3614" s="158">
        <v>49388</v>
      </c>
      <c r="B3614" s="421">
        <v>2925.65</v>
      </c>
      <c r="G3614" s="399">
        <v>4096</v>
      </c>
      <c r="H3614" s="399">
        <f t="shared" si="332"/>
        <v>4095.9500000000003</v>
      </c>
      <c r="M3614" s="389"/>
      <c r="N3614" s="401"/>
    </row>
    <row r="3615" spans="1:14" x14ac:dyDescent="0.2">
      <c r="A3615" s="158">
        <v>49390</v>
      </c>
      <c r="B3615" s="421">
        <v>3482.85</v>
      </c>
      <c r="G3615" s="399">
        <v>4876</v>
      </c>
      <c r="H3615" s="399">
        <f t="shared" si="332"/>
        <v>4876</v>
      </c>
      <c r="M3615" s="389"/>
      <c r="N3615" s="401"/>
    </row>
    <row r="3616" spans="1:14" x14ac:dyDescent="0.2">
      <c r="A3616" s="158">
        <v>49392</v>
      </c>
      <c r="B3616" s="421">
        <v>4876</v>
      </c>
      <c r="G3616" s="399">
        <v>6826.4500000000007</v>
      </c>
      <c r="H3616" s="399">
        <f t="shared" si="332"/>
        <v>6826.4000000000005</v>
      </c>
      <c r="M3616" s="389"/>
      <c r="N3616" s="401"/>
    </row>
    <row r="3617" spans="1:14" x14ac:dyDescent="0.2">
      <c r="A3617" s="158">
        <v>49394</v>
      </c>
      <c r="B3617" s="421">
        <v>4179.3999999999996</v>
      </c>
      <c r="G3617" s="399">
        <v>5851.2000000000007</v>
      </c>
      <c r="H3617" s="399">
        <f t="shared" si="332"/>
        <v>5851.2000000000007</v>
      </c>
      <c r="M3617" s="389"/>
      <c r="N3617" s="401"/>
    </row>
    <row r="3618" spans="1:14" x14ac:dyDescent="0.2">
      <c r="A3618" s="158">
        <v>49396</v>
      </c>
      <c r="B3618" s="421">
        <v>2786.25</v>
      </c>
      <c r="G3618" s="399">
        <v>3900.75</v>
      </c>
      <c r="H3618" s="399">
        <f t="shared" si="332"/>
        <v>3900.75</v>
      </c>
      <c r="M3618" s="389"/>
      <c r="N3618" s="401"/>
    </row>
    <row r="3619" spans="1:14" x14ac:dyDescent="0.2">
      <c r="A3619" s="158">
        <v>49398</v>
      </c>
      <c r="B3619" s="421">
        <v>2089.75</v>
      </c>
      <c r="G3619" s="399">
        <v>2925.7000000000003</v>
      </c>
      <c r="H3619" s="399">
        <f t="shared" si="332"/>
        <v>2925.65</v>
      </c>
      <c r="M3619" s="389"/>
      <c r="N3619" s="401"/>
    </row>
    <row r="3620" spans="1:14" x14ac:dyDescent="0.2">
      <c r="A3620" s="158">
        <v>49500</v>
      </c>
      <c r="B3620" s="421">
        <v>398.05</v>
      </c>
      <c r="G3620" s="399">
        <v>588.80000000000007</v>
      </c>
      <c r="M3620" s="389"/>
      <c r="N3620" s="401"/>
    </row>
    <row r="3621" spans="1:14" x14ac:dyDescent="0.2">
      <c r="A3621" s="158">
        <v>49503</v>
      </c>
      <c r="B3621" s="421">
        <v>517.54999999999995</v>
      </c>
      <c r="G3621" s="399">
        <v>728</v>
      </c>
      <c r="M3621" s="389"/>
      <c r="N3621" s="401"/>
    </row>
    <row r="3622" spans="1:14" x14ac:dyDescent="0.2">
      <c r="A3622" s="158">
        <v>49506</v>
      </c>
      <c r="B3622" s="421">
        <v>776.4</v>
      </c>
      <c r="G3622" s="399">
        <v>1180.75</v>
      </c>
      <c r="M3622" s="389"/>
      <c r="N3622" s="401"/>
    </row>
    <row r="3623" spans="1:14" x14ac:dyDescent="0.2">
      <c r="A3623" s="158">
        <v>49509</v>
      </c>
      <c r="B3623" s="421">
        <v>796.35</v>
      </c>
      <c r="G3623" s="399">
        <v>1177.6500000000001</v>
      </c>
      <c r="M3623" s="389"/>
      <c r="N3623" s="401"/>
    </row>
    <row r="3624" spans="1:14" x14ac:dyDescent="0.2">
      <c r="A3624" s="158">
        <v>49512</v>
      </c>
      <c r="B3624" s="421">
        <v>1393.2</v>
      </c>
      <c r="G3624" s="399">
        <v>1648.15</v>
      </c>
      <c r="M3624" s="389"/>
      <c r="N3624" s="401"/>
    </row>
    <row r="3625" spans="1:14" x14ac:dyDescent="0.2">
      <c r="A3625" s="158">
        <v>49515</v>
      </c>
      <c r="B3625" s="421">
        <v>895.75</v>
      </c>
      <c r="G3625" s="399">
        <v>1526.5500000000002</v>
      </c>
      <c r="M3625" s="389"/>
      <c r="N3625" s="401"/>
    </row>
    <row r="3626" spans="1:14" x14ac:dyDescent="0.2">
      <c r="A3626" s="386">
        <v>49516</v>
      </c>
      <c r="B3626" s="421">
        <v>2231.8000000000002</v>
      </c>
      <c r="G3626" s="399">
        <v>3124.6000000000004</v>
      </c>
      <c r="H3626" s="399">
        <f t="shared" ref="H3626" si="333">CEILING(B3626*1.4,0.05)</f>
        <v>3124.55</v>
      </c>
      <c r="L3626" s="400"/>
      <c r="M3626" s="389"/>
      <c r="N3626" s="403"/>
    </row>
    <row r="3627" spans="1:14" x14ac:dyDescent="0.2">
      <c r="A3627" s="158">
        <v>49517</v>
      </c>
      <c r="B3627" s="421">
        <v>1275.3499999999999</v>
      </c>
      <c r="G3627" s="399">
        <v>2211.75</v>
      </c>
      <c r="M3627" s="389"/>
      <c r="N3627" s="401"/>
    </row>
    <row r="3628" spans="1:14" x14ac:dyDescent="0.2">
      <c r="A3628" s="158">
        <v>49518</v>
      </c>
      <c r="B3628" s="421">
        <v>1393.2</v>
      </c>
      <c r="G3628" s="399">
        <v>2346.35</v>
      </c>
      <c r="M3628" s="389"/>
      <c r="N3628" s="401"/>
    </row>
    <row r="3629" spans="1:14" x14ac:dyDescent="0.2">
      <c r="A3629" s="158">
        <v>49519</v>
      </c>
      <c r="B3629" s="421">
        <v>2447.6999999999998</v>
      </c>
      <c r="G3629" s="399">
        <v>4174.45</v>
      </c>
      <c r="M3629" s="389"/>
      <c r="N3629" s="401"/>
    </row>
    <row r="3630" spans="1:14" x14ac:dyDescent="0.2">
      <c r="A3630" s="158">
        <v>49521</v>
      </c>
      <c r="B3630" s="421">
        <v>1692.15</v>
      </c>
      <c r="G3630" s="399">
        <v>2785.55</v>
      </c>
      <c r="M3630" s="389"/>
      <c r="N3630" s="401"/>
    </row>
    <row r="3631" spans="1:14" x14ac:dyDescent="0.2">
      <c r="A3631" s="158">
        <v>49524</v>
      </c>
      <c r="B3631" s="421">
        <v>1990.65</v>
      </c>
      <c r="G3631" s="399">
        <v>3224</v>
      </c>
      <c r="M3631" s="389"/>
      <c r="N3631" s="401"/>
    </row>
    <row r="3632" spans="1:14" x14ac:dyDescent="0.2">
      <c r="A3632" s="386">
        <v>49525</v>
      </c>
      <c r="B3632" s="421">
        <v>1692.15</v>
      </c>
      <c r="G3632" s="399">
        <v>2369.0500000000002</v>
      </c>
      <c r="H3632" s="399">
        <f t="shared" ref="H3632" si="334">CEILING(B3632*1.4,0.05)</f>
        <v>2369.0500000000002</v>
      </c>
      <c r="L3632" s="400"/>
      <c r="M3632" s="389"/>
      <c r="N3632" s="403"/>
    </row>
    <row r="3633" spans="1:14" x14ac:dyDescent="0.2">
      <c r="A3633" s="158">
        <v>49527</v>
      </c>
      <c r="B3633" s="421">
        <v>1393.2</v>
      </c>
      <c r="G3633" s="399">
        <v>2236.15</v>
      </c>
      <c r="M3633" s="389"/>
      <c r="N3633" s="401"/>
    </row>
    <row r="3634" spans="1:14" x14ac:dyDescent="0.2">
      <c r="A3634" s="158">
        <v>49530</v>
      </c>
      <c r="B3634" s="421">
        <v>2090.25</v>
      </c>
      <c r="G3634" s="399">
        <v>3112.15</v>
      </c>
      <c r="M3634" s="389"/>
      <c r="N3634" s="401"/>
    </row>
    <row r="3635" spans="1:14" x14ac:dyDescent="0.2">
      <c r="A3635" s="158">
        <v>49533</v>
      </c>
      <c r="B3635" s="421">
        <v>2687.9</v>
      </c>
      <c r="G3635" s="399">
        <v>3546.3500000000004</v>
      </c>
      <c r="M3635" s="389"/>
      <c r="N3635" s="401"/>
    </row>
    <row r="3636" spans="1:14" x14ac:dyDescent="0.2">
      <c r="A3636" s="158">
        <v>49534</v>
      </c>
      <c r="B3636" s="421">
        <v>768.85</v>
      </c>
      <c r="G3636" s="399">
        <v>771.95</v>
      </c>
      <c r="M3636" s="389"/>
      <c r="N3636" s="401"/>
    </row>
    <row r="3637" spans="1:14" x14ac:dyDescent="0.2">
      <c r="A3637" s="158">
        <v>49536</v>
      </c>
      <c r="B3637" s="421">
        <v>995.25</v>
      </c>
      <c r="G3637" s="399">
        <v>1625.25</v>
      </c>
      <c r="M3637" s="389"/>
      <c r="N3637" s="401"/>
    </row>
    <row r="3638" spans="1:14" x14ac:dyDescent="0.2">
      <c r="A3638" s="158">
        <v>49542</v>
      </c>
      <c r="B3638" s="421">
        <v>1393.2</v>
      </c>
      <c r="G3638" s="399">
        <v>2475.15</v>
      </c>
      <c r="M3638" s="389"/>
      <c r="N3638" s="401"/>
    </row>
    <row r="3639" spans="1:14" x14ac:dyDescent="0.2">
      <c r="A3639" s="386">
        <v>49544</v>
      </c>
      <c r="B3639" s="421">
        <v>1622</v>
      </c>
      <c r="G3639" s="399">
        <v>2270.85</v>
      </c>
      <c r="H3639" s="399">
        <f t="shared" ref="H3639" si="335">CEILING(B3639*1.4,0.05)</f>
        <v>2270.8000000000002</v>
      </c>
      <c r="L3639" s="400"/>
      <c r="M3639" s="389"/>
      <c r="N3639" s="403"/>
    </row>
    <row r="3640" spans="1:14" x14ac:dyDescent="0.2">
      <c r="A3640" s="158">
        <v>49548</v>
      </c>
      <c r="B3640" s="421">
        <v>995.25</v>
      </c>
      <c r="G3640" s="399">
        <v>1459.1000000000001</v>
      </c>
      <c r="M3640" s="389"/>
      <c r="N3640" s="401"/>
    </row>
    <row r="3641" spans="1:14" x14ac:dyDescent="0.2">
      <c r="A3641" s="158">
        <v>49551</v>
      </c>
      <c r="B3641" s="421">
        <v>1393.2</v>
      </c>
      <c r="G3641" s="399">
        <v>2427.2000000000003</v>
      </c>
      <c r="M3641" s="389"/>
      <c r="N3641" s="401"/>
    </row>
    <row r="3642" spans="1:14" x14ac:dyDescent="0.2">
      <c r="A3642" s="158">
        <v>49554</v>
      </c>
      <c r="B3642" s="421">
        <v>1990.65</v>
      </c>
      <c r="G3642" s="399">
        <v>2624.75</v>
      </c>
      <c r="M3642" s="389"/>
      <c r="N3642" s="401"/>
    </row>
    <row r="3643" spans="1:14" x14ac:dyDescent="0.2">
      <c r="A3643" s="158">
        <v>49564</v>
      </c>
      <c r="B3643" s="421">
        <v>971.6</v>
      </c>
      <c r="G3643" s="399">
        <v>1643.0500000000002</v>
      </c>
      <c r="M3643" s="389"/>
      <c r="N3643" s="401"/>
    </row>
    <row r="3644" spans="1:14" x14ac:dyDescent="0.2">
      <c r="A3644" s="386">
        <v>49565</v>
      </c>
      <c r="B3644" s="421">
        <v>1394.55</v>
      </c>
      <c r="G3644" s="399">
        <v>1952.4</v>
      </c>
      <c r="H3644" s="399">
        <f t="shared" ref="H3644" si="336">CEILING(B3644*1.4,0.05)</f>
        <v>1952.4</v>
      </c>
      <c r="L3644" s="400"/>
      <c r="M3644" s="389"/>
      <c r="N3644" s="403"/>
    </row>
    <row r="3645" spans="1:14" x14ac:dyDescent="0.2">
      <c r="A3645" s="158">
        <v>49569</v>
      </c>
      <c r="B3645" s="421">
        <v>796.35</v>
      </c>
      <c r="G3645" s="399">
        <v>1034.3</v>
      </c>
      <c r="M3645" s="389"/>
      <c r="N3645" s="401"/>
    </row>
    <row r="3646" spans="1:14" x14ac:dyDescent="0.2">
      <c r="A3646" s="386">
        <v>49570</v>
      </c>
      <c r="B3646" s="421">
        <v>288.55</v>
      </c>
      <c r="G3646" s="399">
        <v>404</v>
      </c>
      <c r="H3646" s="399">
        <f t="shared" ref="H3646:H3655" si="337">CEILING(B3646*1.4,0.05)</f>
        <v>404</v>
      </c>
      <c r="L3646" s="400"/>
      <c r="M3646" s="389"/>
      <c r="N3646" s="403"/>
    </row>
    <row r="3647" spans="1:14" x14ac:dyDescent="0.2">
      <c r="A3647" s="386">
        <v>49572</v>
      </c>
      <c r="B3647" s="421">
        <v>702.2</v>
      </c>
      <c r="G3647" s="399">
        <v>983.15000000000009</v>
      </c>
      <c r="H3647" s="399">
        <f t="shared" si="337"/>
        <v>983.1</v>
      </c>
      <c r="L3647" s="400"/>
      <c r="M3647" s="389"/>
      <c r="N3647" s="403"/>
    </row>
    <row r="3648" spans="1:14" x14ac:dyDescent="0.2">
      <c r="A3648" s="386">
        <v>49574</v>
      </c>
      <c r="B3648" s="421">
        <v>702.2</v>
      </c>
      <c r="G3648" s="399">
        <v>983.15000000000009</v>
      </c>
      <c r="H3648" s="399">
        <f t="shared" si="337"/>
        <v>983.1</v>
      </c>
      <c r="L3648" s="400"/>
      <c r="M3648" s="389"/>
      <c r="N3648" s="403"/>
    </row>
    <row r="3649" spans="1:14" x14ac:dyDescent="0.2">
      <c r="A3649" s="386">
        <v>49576</v>
      </c>
      <c r="B3649" s="421">
        <v>702.2</v>
      </c>
      <c r="G3649" s="399">
        <v>983.15000000000009</v>
      </c>
      <c r="H3649" s="399">
        <f t="shared" si="337"/>
        <v>983.1</v>
      </c>
      <c r="L3649" s="400"/>
      <c r="M3649" s="389"/>
      <c r="N3649" s="403"/>
    </row>
    <row r="3650" spans="1:14" x14ac:dyDescent="0.2">
      <c r="A3650" s="386">
        <v>49578</v>
      </c>
      <c r="B3650" s="421">
        <v>702.2</v>
      </c>
      <c r="G3650" s="399">
        <v>983.15000000000009</v>
      </c>
      <c r="H3650" s="399">
        <f t="shared" si="337"/>
        <v>983.1</v>
      </c>
      <c r="L3650" s="400"/>
      <c r="M3650" s="389"/>
      <c r="N3650" s="403"/>
    </row>
    <row r="3651" spans="1:14" x14ac:dyDescent="0.2">
      <c r="A3651" s="386">
        <v>49580</v>
      </c>
      <c r="B3651" s="421">
        <v>702.2</v>
      </c>
      <c r="G3651" s="399">
        <v>983.15000000000009</v>
      </c>
      <c r="H3651" s="399">
        <f t="shared" si="337"/>
        <v>983.1</v>
      </c>
      <c r="L3651" s="400"/>
      <c r="M3651" s="389"/>
      <c r="N3651" s="403"/>
    </row>
    <row r="3652" spans="1:14" x14ac:dyDescent="0.2">
      <c r="A3652" s="386">
        <v>49582</v>
      </c>
      <c r="B3652" s="421">
        <v>819.95</v>
      </c>
      <c r="G3652" s="399">
        <v>1148</v>
      </c>
      <c r="H3652" s="399">
        <f t="shared" si="337"/>
        <v>1147.95</v>
      </c>
      <c r="L3652" s="400"/>
      <c r="M3652" s="389"/>
      <c r="N3652" s="403"/>
    </row>
    <row r="3653" spans="1:14" x14ac:dyDescent="0.2">
      <c r="A3653" s="386">
        <v>49584</v>
      </c>
      <c r="B3653" s="421">
        <v>819.95</v>
      </c>
      <c r="G3653" s="399">
        <v>1148</v>
      </c>
      <c r="H3653" s="399">
        <f t="shared" si="337"/>
        <v>1147.95</v>
      </c>
      <c r="L3653" s="400"/>
      <c r="M3653" s="389"/>
      <c r="N3653" s="403"/>
    </row>
    <row r="3654" spans="1:14" x14ac:dyDescent="0.2">
      <c r="A3654" s="386">
        <v>49586</v>
      </c>
      <c r="B3654" s="421">
        <v>819.95</v>
      </c>
      <c r="G3654" s="399">
        <v>1148</v>
      </c>
      <c r="H3654" s="399">
        <f t="shared" si="337"/>
        <v>1147.95</v>
      </c>
      <c r="L3654" s="400"/>
      <c r="M3654" s="389"/>
      <c r="N3654" s="403"/>
    </row>
    <row r="3655" spans="1:14" x14ac:dyDescent="0.2">
      <c r="A3655" s="386">
        <v>49590</v>
      </c>
      <c r="B3655" s="421">
        <v>392.75</v>
      </c>
      <c r="G3655" s="399">
        <v>549.9</v>
      </c>
      <c r="H3655" s="399">
        <f t="shared" si="337"/>
        <v>549.85</v>
      </c>
      <c r="L3655" s="400"/>
      <c r="M3655" s="389"/>
      <c r="N3655" s="403"/>
    </row>
    <row r="3656" spans="1:14" x14ac:dyDescent="0.2">
      <c r="A3656" s="158">
        <v>49703</v>
      </c>
      <c r="B3656" s="421">
        <v>646.95000000000005</v>
      </c>
      <c r="G3656" s="399">
        <v>1088.6000000000001</v>
      </c>
      <c r="M3656" s="389"/>
      <c r="N3656" s="401"/>
    </row>
    <row r="3657" spans="1:14" x14ac:dyDescent="0.2">
      <c r="A3657" s="158">
        <v>49706</v>
      </c>
      <c r="B3657" s="421">
        <v>348.4</v>
      </c>
      <c r="G3657" s="399">
        <v>515.4</v>
      </c>
      <c r="M3657" s="389"/>
      <c r="N3657" s="401"/>
    </row>
    <row r="3658" spans="1:14" x14ac:dyDescent="0.2">
      <c r="A3658" s="158">
        <v>49709</v>
      </c>
      <c r="B3658" s="421">
        <v>746.4</v>
      </c>
      <c r="G3658" s="399">
        <v>1104</v>
      </c>
      <c r="M3658" s="389"/>
      <c r="N3658" s="401"/>
    </row>
    <row r="3659" spans="1:14" x14ac:dyDescent="0.2">
      <c r="A3659" s="158">
        <v>49712</v>
      </c>
      <c r="B3659" s="421">
        <v>995.25</v>
      </c>
      <c r="G3659" s="399">
        <v>1440.75</v>
      </c>
      <c r="M3659" s="389"/>
      <c r="N3659" s="401"/>
    </row>
    <row r="3660" spans="1:14" x14ac:dyDescent="0.2">
      <c r="A3660" s="158">
        <v>49715</v>
      </c>
      <c r="B3660" s="421">
        <v>1194.2</v>
      </c>
      <c r="G3660" s="399">
        <v>2062.35</v>
      </c>
      <c r="M3660" s="389"/>
      <c r="N3660" s="401"/>
    </row>
    <row r="3661" spans="1:14" x14ac:dyDescent="0.2">
      <c r="A3661" s="158">
        <v>49716</v>
      </c>
      <c r="B3661" s="421">
        <v>1576.35</v>
      </c>
      <c r="G3661" s="399">
        <v>2107</v>
      </c>
      <c r="M3661" s="389"/>
      <c r="N3661" s="401"/>
    </row>
    <row r="3662" spans="1:14" x14ac:dyDescent="0.2">
      <c r="A3662" s="158">
        <v>49717</v>
      </c>
      <c r="B3662" s="421">
        <v>1891.65</v>
      </c>
      <c r="G3662" s="399">
        <v>2528.3500000000004</v>
      </c>
      <c r="M3662" s="389"/>
      <c r="N3662" s="401"/>
    </row>
    <row r="3663" spans="1:14" x14ac:dyDescent="0.2">
      <c r="A3663" s="158">
        <v>49718</v>
      </c>
      <c r="B3663" s="421">
        <v>398.05</v>
      </c>
      <c r="G3663" s="399">
        <v>653.85</v>
      </c>
      <c r="M3663" s="389"/>
      <c r="N3663" s="401"/>
    </row>
    <row r="3664" spans="1:14" x14ac:dyDescent="0.2">
      <c r="A3664" s="158">
        <v>49724</v>
      </c>
      <c r="B3664" s="421">
        <v>696.8</v>
      </c>
      <c r="G3664" s="399">
        <v>1173.2</v>
      </c>
      <c r="M3664" s="389"/>
      <c r="N3664" s="401"/>
    </row>
    <row r="3665" spans="1:14" x14ac:dyDescent="0.2">
      <c r="A3665" s="158">
        <v>49727</v>
      </c>
      <c r="B3665" s="421">
        <v>298.45</v>
      </c>
      <c r="G3665" s="399">
        <v>441.5</v>
      </c>
      <c r="M3665" s="389"/>
      <c r="N3665" s="401"/>
    </row>
    <row r="3666" spans="1:14" x14ac:dyDescent="0.2">
      <c r="A3666" s="158">
        <v>49728</v>
      </c>
      <c r="B3666" s="421">
        <v>597</v>
      </c>
      <c r="G3666" s="399">
        <v>798.05000000000007</v>
      </c>
      <c r="M3666" s="389"/>
      <c r="N3666" s="401"/>
    </row>
    <row r="3667" spans="1:14" x14ac:dyDescent="0.2">
      <c r="A3667" s="386">
        <v>49730</v>
      </c>
      <c r="B3667" s="421">
        <v>646.95000000000005</v>
      </c>
      <c r="G3667" s="399">
        <v>905.75</v>
      </c>
      <c r="H3667" s="399">
        <f t="shared" ref="H3667:H3716" si="338">CEILING(B3667*1.4,0.05)</f>
        <v>905.75</v>
      </c>
      <c r="L3667" s="400"/>
      <c r="M3667" s="389"/>
      <c r="N3667" s="403"/>
    </row>
    <row r="3668" spans="1:14" x14ac:dyDescent="0.2">
      <c r="A3668" s="386">
        <v>49732</v>
      </c>
      <c r="B3668" s="421">
        <v>646.95000000000005</v>
      </c>
      <c r="G3668" s="399">
        <v>905.75</v>
      </c>
      <c r="H3668" s="399">
        <f t="shared" si="338"/>
        <v>905.75</v>
      </c>
      <c r="L3668" s="400"/>
      <c r="M3668" s="389"/>
      <c r="N3668" s="403"/>
    </row>
    <row r="3669" spans="1:14" x14ac:dyDescent="0.2">
      <c r="A3669" s="386">
        <v>49734</v>
      </c>
      <c r="B3669" s="421">
        <v>348.4</v>
      </c>
      <c r="G3669" s="399">
        <v>487.8</v>
      </c>
      <c r="H3669" s="399">
        <f t="shared" si="338"/>
        <v>487.8</v>
      </c>
      <c r="L3669" s="400"/>
      <c r="M3669" s="389"/>
      <c r="N3669" s="403"/>
    </row>
    <row r="3670" spans="1:14" x14ac:dyDescent="0.2">
      <c r="A3670" s="386">
        <v>49736</v>
      </c>
      <c r="B3670" s="421">
        <v>696.8</v>
      </c>
      <c r="G3670" s="399">
        <v>975.6</v>
      </c>
      <c r="H3670" s="399">
        <f t="shared" si="338"/>
        <v>975.55000000000007</v>
      </c>
      <c r="L3670" s="400"/>
      <c r="M3670" s="389"/>
      <c r="N3670" s="403"/>
    </row>
    <row r="3671" spans="1:14" x14ac:dyDescent="0.2">
      <c r="A3671" s="386">
        <v>49738</v>
      </c>
      <c r="B3671" s="421">
        <v>497.6</v>
      </c>
      <c r="G3671" s="399">
        <v>696.65000000000009</v>
      </c>
      <c r="H3671" s="399">
        <f t="shared" si="338"/>
        <v>696.65000000000009</v>
      </c>
      <c r="L3671" s="400"/>
      <c r="M3671" s="389"/>
      <c r="N3671" s="403"/>
    </row>
    <row r="3672" spans="1:14" x14ac:dyDescent="0.2">
      <c r="A3672" s="386">
        <v>49740</v>
      </c>
      <c r="B3672" s="421">
        <v>1493</v>
      </c>
      <c r="G3672" s="399">
        <v>2090.25</v>
      </c>
      <c r="H3672" s="399">
        <f t="shared" si="338"/>
        <v>2090.2000000000003</v>
      </c>
      <c r="L3672" s="400"/>
      <c r="M3672" s="389"/>
      <c r="N3672" s="403"/>
    </row>
    <row r="3673" spans="1:14" x14ac:dyDescent="0.2">
      <c r="A3673" s="386">
        <v>49742</v>
      </c>
      <c r="B3673" s="421">
        <v>1409.4</v>
      </c>
      <c r="G3673" s="399">
        <v>1973.2</v>
      </c>
      <c r="H3673" s="399">
        <f t="shared" si="338"/>
        <v>1973.2</v>
      </c>
      <c r="L3673" s="400"/>
      <c r="M3673" s="389"/>
      <c r="N3673" s="403"/>
    </row>
    <row r="3674" spans="1:14" x14ac:dyDescent="0.2">
      <c r="A3674" s="386">
        <v>49744</v>
      </c>
      <c r="B3674" s="421">
        <v>2114.15</v>
      </c>
      <c r="G3674" s="399">
        <v>2959.8500000000004</v>
      </c>
      <c r="H3674" s="399">
        <f t="shared" si="338"/>
        <v>2959.8500000000004</v>
      </c>
      <c r="L3674" s="400"/>
      <c r="M3674" s="389"/>
      <c r="N3674" s="403"/>
    </row>
    <row r="3675" spans="1:14" x14ac:dyDescent="0.2">
      <c r="A3675" s="158">
        <v>49760</v>
      </c>
      <c r="B3675" s="421">
        <v>373.25</v>
      </c>
      <c r="G3675" s="399">
        <v>522.55000000000007</v>
      </c>
      <c r="H3675" s="399">
        <f t="shared" si="338"/>
        <v>522.55000000000007</v>
      </c>
      <c r="M3675" s="389"/>
      <c r="N3675" s="403"/>
    </row>
    <row r="3676" spans="1:14" x14ac:dyDescent="0.2">
      <c r="A3676" s="158">
        <v>49761</v>
      </c>
      <c r="B3676" s="421">
        <v>547.4</v>
      </c>
      <c r="G3676" s="399">
        <v>766.45</v>
      </c>
      <c r="H3676" s="399">
        <f t="shared" si="338"/>
        <v>766.40000000000009</v>
      </c>
      <c r="M3676" s="389"/>
      <c r="N3676" s="403"/>
    </row>
    <row r="3677" spans="1:14" x14ac:dyDescent="0.2">
      <c r="A3677" s="158">
        <v>49762</v>
      </c>
      <c r="B3677" s="421">
        <v>607.45000000000005</v>
      </c>
      <c r="G3677" s="399">
        <v>850.5</v>
      </c>
      <c r="H3677" s="399">
        <f t="shared" si="338"/>
        <v>850.45</v>
      </c>
      <c r="M3677" s="389"/>
      <c r="N3677" s="403"/>
    </row>
    <row r="3678" spans="1:14" x14ac:dyDescent="0.2">
      <c r="A3678" s="158">
        <v>49763</v>
      </c>
      <c r="B3678" s="421">
        <v>667.5</v>
      </c>
      <c r="G3678" s="399">
        <v>934.55000000000007</v>
      </c>
      <c r="H3678" s="399">
        <f t="shared" si="338"/>
        <v>934.5</v>
      </c>
      <c r="M3678" s="389"/>
      <c r="N3678" s="403"/>
    </row>
    <row r="3679" spans="1:14" x14ac:dyDescent="0.2">
      <c r="A3679" s="158">
        <v>49764</v>
      </c>
      <c r="B3679" s="421">
        <v>727.6</v>
      </c>
      <c r="G3679" s="399">
        <v>1018.7</v>
      </c>
      <c r="H3679" s="399">
        <f t="shared" si="338"/>
        <v>1018.6500000000001</v>
      </c>
      <c r="M3679" s="389"/>
      <c r="N3679" s="403"/>
    </row>
    <row r="3680" spans="1:14" x14ac:dyDescent="0.2">
      <c r="A3680" s="158">
        <v>49765</v>
      </c>
      <c r="B3680" s="421">
        <v>787.6</v>
      </c>
      <c r="G3680" s="399">
        <v>1102.7</v>
      </c>
      <c r="H3680" s="399">
        <f t="shared" si="338"/>
        <v>1102.6500000000001</v>
      </c>
      <c r="M3680" s="389"/>
      <c r="N3680" s="401"/>
    </row>
    <row r="3681" spans="1:14" x14ac:dyDescent="0.2">
      <c r="A3681" s="158">
        <v>49766</v>
      </c>
      <c r="B3681" s="421">
        <v>847.75</v>
      </c>
      <c r="G3681" s="399">
        <v>1186.9000000000001</v>
      </c>
      <c r="H3681" s="399">
        <f t="shared" si="338"/>
        <v>1186.8500000000001</v>
      </c>
      <c r="M3681" s="389"/>
      <c r="N3681" s="401"/>
    </row>
    <row r="3682" spans="1:14" x14ac:dyDescent="0.2">
      <c r="A3682" s="158">
        <v>49767</v>
      </c>
      <c r="B3682" s="421">
        <v>907.8</v>
      </c>
      <c r="G3682" s="399">
        <v>1270.95</v>
      </c>
      <c r="H3682" s="399">
        <f t="shared" si="338"/>
        <v>1270.95</v>
      </c>
      <c r="M3682" s="389"/>
      <c r="N3682" s="401"/>
    </row>
    <row r="3683" spans="1:14" x14ac:dyDescent="0.2">
      <c r="A3683" s="158">
        <v>49768</v>
      </c>
      <c r="B3683" s="421">
        <v>967.85</v>
      </c>
      <c r="G3683" s="399">
        <v>1355</v>
      </c>
      <c r="H3683" s="399">
        <f t="shared" si="338"/>
        <v>1355</v>
      </c>
      <c r="M3683" s="389"/>
      <c r="N3683" s="401"/>
    </row>
    <row r="3684" spans="1:14" x14ac:dyDescent="0.2">
      <c r="A3684" s="158">
        <v>49769</v>
      </c>
      <c r="B3684" s="421">
        <v>957.95</v>
      </c>
      <c r="G3684" s="399">
        <v>1341.15</v>
      </c>
      <c r="H3684" s="399">
        <f t="shared" si="338"/>
        <v>1341.15</v>
      </c>
      <c r="M3684" s="389"/>
      <c r="N3684" s="401"/>
    </row>
    <row r="3685" spans="1:14" x14ac:dyDescent="0.2">
      <c r="A3685" s="158">
        <v>49770</v>
      </c>
      <c r="B3685" s="421">
        <v>1592.3</v>
      </c>
      <c r="G3685" s="399">
        <v>2229.25</v>
      </c>
      <c r="H3685" s="399">
        <f t="shared" si="338"/>
        <v>2229.25</v>
      </c>
      <c r="M3685" s="389"/>
      <c r="N3685" s="401"/>
    </row>
    <row r="3686" spans="1:14" x14ac:dyDescent="0.2">
      <c r="A3686" s="158">
        <v>49771</v>
      </c>
      <c r="B3686" s="421">
        <v>392.75</v>
      </c>
      <c r="G3686" s="399">
        <v>549.9</v>
      </c>
      <c r="H3686" s="399">
        <f t="shared" si="338"/>
        <v>549.85</v>
      </c>
      <c r="M3686" s="389"/>
      <c r="N3686" s="401"/>
    </row>
    <row r="3687" spans="1:14" x14ac:dyDescent="0.2">
      <c r="A3687" s="158">
        <v>49772</v>
      </c>
      <c r="B3687" s="421">
        <v>346.6</v>
      </c>
      <c r="G3687" s="399">
        <v>485.3</v>
      </c>
      <c r="H3687" s="399">
        <f t="shared" si="338"/>
        <v>485.25</v>
      </c>
      <c r="M3687" s="389"/>
      <c r="N3687" s="401"/>
    </row>
    <row r="3688" spans="1:14" x14ac:dyDescent="0.2">
      <c r="A3688" s="158">
        <v>49773</v>
      </c>
      <c r="B3688" s="421">
        <v>429.6</v>
      </c>
      <c r="G3688" s="399">
        <v>601.5</v>
      </c>
      <c r="H3688" s="399">
        <f t="shared" si="338"/>
        <v>601.45000000000005</v>
      </c>
      <c r="M3688" s="389"/>
      <c r="N3688" s="401"/>
    </row>
    <row r="3689" spans="1:14" x14ac:dyDescent="0.2">
      <c r="A3689" s="158">
        <v>49774</v>
      </c>
      <c r="B3689" s="421">
        <v>292.60000000000002</v>
      </c>
      <c r="G3689" s="399">
        <v>409.70000000000005</v>
      </c>
      <c r="H3689" s="399">
        <f t="shared" si="338"/>
        <v>409.65000000000003</v>
      </c>
      <c r="M3689" s="389"/>
      <c r="N3689" s="401"/>
    </row>
    <row r="3690" spans="1:14" x14ac:dyDescent="0.2">
      <c r="A3690" s="158">
        <v>49775</v>
      </c>
      <c r="B3690" s="421">
        <v>395.05</v>
      </c>
      <c r="G3690" s="399">
        <v>553.15</v>
      </c>
      <c r="H3690" s="399">
        <f t="shared" si="338"/>
        <v>553.1</v>
      </c>
      <c r="M3690" s="389"/>
      <c r="N3690" s="401"/>
    </row>
    <row r="3691" spans="1:14" x14ac:dyDescent="0.2">
      <c r="A3691" s="158">
        <v>49776</v>
      </c>
      <c r="B3691" s="421">
        <v>1242.55</v>
      </c>
      <c r="G3691" s="399">
        <v>1739.6000000000001</v>
      </c>
      <c r="H3691" s="399">
        <f t="shared" si="338"/>
        <v>1739.6000000000001</v>
      </c>
      <c r="M3691" s="389"/>
      <c r="N3691" s="401"/>
    </row>
    <row r="3692" spans="1:14" x14ac:dyDescent="0.2">
      <c r="A3692" s="158">
        <v>49777</v>
      </c>
      <c r="B3692" s="421">
        <v>735.75</v>
      </c>
      <c r="G3692" s="399">
        <v>1030.1000000000001</v>
      </c>
      <c r="H3692" s="399">
        <f t="shared" si="338"/>
        <v>1030.05</v>
      </c>
      <c r="M3692" s="389"/>
      <c r="N3692" s="401"/>
    </row>
    <row r="3693" spans="1:14" x14ac:dyDescent="0.2">
      <c r="A3693" s="158">
        <v>49778</v>
      </c>
      <c r="B3693" s="421">
        <v>1103.6500000000001</v>
      </c>
      <c r="G3693" s="399">
        <v>1545.1000000000001</v>
      </c>
      <c r="H3693" s="399">
        <f t="shared" si="338"/>
        <v>1545.15</v>
      </c>
      <c r="M3693" s="389"/>
      <c r="N3693" s="401"/>
    </row>
    <row r="3694" spans="1:14" x14ac:dyDescent="0.2">
      <c r="A3694" s="158">
        <v>49779</v>
      </c>
      <c r="B3694" s="421">
        <v>1287.55</v>
      </c>
      <c r="G3694" s="399">
        <v>1802.5500000000002</v>
      </c>
      <c r="H3694" s="399">
        <f t="shared" si="338"/>
        <v>1802.6000000000001</v>
      </c>
      <c r="M3694" s="389"/>
      <c r="N3694" s="401"/>
    </row>
    <row r="3695" spans="1:14" x14ac:dyDescent="0.2">
      <c r="A3695" s="158">
        <v>49780</v>
      </c>
      <c r="B3695" s="421">
        <v>1471.45</v>
      </c>
      <c r="G3695" s="399">
        <v>2060.1</v>
      </c>
      <c r="H3695" s="399">
        <f t="shared" si="338"/>
        <v>2060.0500000000002</v>
      </c>
      <c r="M3695" s="389"/>
      <c r="N3695" s="401"/>
    </row>
    <row r="3696" spans="1:14" x14ac:dyDescent="0.2">
      <c r="A3696" s="158">
        <v>49781</v>
      </c>
      <c r="B3696" s="421">
        <v>1103.6500000000001</v>
      </c>
      <c r="G3696" s="399">
        <v>1545.1000000000001</v>
      </c>
      <c r="H3696" s="399">
        <f t="shared" si="338"/>
        <v>1545.15</v>
      </c>
      <c r="M3696" s="389"/>
      <c r="N3696" s="401"/>
    </row>
    <row r="3697" spans="1:14" x14ac:dyDescent="0.2">
      <c r="A3697" s="158">
        <v>49782</v>
      </c>
      <c r="B3697" s="421">
        <v>597.75</v>
      </c>
      <c r="G3697" s="399">
        <v>836.90000000000009</v>
      </c>
      <c r="H3697" s="399">
        <f t="shared" si="338"/>
        <v>836.85</v>
      </c>
      <c r="M3697" s="389"/>
      <c r="N3697" s="401"/>
    </row>
    <row r="3698" spans="1:14" x14ac:dyDescent="0.2">
      <c r="A3698" s="158">
        <v>49783</v>
      </c>
      <c r="B3698" s="421">
        <v>801.6</v>
      </c>
      <c r="G3698" s="399">
        <v>1122.3</v>
      </c>
      <c r="H3698" s="399">
        <f t="shared" si="338"/>
        <v>1122.25</v>
      </c>
      <c r="M3698" s="389"/>
      <c r="N3698" s="401"/>
    </row>
    <row r="3699" spans="1:14" x14ac:dyDescent="0.2">
      <c r="A3699" s="158">
        <v>49784</v>
      </c>
      <c r="B3699" s="421">
        <v>916.05</v>
      </c>
      <c r="G3699" s="399">
        <v>1282.45</v>
      </c>
      <c r="H3699" s="399">
        <f t="shared" si="338"/>
        <v>1282.5</v>
      </c>
      <c r="M3699" s="389"/>
      <c r="N3699" s="401"/>
    </row>
    <row r="3700" spans="1:14" x14ac:dyDescent="0.2">
      <c r="A3700" s="158">
        <v>49785</v>
      </c>
      <c r="B3700" s="421">
        <v>1030.5</v>
      </c>
      <c r="G3700" s="399">
        <v>1442.7</v>
      </c>
      <c r="H3700" s="399">
        <f t="shared" si="338"/>
        <v>1442.7</v>
      </c>
      <c r="M3700" s="389"/>
      <c r="N3700" s="401"/>
    </row>
    <row r="3701" spans="1:14" x14ac:dyDescent="0.2">
      <c r="A3701" s="158">
        <v>49786</v>
      </c>
      <c r="B3701" s="421">
        <v>1144.95</v>
      </c>
      <c r="G3701" s="399">
        <v>1602.95</v>
      </c>
      <c r="H3701" s="399">
        <f t="shared" si="338"/>
        <v>1602.95</v>
      </c>
      <c r="M3701" s="389"/>
      <c r="N3701" s="401"/>
    </row>
    <row r="3702" spans="1:14" x14ac:dyDescent="0.2">
      <c r="A3702" s="158">
        <v>49787</v>
      </c>
      <c r="B3702" s="421">
        <v>1259.3499999999999</v>
      </c>
      <c r="G3702" s="399">
        <v>1763.1000000000001</v>
      </c>
      <c r="H3702" s="399">
        <f t="shared" si="338"/>
        <v>1763.1000000000001</v>
      </c>
      <c r="M3702" s="389"/>
      <c r="N3702" s="401"/>
    </row>
    <row r="3703" spans="1:14" x14ac:dyDescent="0.2">
      <c r="A3703" s="158">
        <v>49788</v>
      </c>
      <c r="B3703" s="421">
        <v>1373.8</v>
      </c>
      <c r="G3703" s="399">
        <v>1923.3500000000001</v>
      </c>
      <c r="H3703" s="399">
        <f t="shared" si="338"/>
        <v>1923.3500000000001</v>
      </c>
      <c r="M3703" s="389"/>
      <c r="N3703" s="401"/>
    </row>
    <row r="3704" spans="1:14" x14ac:dyDescent="0.2">
      <c r="A3704" s="158">
        <v>49789</v>
      </c>
      <c r="B3704" s="421">
        <v>1181.6500000000001</v>
      </c>
      <c r="G3704" s="399">
        <v>1654.4</v>
      </c>
      <c r="H3704" s="399">
        <f t="shared" si="338"/>
        <v>1654.3500000000001</v>
      </c>
      <c r="M3704" s="389"/>
      <c r="N3704" s="401"/>
    </row>
    <row r="3705" spans="1:14" x14ac:dyDescent="0.2">
      <c r="A3705" s="158">
        <v>49790</v>
      </c>
      <c r="B3705" s="421">
        <v>1026.3499999999999</v>
      </c>
      <c r="G3705" s="399">
        <v>1436.95</v>
      </c>
      <c r="H3705" s="399">
        <f t="shared" si="338"/>
        <v>1436.9</v>
      </c>
      <c r="M3705" s="389"/>
      <c r="N3705" s="401"/>
    </row>
    <row r="3706" spans="1:14" x14ac:dyDescent="0.2">
      <c r="A3706" s="158">
        <v>49791</v>
      </c>
      <c r="B3706" s="421">
        <v>465.35</v>
      </c>
      <c r="G3706" s="399">
        <v>651.5</v>
      </c>
      <c r="H3706" s="399">
        <f t="shared" si="338"/>
        <v>651.5</v>
      </c>
      <c r="M3706" s="389"/>
      <c r="N3706" s="401"/>
    </row>
    <row r="3707" spans="1:14" x14ac:dyDescent="0.2">
      <c r="A3707" s="158">
        <v>49792</v>
      </c>
      <c r="B3707" s="421">
        <v>522.70000000000005</v>
      </c>
      <c r="G3707" s="399">
        <v>731.80000000000007</v>
      </c>
      <c r="H3707" s="399">
        <f t="shared" si="338"/>
        <v>731.80000000000007</v>
      </c>
      <c r="M3707" s="389"/>
      <c r="N3707" s="401"/>
    </row>
    <row r="3708" spans="1:14" x14ac:dyDescent="0.2">
      <c r="A3708" s="158">
        <v>49793</v>
      </c>
      <c r="B3708" s="421">
        <v>609.79999999999995</v>
      </c>
      <c r="G3708" s="399">
        <v>853.75</v>
      </c>
      <c r="H3708" s="399">
        <f t="shared" si="338"/>
        <v>853.75</v>
      </c>
      <c r="M3708" s="389"/>
      <c r="N3708" s="401"/>
    </row>
    <row r="3709" spans="1:14" x14ac:dyDescent="0.2">
      <c r="A3709" s="158">
        <v>49794</v>
      </c>
      <c r="B3709" s="421">
        <v>696.85</v>
      </c>
      <c r="G3709" s="399">
        <v>975.7</v>
      </c>
      <c r="H3709" s="399">
        <f t="shared" si="338"/>
        <v>975.6</v>
      </c>
      <c r="M3709" s="389"/>
      <c r="N3709" s="401"/>
    </row>
    <row r="3710" spans="1:14" x14ac:dyDescent="0.2">
      <c r="A3710" s="158">
        <v>49795</v>
      </c>
      <c r="B3710" s="421">
        <v>784</v>
      </c>
      <c r="G3710" s="399">
        <v>1097.6500000000001</v>
      </c>
      <c r="H3710" s="399">
        <f t="shared" si="338"/>
        <v>1097.6000000000001</v>
      </c>
      <c r="M3710" s="389"/>
      <c r="N3710" s="401"/>
    </row>
    <row r="3711" spans="1:14" x14ac:dyDescent="0.2">
      <c r="A3711" s="158">
        <v>49796</v>
      </c>
      <c r="B3711" s="421">
        <v>871.1</v>
      </c>
      <c r="G3711" s="399">
        <v>1219.6500000000001</v>
      </c>
      <c r="H3711" s="399">
        <f t="shared" si="338"/>
        <v>1219.55</v>
      </c>
      <c r="M3711" s="389"/>
      <c r="N3711" s="401"/>
    </row>
    <row r="3712" spans="1:14" x14ac:dyDescent="0.2">
      <c r="A3712" s="158">
        <v>49797</v>
      </c>
      <c r="B3712" s="421">
        <v>958.2</v>
      </c>
      <c r="G3712" s="399">
        <v>1341.5</v>
      </c>
      <c r="H3712" s="399">
        <f t="shared" si="338"/>
        <v>1341.5</v>
      </c>
      <c r="M3712" s="389"/>
      <c r="N3712" s="401"/>
    </row>
    <row r="3713" spans="1:14" x14ac:dyDescent="0.2">
      <c r="A3713" s="158">
        <v>49798</v>
      </c>
      <c r="B3713" s="421">
        <v>1045.3</v>
      </c>
      <c r="G3713" s="399">
        <v>1463.45</v>
      </c>
      <c r="H3713" s="399">
        <f t="shared" si="338"/>
        <v>1463.45</v>
      </c>
      <c r="M3713" s="389"/>
      <c r="N3713" s="401"/>
    </row>
    <row r="3714" spans="1:14" x14ac:dyDescent="0.2">
      <c r="A3714" s="158">
        <v>49800</v>
      </c>
      <c r="B3714" s="421">
        <v>139.35</v>
      </c>
      <c r="G3714" s="399">
        <v>206.3</v>
      </c>
      <c r="H3714" s="399">
        <f t="shared" si="338"/>
        <v>195.10000000000002</v>
      </c>
      <c r="M3714" s="389"/>
      <c r="N3714" s="401"/>
    </row>
    <row r="3715" spans="1:14" x14ac:dyDescent="0.2">
      <c r="A3715" s="158">
        <v>49803</v>
      </c>
      <c r="B3715" s="421">
        <v>179.15</v>
      </c>
      <c r="G3715" s="399">
        <v>237.35000000000002</v>
      </c>
      <c r="H3715" s="399">
        <f t="shared" si="338"/>
        <v>250.85000000000002</v>
      </c>
      <c r="M3715" s="389"/>
      <c r="N3715" s="401"/>
    </row>
    <row r="3716" spans="1:14" x14ac:dyDescent="0.2">
      <c r="A3716" s="158">
        <v>49806</v>
      </c>
      <c r="B3716" s="421">
        <v>139.35</v>
      </c>
      <c r="G3716" s="399">
        <v>206.3</v>
      </c>
      <c r="H3716" s="399">
        <f t="shared" si="338"/>
        <v>195.10000000000002</v>
      </c>
      <c r="M3716" s="389"/>
      <c r="N3716" s="401"/>
    </row>
    <row r="3717" spans="1:14" x14ac:dyDescent="0.2">
      <c r="A3717" s="158">
        <v>49809</v>
      </c>
      <c r="B3717" s="421">
        <v>228.85</v>
      </c>
      <c r="G3717" s="399">
        <v>338.5</v>
      </c>
      <c r="M3717" s="389"/>
      <c r="N3717" s="401"/>
    </row>
    <row r="3718" spans="1:14" x14ac:dyDescent="0.2">
      <c r="A3718" s="158">
        <v>49812</v>
      </c>
      <c r="B3718" s="421">
        <v>457.7</v>
      </c>
      <c r="G3718" s="399">
        <v>677.15000000000009</v>
      </c>
      <c r="M3718" s="389"/>
      <c r="N3718" s="401"/>
    </row>
    <row r="3719" spans="1:14" x14ac:dyDescent="0.2">
      <c r="A3719" s="158">
        <v>49814</v>
      </c>
      <c r="B3719" s="421">
        <v>1045.1500000000001</v>
      </c>
      <c r="G3719" s="399">
        <v>1463.25</v>
      </c>
      <c r="H3719" s="399">
        <f t="shared" ref="H3719" si="339">CEILING(B3719*1.4,0.05)</f>
        <v>1463.25</v>
      </c>
      <c r="M3719" s="389"/>
      <c r="N3719" s="401"/>
    </row>
    <row r="3720" spans="1:14" x14ac:dyDescent="0.2">
      <c r="A3720" s="158">
        <v>49815</v>
      </c>
      <c r="B3720" s="421">
        <v>1449.7</v>
      </c>
      <c r="G3720" s="399">
        <v>1418.15</v>
      </c>
      <c r="M3720" s="389"/>
      <c r="N3720" s="401"/>
    </row>
    <row r="3721" spans="1:14" x14ac:dyDescent="0.2">
      <c r="A3721" s="158">
        <v>49818</v>
      </c>
      <c r="B3721" s="421">
        <v>288.55</v>
      </c>
      <c r="G3721" s="399">
        <v>410</v>
      </c>
      <c r="M3721" s="389"/>
      <c r="N3721" s="401"/>
    </row>
    <row r="3722" spans="1:14" x14ac:dyDescent="0.2">
      <c r="A3722" s="158">
        <v>49821</v>
      </c>
      <c r="B3722" s="421">
        <v>457.7</v>
      </c>
      <c r="G3722" s="399">
        <v>694.1</v>
      </c>
      <c r="M3722" s="389"/>
      <c r="N3722" s="401"/>
    </row>
    <row r="3723" spans="1:14" x14ac:dyDescent="0.2">
      <c r="A3723" s="158">
        <v>49824</v>
      </c>
      <c r="B3723" s="421">
        <v>801.3</v>
      </c>
      <c r="G3723" s="399">
        <v>1334.3500000000001</v>
      </c>
      <c r="M3723" s="389"/>
      <c r="N3723" s="401"/>
    </row>
    <row r="3724" spans="1:14" x14ac:dyDescent="0.2">
      <c r="A3724" s="158">
        <v>49827</v>
      </c>
      <c r="B3724" s="421">
        <v>497.6</v>
      </c>
      <c r="G3724" s="399">
        <v>736</v>
      </c>
      <c r="M3724" s="389"/>
      <c r="N3724" s="401"/>
    </row>
    <row r="3725" spans="1:14" x14ac:dyDescent="0.2">
      <c r="A3725" s="158">
        <v>49830</v>
      </c>
      <c r="B3725" s="421">
        <v>870.85</v>
      </c>
      <c r="G3725" s="399">
        <v>1288.0500000000002</v>
      </c>
      <c r="M3725" s="389"/>
      <c r="N3725" s="401"/>
    </row>
    <row r="3726" spans="1:14" x14ac:dyDescent="0.2">
      <c r="A3726" s="158">
        <v>49833</v>
      </c>
      <c r="B3726" s="421">
        <v>547.4</v>
      </c>
      <c r="G3726" s="399">
        <v>847.15000000000009</v>
      </c>
      <c r="M3726" s="389"/>
      <c r="N3726" s="401"/>
    </row>
    <row r="3727" spans="1:14" x14ac:dyDescent="0.2">
      <c r="A3727" s="158">
        <v>49836</v>
      </c>
      <c r="B3727" s="421">
        <v>945.55</v>
      </c>
      <c r="G3727" s="399">
        <v>1573.5500000000002</v>
      </c>
      <c r="M3727" s="389"/>
      <c r="N3727" s="401"/>
    </row>
    <row r="3728" spans="1:14" x14ac:dyDescent="0.2">
      <c r="A3728" s="158">
        <v>49837</v>
      </c>
      <c r="B3728" s="421">
        <v>684.25</v>
      </c>
      <c r="G3728" s="399">
        <v>1012.0500000000001</v>
      </c>
      <c r="M3728" s="389"/>
      <c r="N3728" s="401"/>
    </row>
    <row r="3729" spans="1:14" x14ac:dyDescent="0.2">
      <c r="A3729" s="158">
        <v>49838</v>
      </c>
      <c r="B3729" s="421">
        <v>1181.6500000000001</v>
      </c>
      <c r="G3729" s="399">
        <v>2123.75</v>
      </c>
      <c r="M3729" s="389"/>
      <c r="N3729" s="401"/>
    </row>
    <row r="3730" spans="1:14" x14ac:dyDescent="0.2">
      <c r="A3730" s="158">
        <v>49839</v>
      </c>
      <c r="B3730" s="421">
        <v>547.4</v>
      </c>
      <c r="G3730" s="399">
        <v>809.85</v>
      </c>
      <c r="M3730" s="389"/>
      <c r="N3730" s="401"/>
    </row>
    <row r="3731" spans="1:14" x14ac:dyDescent="0.2">
      <c r="A3731" s="158">
        <v>49845</v>
      </c>
      <c r="B3731" s="421">
        <v>684.25</v>
      </c>
      <c r="G3731" s="399">
        <v>770.7</v>
      </c>
      <c r="M3731" s="389"/>
      <c r="N3731" s="401"/>
    </row>
    <row r="3732" spans="1:14" x14ac:dyDescent="0.2">
      <c r="A3732" s="158">
        <v>49851</v>
      </c>
      <c r="B3732" s="421">
        <v>457.7</v>
      </c>
      <c r="G3732" s="399">
        <v>324.05</v>
      </c>
      <c r="M3732" s="389"/>
      <c r="N3732" s="401"/>
    </row>
    <row r="3733" spans="1:14" x14ac:dyDescent="0.2">
      <c r="A3733" s="158">
        <v>49854</v>
      </c>
      <c r="B3733" s="421">
        <v>398.05</v>
      </c>
      <c r="G3733" s="399">
        <v>611.6</v>
      </c>
      <c r="M3733" s="389"/>
      <c r="N3733" s="401"/>
    </row>
    <row r="3734" spans="1:14" x14ac:dyDescent="0.2">
      <c r="A3734" s="158">
        <v>49857</v>
      </c>
      <c r="B3734" s="421">
        <v>368.25</v>
      </c>
      <c r="G3734" s="399">
        <v>569.1</v>
      </c>
      <c r="M3734" s="389"/>
      <c r="N3734" s="401"/>
    </row>
    <row r="3735" spans="1:14" x14ac:dyDescent="0.2">
      <c r="A3735" s="158">
        <v>49860</v>
      </c>
      <c r="B3735" s="421">
        <v>343.85</v>
      </c>
      <c r="G3735" s="399">
        <v>441.5</v>
      </c>
      <c r="M3735" s="389"/>
      <c r="N3735" s="401"/>
    </row>
    <row r="3736" spans="1:14" x14ac:dyDescent="0.2">
      <c r="A3736" s="158">
        <v>49866</v>
      </c>
      <c r="B3736" s="421">
        <v>318.25</v>
      </c>
      <c r="G3736" s="399">
        <v>478.40000000000003</v>
      </c>
      <c r="M3736" s="389"/>
      <c r="N3736" s="401"/>
    </row>
    <row r="3737" spans="1:14" x14ac:dyDescent="0.2">
      <c r="A3737" s="158">
        <v>49878</v>
      </c>
      <c r="B3737" s="421">
        <v>59.7</v>
      </c>
      <c r="G3737" s="399">
        <v>88.75</v>
      </c>
      <c r="H3737" s="399">
        <f t="shared" ref="H3737:H3742" si="340">CEILING(B3737*1.4,0.05)</f>
        <v>83.600000000000009</v>
      </c>
      <c r="M3737" s="389"/>
      <c r="N3737" s="401"/>
    </row>
    <row r="3738" spans="1:14" x14ac:dyDescent="0.2">
      <c r="A3738" s="158">
        <v>49881</v>
      </c>
      <c r="B3738" s="421">
        <v>232.5</v>
      </c>
      <c r="G3738" s="399">
        <v>325.55</v>
      </c>
      <c r="H3738" s="399">
        <f t="shared" si="340"/>
        <v>325.5</v>
      </c>
      <c r="M3738" s="389"/>
      <c r="N3738" s="401"/>
    </row>
    <row r="3739" spans="1:14" x14ac:dyDescent="0.2">
      <c r="A3739" s="158">
        <v>49884</v>
      </c>
      <c r="B3739" s="421">
        <v>392.75</v>
      </c>
      <c r="G3739" s="399">
        <v>549.9</v>
      </c>
      <c r="H3739" s="399">
        <f t="shared" si="340"/>
        <v>549.85</v>
      </c>
      <c r="M3739" s="389"/>
      <c r="N3739" s="401"/>
    </row>
    <row r="3740" spans="1:14" x14ac:dyDescent="0.2">
      <c r="A3740" s="158">
        <v>49887</v>
      </c>
      <c r="B3740" s="421">
        <v>313.95</v>
      </c>
      <c r="G3740" s="399">
        <v>439.55</v>
      </c>
      <c r="H3740" s="399">
        <f t="shared" si="340"/>
        <v>439.55</v>
      </c>
      <c r="M3740" s="389"/>
      <c r="N3740" s="401"/>
    </row>
    <row r="3741" spans="1:14" x14ac:dyDescent="0.2">
      <c r="A3741" s="158">
        <v>49890</v>
      </c>
      <c r="B3741" s="421">
        <v>530.15</v>
      </c>
      <c r="G3741" s="399">
        <v>742.25</v>
      </c>
      <c r="H3741" s="399">
        <f t="shared" si="340"/>
        <v>742.25</v>
      </c>
      <c r="M3741" s="389"/>
      <c r="N3741" s="401"/>
    </row>
    <row r="3742" spans="1:14" x14ac:dyDescent="0.2">
      <c r="A3742" s="158">
        <v>50107</v>
      </c>
      <c r="B3742" s="421">
        <v>497.6</v>
      </c>
      <c r="G3742" s="399">
        <v>696.65000000000009</v>
      </c>
      <c r="H3742" s="399">
        <f t="shared" si="340"/>
        <v>696.65000000000009</v>
      </c>
      <c r="M3742" s="389"/>
      <c r="N3742" s="401"/>
    </row>
    <row r="3743" spans="1:14" x14ac:dyDescent="0.2">
      <c r="A3743" s="158">
        <v>50112</v>
      </c>
      <c r="B3743" s="421">
        <v>381.7</v>
      </c>
      <c r="G3743" s="399">
        <v>469.8</v>
      </c>
      <c r="M3743" s="389"/>
      <c r="N3743" s="401"/>
    </row>
    <row r="3744" spans="1:14" x14ac:dyDescent="0.2">
      <c r="A3744" s="158">
        <v>50115</v>
      </c>
      <c r="B3744" s="421">
        <v>151.19999999999999</v>
      </c>
      <c r="G3744" s="399">
        <v>208.65</v>
      </c>
      <c r="M3744" s="389"/>
      <c r="N3744" s="401"/>
    </row>
    <row r="3745" spans="1:14" x14ac:dyDescent="0.2">
      <c r="A3745" s="158">
        <v>50118</v>
      </c>
      <c r="B3745" s="421">
        <v>828.35</v>
      </c>
      <c r="G3745" s="399">
        <v>677.15000000000009</v>
      </c>
      <c r="M3745" s="389"/>
      <c r="N3745" s="401"/>
    </row>
    <row r="3746" spans="1:14" x14ac:dyDescent="0.2">
      <c r="A3746" s="158">
        <v>50130</v>
      </c>
      <c r="B3746" s="421">
        <v>330.15</v>
      </c>
      <c r="G3746" s="399">
        <v>488.45000000000005</v>
      </c>
      <c r="M3746" s="389"/>
      <c r="N3746" s="401"/>
    </row>
    <row r="3747" spans="1:14" x14ac:dyDescent="0.2">
      <c r="A3747" s="158">
        <v>50200</v>
      </c>
      <c r="B3747" s="421">
        <v>198.95</v>
      </c>
      <c r="G3747" s="399">
        <v>294.5</v>
      </c>
      <c r="H3747" s="399">
        <f t="shared" ref="H3747" si="341">CEILING(B3747*1.4,0.05)</f>
        <v>278.55</v>
      </c>
      <c r="M3747" s="389"/>
      <c r="N3747" s="401"/>
    </row>
    <row r="3748" spans="1:14" x14ac:dyDescent="0.2">
      <c r="A3748" s="158">
        <v>50201</v>
      </c>
      <c r="B3748" s="421">
        <v>348.3</v>
      </c>
      <c r="G3748" s="399">
        <v>514.80000000000007</v>
      </c>
      <c r="M3748" s="389"/>
      <c r="N3748" s="401"/>
    </row>
    <row r="3749" spans="1:14" x14ac:dyDescent="0.2">
      <c r="A3749" s="158">
        <v>50203</v>
      </c>
      <c r="B3749" s="421">
        <v>437.95</v>
      </c>
      <c r="G3749" s="399">
        <v>690.5</v>
      </c>
      <c r="H3749" s="399">
        <f t="shared" ref="H3749" si="342">CEILING(B3749*1.4,0.05)</f>
        <v>613.15</v>
      </c>
      <c r="M3749" s="389"/>
      <c r="N3749" s="401"/>
    </row>
    <row r="3750" spans="1:14" x14ac:dyDescent="0.2">
      <c r="A3750" s="158">
        <v>50206</v>
      </c>
      <c r="B3750" s="421">
        <v>646.95000000000005</v>
      </c>
      <c r="G3750" s="399">
        <v>1077.95</v>
      </c>
      <c r="M3750" s="389"/>
      <c r="N3750" s="401"/>
    </row>
    <row r="3751" spans="1:14" x14ac:dyDescent="0.2">
      <c r="A3751" s="158">
        <v>50209</v>
      </c>
      <c r="B3751" s="421">
        <v>796.35</v>
      </c>
      <c r="G3751" s="399">
        <v>1110.5</v>
      </c>
      <c r="M3751" s="389"/>
      <c r="N3751" s="401"/>
    </row>
    <row r="3752" spans="1:14" x14ac:dyDescent="0.2">
      <c r="A3752" s="158">
        <v>50212</v>
      </c>
      <c r="B3752" s="421">
        <v>1741.75</v>
      </c>
      <c r="G3752" s="399">
        <v>2506.25</v>
      </c>
      <c r="M3752" s="389"/>
      <c r="N3752" s="401"/>
    </row>
    <row r="3753" spans="1:14" x14ac:dyDescent="0.2">
      <c r="A3753" s="158">
        <v>50215</v>
      </c>
      <c r="B3753" s="421">
        <v>2189.6</v>
      </c>
      <c r="G3753" s="399">
        <v>2679.25</v>
      </c>
      <c r="M3753" s="389"/>
      <c r="N3753" s="401"/>
    </row>
    <row r="3754" spans="1:14" x14ac:dyDescent="0.2">
      <c r="A3754" s="158">
        <v>50218</v>
      </c>
      <c r="B3754" s="421">
        <v>2886.4</v>
      </c>
      <c r="G3754" s="399">
        <v>4370.55</v>
      </c>
      <c r="M3754" s="389"/>
      <c r="N3754" s="401"/>
    </row>
    <row r="3755" spans="1:14" x14ac:dyDescent="0.2">
      <c r="A3755" s="158">
        <v>50221</v>
      </c>
      <c r="B3755" s="421">
        <v>2687.15</v>
      </c>
      <c r="G3755" s="399">
        <v>3739.15</v>
      </c>
      <c r="M3755" s="389"/>
      <c r="N3755" s="401"/>
    </row>
    <row r="3756" spans="1:14" x14ac:dyDescent="0.2">
      <c r="A3756" s="158">
        <v>50224</v>
      </c>
      <c r="B3756" s="421">
        <v>2985.8</v>
      </c>
      <c r="G3756" s="399">
        <v>5013.75</v>
      </c>
      <c r="H3756" s="399">
        <f t="shared" ref="H3756" si="343">CEILING(B3756*1.4,0.05)</f>
        <v>4180.1500000000005</v>
      </c>
      <c r="M3756" s="389"/>
      <c r="N3756" s="401"/>
    </row>
    <row r="3757" spans="1:14" x14ac:dyDescent="0.2">
      <c r="A3757" s="158">
        <v>50233</v>
      </c>
      <c r="B3757" s="421">
        <v>2289.15</v>
      </c>
      <c r="G3757" s="399">
        <v>3546.8500000000004</v>
      </c>
      <c r="M3757" s="389"/>
      <c r="N3757" s="401"/>
    </row>
    <row r="3758" spans="1:14" x14ac:dyDescent="0.2">
      <c r="A3758" s="158">
        <v>50236</v>
      </c>
      <c r="B3758" s="421">
        <v>1791.5</v>
      </c>
      <c r="G3758" s="399">
        <v>2462.8000000000002</v>
      </c>
      <c r="M3758" s="389"/>
      <c r="N3758" s="401"/>
    </row>
    <row r="3759" spans="1:14" x14ac:dyDescent="0.2">
      <c r="A3759" s="158">
        <v>50239</v>
      </c>
      <c r="B3759" s="421">
        <v>1194.2</v>
      </c>
      <c r="G3759" s="399">
        <v>1757.0500000000002</v>
      </c>
      <c r="M3759" s="389"/>
      <c r="N3759" s="401"/>
    </row>
    <row r="3760" spans="1:14" x14ac:dyDescent="0.2">
      <c r="A3760" s="158">
        <v>50242</v>
      </c>
      <c r="B3760" s="421">
        <v>895.75</v>
      </c>
      <c r="G3760" s="399">
        <v>1254.1000000000001</v>
      </c>
      <c r="H3760" s="399">
        <f t="shared" ref="H3760:H3761" si="344">CEILING(B3760*1.4,0.05)</f>
        <v>1254.0500000000002</v>
      </c>
      <c r="M3760" s="389"/>
      <c r="N3760" s="401"/>
    </row>
    <row r="3761" spans="1:14" x14ac:dyDescent="0.2">
      <c r="A3761" s="158">
        <v>50245</v>
      </c>
      <c r="B3761" s="421">
        <v>2687.35</v>
      </c>
      <c r="G3761" s="399">
        <v>3762.3500000000004</v>
      </c>
      <c r="H3761" s="399">
        <f t="shared" si="344"/>
        <v>3762.3</v>
      </c>
      <c r="M3761" s="389"/>
      <c r="N3761" s="401"/>
    </row>
    <row r="3762" spans="1:14" x14ac:dyDescent="0.2">
      <c r="A3762" s="158">
        <v>50300</v>
      </c>
      <c r="B3762" s="421">
        <v>1223.8499999999999</v>
      </c>
      <c r="G3762" s="399">
        <v>1493.5500000000002</v>
      </c>
      <c r="M3762" s="389"/>
      <c r="N3762" s="401"/>
    </row>
    <row r="3763" spans="1:14" x14ac:dyDescent="0.2">
      <c r="A3763" s="158">
        <v>50303</v>
      </c>
      <c r="B3763" s="421">
        <v>1670.95</v>
      </c>
      <c r="G3763" s="399">
        <v>2471.0500000000002</v>
      </c>
      <c r="M3763" s="389"/>
      <c r="N3763" s="401"/>
    </row>
    <row r="3764" spans="1:14" x14ac:dyDescent="0.2">
      <c r="A3764" s="158">
        <v>50306</v>
      </c>
      <c r="B3764" s="421">
        <v>2609</v>
      </c>
      <c r="G3764" s="399">
        <v>3858.15</v>
      </c>
      <c r="H3764" s="399">
        <f t="shared" ref="H3764" si="345">CEILING(B3764*1.4,0.05)</f>
        <v>3652.6000000000004</v>
      </c>
      <c r="M3764" s="389"/>
      <c r="N3764" s="401"/>
    </row>
    <row r="3765" spans="1:14" x14ac:dyDescent="0.2">
      <c r="A3765" s="158">
        <v>50309</v>
      </c>
      <c r="B3765" s="421">
        <v>322.55</v>
      </c>
      <c r="G3765" s="399">
        <v>401.75</v>
      </c>
      <c r="M3765" s="389"/>
      <c r="N3765" s="401"/>
    </row>
    <row r="3766" spans="1:14" x14ac:dyDescent="0.2">
      <c r="A3766" s="158">
        <v>50310</v>
      </c>
      <c r="B3766" s="421">
        <v>46.15</v>
      </c>
      <c r="G3766" s="399">
        <v>64.650000000000006</v>
      </c>
      <c r="H3766" s="399">
        <f t="shared" ref="H3766" si="346">CEILING(B3766*1.4,0.05)</f>
        <v>64.650000000000006</v>
      </c>
      <c r="M3766" s="389"/>
      <c r="N3766" s="401"/>
    </row>
    <row r="3767" spans="1:14" x14ac:dyDescent="0.2">
      <c r="A3767" s="158">
        <v>50312</v>
      </c>
      <c r="B3767" s="421">
        <v>795.2</v>
      </c>
      <c r="G3767" s="399">
        <v>1127.45</v>
      </c>
      <c r="M3767" s="389"/>
      <c r="N3767" s="401"/>
    </row>
    <row r="3768" spans="1:14" x14ac:dyDescent="0.2">
      <c r="A3768" s="158">
        <v>50321</v>
      </c>
      <c r="B3768" s="421">
        <v>981.9</v>
      </c>
      <c r="G3768" s="399">
        <v>1486.75</v>
      </c>
      <c r="M3768" s="389"/>
      <c r="N3768" s="401"/>
    </row>
    <row r="3769" spans="1:14" x14ac:dyDescent="0.2">
      <c r="A3769" s="158">
        <v>50324</v>
      </c>
      <c r="B3769" s="421">
        <v>1399.9</v>
      </c>
      <c r="G3769" s="399">
        <v>2167.35</v>
      </c>
      <c r="M3769" s="389"/>
      <c r="N3769" s="401"/>
    </row>
    <row r="3770" spans="1:14" x14ac:dyDescent="0.2">
      <c r="A3770" s="158">
        <v>50330</v>
      </c>
      <c r="B3770" s="421">
        <v>241.75</v>
      </c>
      <c r="G3770" s="399">
        <v>315.40000000000003</v>
      </c>
      <c r="M3770" s="389"/>
      <c r="N3770" s="401"/>
    </row>
    <row r="3771" spans="1:14" x14ac:dyDescent="0.2">
      <c r="A3771" s="158">
        <v>50333</v>
      </c>
      <c r="B3771" s="421">
        <v>652.04999999999995</v>
      </c>
      <c r="G3771" s="399">
        <v>993.35</v>
      </c>
      <c r="M3771" s="389"/>
      <c r="N3771" s="401"/>
    </row>
    <row r="3772" spans="1:14" x14ac:dyDescent="0.2">
      <c r="A3772" s="158">
        <v>50335</v>
      </c>
      <c r="B3772" s="421">
        <v>652.04999999999995</v>
      </c>
      <c r="G3772" s="399">
        <v>912.95</v>
      </c>
      <c r="H3772" s="399">
        <f t="shared" ref="H3772" si="347">CEILING(B3772*1.4,0.05)</f>
        <v>912.90000000000009</v>
      </c>
      <c r="M3772" s="389"/>
      <c r="N3772" s="401"/>
    </row>
    <row r="3773" spans="1:14" x14ac:dyDescent="0.2">
      <c r="A3773" s="158">
        <v>50336</v>
      </c>
      <c r="B3773" s="421">
        <v>974.75</v>
      </c>
      <c r="G3773" s="399">
        <v>1455.0500000000002</v>
      </c>
      <c r="M3773" s="389"/>
      <c r="N3773" s="401"/>
    </row>
    <row r="3774" spans="1:14" x14ac:dyDescent="0.2">
      <c r="A3774" s="158">
        <v>50339</v>
      </c>
      <c r="B3774" s="421">
        <v>624.25</v>
      </c>
      <c r="G3774" s="399">
        <v>878.1</v>
      </c>
      <c r="M3774" s="389"/>
      <c r="N3774" s="401"/>
    </row>
    <row r="3775" spans="1:14" x14ac:dyDescent="0.2">
      <c r="A3775" s="158">
        <v>50345</v>
      </c>
      <c r="B3775" s="421">
        <v>366.45</v>
      </c>
      <c r="G3775" s="399">
        <v>477.85</v>
      </c>
      <c r="M3775" s="389"/>
      <c r="N3775" s="401"/>
    </row>
    <row r="3776" spans="1:14" x14ac:dyDescent="0.2">
      <c r="A3776" s="158">
        <v>50348</v>
      </c>
      <c r="B3776" s="421">
        <v>241.75</v>
      </c>
      <c r="G3776" s="399">
        <v>315.8</v>
      </c>
      <c r="M3776" s="389"/>
      <c r="N3776" s="401"/>
    </row>
    <row r="3777" spans="1:14" x14ac:dyDescent="0.2">
      <c r="A3777" s="158">
        <v>50351</v>
      </c>
      <c r="B3777" s="421">
        <v>1688.55</v>
      </c>
      <c r="G3777" s="399">
        <v>2496.1000000000004</v>
      </c>
      <c r="M3777" s="389"/>
      <c r="N3777" s="401"/>
    </row>
    <row r="3778" spans="1:14" x14ac:dyDescent="0.2">
      <c r="A3778" s="158">
        <v>50352</v>
      </c>
      <c r="B3778" s="421">
        <v>59.7</v>
      </c>
      <c r="G3778" s="399">
        <v>97.95</v>
      </c>
      <c r="H3778" s="399">
        <f t="shared" ref="H3778:H3779" si="348">CEILING(B3778*1.4,0.05)</f>
        <v>83.600000000000009</v>
      </c>
      <c r="M3778" s="389"/>
      <c r="N3778" s="401"/>
    </row>
    <row r="3779" spans="1:14" x14ac:dyDescent="0.2">
      <c r="A3779" s="158">
        <v>50354</v>
      </c>
      <c r="B3779" s="421">
        <v>1385</v>
      </c>
      <c r="G3779" s="399">
        <v>2048.35</v>
      </c>
      <c r="H3779" s="399">
        <f t="shared" si="348"/>
        <v>1939</v>
      </c>
      <c r="M3779" s="389"/>
      <c r="N3779" s="401"/>
    </row>
    <row r="3780" spans="1:14" x14ac:dyDescent="0.2">
      <c r="A3780" s="158">
        <v>50357</v>
      </c>
      <c r="B3780" s="421">
        <v>593.65</v>
      </c>
      <c r="G3780" s="399">
        <v>878.1</v>
      </c>
      <c r="M3780" s="389"/>
      <c r="N3780" s="401"/>
    </row>
    <row r="3781" spans="1:14" x14ac:dyDescent="0.2">
      <c r="A3781" s="158">
        <v>50360</v>
      </c>
      <c r="B3781" s="421">
        <v>688.9</v>
      </c>
      <c r="G3781" s="399">
        <v>1058.3500000000001</v>
      </c>
      <c r="M3781" s="389"/>
      <c r="N3781" s="401"/>
    </row>
    <row r="3782" spans="1:14" x14ac:dyDescent="0.2">
      <c r="A3782" s="158">
        <v>50369</v>
      </c>
      <c r="B3782" s="421">
        <v>688.9</v>
      </c>
      <c r="G3782" s="399">
        <v>1018.8000000000001</v>
      </c>
      <c r="M3782" s="389"/>
      <c r="N3782" s="401"/>
    </row>
    <row r="3783" spans="1:14" x14ac:dyDescent="0.2">
      <c r="A3783" s="158">
        <v>50372</v>
      </c>
      <c r="B3783" s="421">
        <v>1209.2</v>
      </c>
      <c r="G3783" s="399">
        <v>1739.65</v>
      </c>
      <c r="M3783" s="389"/>
      <c r="N3783" s="401"/>
    </row>
    <row r="3784" spans="1:14" x14ac:dyDescent="0.2">
      <c r="A3784" s="158">
        <v>50375</v>
      </c>
      <c r="B3784" s="421">
        <v>527.6</v>
      </c>
      <c r="G3784" s="399">
        <v>780.6</v>
      </c>
      <c r="M3784" s="389"/>
      <c r="N3784" s="401"/>
    </row>
    <row r="3785" spans="1:14" x14ac:dyDescent="0.2">
      <c r="A3785" s="158">
        <v>50378</v>
      </c>
      <c r="B3785" s="421">
        <v>923.4</v>
      </c>
      <c r="G3785" s="399">
        <v>1365.75</v>
      </c>
      <c r="M3785" s="389"/>
      <c r="N3785" s="401"/>
    </row>
    <row r="3786" spans="1:14" x14ac:dyDescent="0.2">
      <c r="A3786" s="158">
        <v>50381</v>
      </c>
      <c r="B3786" s="421">
        <v>688.9</v>
      </c>
      <c r="G3786" s="399">
        <v>1018.8000000000001</v>
      </c>
      <c r="M3786" s="389"/>
      <c r="N3786" s="401"/>
    </row>
    <row r="3787" spans="1:14" x14ac:dyDescent="0.2">
      <c r="A3787" s="158">
        <v>50384</v>
      </c>
      <c r="B3787" s="421">
        <v>1209.2</v>
      </c>
      <c r="G3787" s="399">
        <v>1912.8000000000002</v>
      </c>
      <c r="M3787" s="389"/>
      <c r="N3787" s="401"/>
    </row>
    <row r="3788" spans="1:14" x14ac:dyDescent="0.2">
      <c r="A3788" s="158">
        <v>50390</v>
      </c>
      <c r="B3788" s="421">
        <v>241.75</v>
      </c>
      <c r="G3788" s="399">
        <v>357.8</v>
      </c>
      <c r="M3788" s="389"/>
      <c r="N3788" s="401"/>
    </row>
    <row r="3789" spans="1:14" x14ac:dyDescent="0.2">
      <c r="A3789" s="158">
        <v>50393</v>
      </c>
      <c r="B3789" s="421">
        <v>894</v>
      </c>
      <c r="G3789" s="399">
        <v>1322.3500000000001</v>
      </c>
      <c r="M3789" s="389"/>
      <c r="N3789" s="401"/>
    </row>
    <row r="3790" spans="1:14" x14ac:dyDescent="0.2">
      <c r="A3790" s="158">
        <v>50394</v>
      </c>
      <c r="B3790" s="421">
        <v>2936.15</v>
      </c>
      <c r="G3790" s="399">
        <v>4966.7000000000007</v>
      </c>
      <c r="M3790" s="389"/>
      <c r="N3790" s="401"/>
    </row>
    <row r="3791" spans="1:14" x14ac:dyDescent="0.2">
      <c r="A3791" s="158">
        <v>50395</v>
      </c>
      <c r="B3791" s="421">
        <v>965.45</v>
      </c>
      <c r="G3791" s="399">
        <v>1351.65</v>
      </c>
      <c r="H3791" s="399">
        <f t="shared" ref="H3791" si="349">CEILING(B3791*1.4,0.05)</f>
        <v>1351.65</v>
      </c>
      <c r="M3791" s="389"/>
      <c r="N3791" s="401"/>
    </row>
    <row r="3792" spans="1:14" x14ac:dyDescent="0.2">
      <c r="A3792" s="158">
        <v>50396</v>
      </c>
      <c r="B3792" s="421">
        <v>491.15</v>
      </c>
      <c r="G3792" s="399">
        <v>803.65000000000009</v>
      </c>
      <c r="M3792" s="389"/>
      <c r="N3792" s="401"/>
    </row>
    <row r="3793" spans="1:14" x14ac:dyDescent="0.2">
      <c r="A3793" s="158">
        <v>50399</v>
      </c>
      <c r="B3793" s="421">
        <v>974.75</v>
      </c>
      <c r="G3793" s="399">
        <v>1441.65</v>
      </c>
      <c r="M3793" s="389"/>
      <c r="N3793" s="401"/>
    </row>
    <row r="3794" spans="1:14" x14ac:dyDescent="0.2">
      <c r="A3794" s="158">
        <v>50411</v>
      </c>
      <c r="B3794" s="421">
        <v>1385</v>
      </c>
      <c r="G3794" s="399">
        <v>2048.35</v>
      </c>
      <c r="H3794" s="399">
        <f t="shared" ref="H3794:H3796" si="350">CEILING(B3794*1.4,0.05)</f>
        <v>1939</v>
      </c>
      <c r="M3794" s="389"/>
      <c r="N3794" s="401"/>
    </row>
    <row r="3795" spans="1:14" x14ac:dyDescent="0.2">
      <c r="A3795" s="158">
        <v>50414</v>
      </c>
      <c r="B3795" s="421">
        <v>1868.7</v>
      </c>
      <c r="G3795" s="399">
        <v>2763.5</v>
      </c>
      <c r="H3795" s="399">
        <f t="shared" si="350"/>
        <v>2616.2000000000003</v>
      </c>
      <c r="M3795" s="389"/>
      <c r="N3795" s="401"/>
    </row>
    <row r="3796" spans="1:14" x14ac:dyDescent="0.2">
      <c r="A3796" s="158">
        <v>50417</v>
      </c>
      <c r="B3796" s="421">
        <v>1385</v>
      </c>
      <c r="G3796" s="399">
        <v>2048.35</v>
      </c>
      <c r="H3796" s="399">
        <f t="shared" si="350"/>
        <v>1939</v>
      </c>
      <c r="M3796" s="389"/>
      <c r="N3796" s="401"/>
    </row>
    <row r="3797" spans="1:14" x14ac:dyDescent="0.2">
      <c r="A3797" s="158">
        <v>50420</v>
      </c>
      <c r="B3797" s="421">
        <v>1143.2</v>
      </c>
      <c r="G3797" s="399">
        <v>1690.8000000000002</v>
      </c>
      <c r="M3797" s="389"/>
      <c r="N3797" s="401"/>
    </row>
    <row r="3798" spans="1:14" x14ac:dyDescent="0.2">
      <c r="A3798" s="158">
        <v>50423</v>
      </c>
      <c r="B3798" s="421">
        <v>1055.25</v>
      </c>
      <c r="G3798" s="399">
        <v>1560.8500000000001</v>
      </c>
      <c r="H3798" s="399">
        <f t="shared" ref="H3798" si="351">CEILING(B3798*1.4,0.05)</f>
        <v>1477.3500000000001</v>
      </c>
      <c r="M3798" s="389"/>
      <c r="N3798" s="401"/>
    </row>
    <row r="3799" spans="1:14" x14ac:dyDescent="0.2">
      <c r="A3799" s="158">
        <v>50426</v>
      </c>
      <c r="B3799" s="421">
        <v>491.15</v>
      </c>
      <c r="G3799" s="399">
        <v>795.80000000000007</v>
      </c>
      <c r="M3799" s="389"/>
      <c r="N3799" s="401"/>
    </row>
    <row r="3800" spans="1:14" x14ac:dyDescent="0.2">
      <c r="A3800" s="158">
        <v>50428</v>
      </c>
      <c r="B3800" s="421">
        <v>819.95</v>
      </c>
      <c r="G3800" s="399">
        <v>1148</v>
      </c>
      <c r="H3800" s="399">
        <f t="shared" ref="H3800" si="352">CEILING(B3800*1.4,0.05)</f>
        <v>1147.95</v>
      </c>
      <c r="M3800" s="389"/>
      <c r="N3800" s="401"/>
    </row>
    <row r="3801" spans="1:14" x14ac:dyDescent="0.2">
      <c r="A3801" s="158">
        <v>50450</v>
      </c>
      <c r="B3801" s="421">
        <v>1297.0999999999999</v>
      </c>
      <c r="G3801" s="399">
        <v>1772.6000000000001</v>
      </c>
      <c r="M3801" s="389"/>
      <c r="N3801" s="401"/>
    </row>
    <row r="3802" spans="1:14" x14ac:dyDescent="0.2">
      <c r="A3802" s="158">
        <v>50451</v>
      </c>
      <c r="B3802" s="421">
        <v>1297.0999999999999</v>
      </c>
      <c r="G3802" s="399">
        <v>1772.6000000000001</v>
      </c>
      <c r="M3802" s="389"/>
      <c r="N3802" s="401"/>
    </row>
    <row r="3803" spans="1:14" x14ac:dyDescent="0.2">
      <c r="A3803" s="158">
        <v>50455</v>
      </c>
      <c r="B3803" s="421">
        <v>1468.85</v>
      </c>
      <c r="G3803" s="399">
        <v>2007.2</v>
      </c>
      <c r="M3803" s="389"/>
      <c r="N3803" s="401"/>
    </row>
    <row r="3804" spans="1:14" x14ac:dyDescent="0.2">
      <c r="A3804" s="158">
        <v>50456</v>
      </c>
      <c r="B3804" s="421">
        <v>1468.85</v>
      </c>
      <c r="G3804" s="399">
        <v>2007.2</v>
      </c>
      <c r="M3804" s="389"/>
      <c r="N3804" s="401"/>
    </row>
    <row r="3805" spans="1:14" x14ac:dyDescent="0.2">
      <c r="A3805" s="158">
        <v>50460</v>
      </c>
      <c r="B3805" s="421">
        <v>2193.0500000000002</v>
      </c>
      <c r="G3805" s="399">
        <v>2996.7000000000003</v>
      </c>
      <c r="M3805" s="389"/>
      <c r="N3805" s="401"/>
    </row>
    <row r="3806" spans="1:14" x14ac:dyDescent="0.2">
      <c r="A3806" s="158">
        <v>50461</v>
      </c>
      <c r="B3806" s="421">
        <v>2193.0500000000002</v>
      </c>
      <c r="G3806" s="399">
        <v>2996.7000000000003</v>
      </c>
      <c r="M3806" s="389"/>
      <c r="N3806" s="401"/>
    </row>
    <row r="3807" spans="1:14" x14ac:dyDescent="0.2">
      <c r="A3807" s="158">
        <v>50465</v>
      </c>
      <c r="B3807" s="421">
        <v>3088.85</v>
      </c>
      <c r="G3807" s="399">
        <v>4220.75</v>
      </c>
      <c r="M3807" s="389"/>
      <c r="N3807" s="401"/>
    </row>
    <row r="3808" spans="1:14" x14ac:dyDescent="0.2">
      <c r="A3808" s="158">
        <v>50466</v>
      </c>
      <c r="B3808" s="421">
        <v>3088.85</v>
      </c>
      <c r="G3808" s="399">
        <v>4220.75</v>
      </c>
      <c r="M3808" s="389"/>
      <c r="N3808" s="401"/>
    </row>
    <row r="3809" spans="1:14" x14ac:dyDescent="0.2">
      <c r="A3809" s="158">
        <v>50470</v>
      </c>
      <c r="B3809" s="421">
        <v>3917.4</v>
      </c>
      <c r="G3809" s="399">
        <v>5352.9000000000005</v>
      </c>
      <c r="M3809" s="389"/>
      <c r="N3809" s="401"/>
    </row>
    <row r="3810" spans="1:14" x14ac:dyDescent="0.2">
      <c r="A3810" s="158">
        <v>50471</v>
      </c>
      <c r="B3810" s="421">
        <v>3917.4</v>
      </c>
      <c r="G3810" s="399">
        <v>5352.9000000000005</v>
      </c>
      <c r="M3810" s="389"/>
      <c r="N3810" s="401"/>
    </row>
    <row r="3811" spans="1:14" x14ac:dyDescent="0.2">
      <c r="A3811" s="158">
        <v>50475</v>
      </c>
      <c r="B3811" s="421">
        <v>4520.3</v>
      </c>
      <c r="G3811" s="399">
        <v>6176.7000000000007</v>
      </c>
      <c r="M3811" s="389"/>
      <c r="N3811" s="401"/>
    </row>
    <row r="3812" spans="1:14" x14ac:dyDescent="0.2">
      <c r="A3812" s="158">
        <v>50476</v>
      </c>
      <c r="B3812" s="421">
        <v>4520.3</v>
      </c>
      <c r="G3812" s="399">
        <v>6176.7000000000007</v>
      </c>
      <c r="M3812" s="389"/>
      <c r="N3812" s="401"/>
    </row>
    <row r="3813" spans="1:14" x14ac:dyDescent="0.2">
      <c r="A3813" s="158">
        <v>50508</v>
      </c>
      <c r="B3813" s="421">
        <v>417.8</v>
      </c>
      <c r="G3813" s="399">
        <v>571.15</v>
      </c>
      <c r="H3813" s="399">
        <f t="shared" ref="H3813" si="353">CEILING(B3813*1.4,0.05)</f>
        <v>584.95000000000005</v>
      </c>
      <c r="M3813" s="389"/>
      <c r="N3813" s="401"/>
    </row>
    <row r="3814" spans="1:14" x14ac:dyDescent="0.2">
      <c r="A3814" s="158">
        <v>50512</v>
      </c>
      <c r="B3814" s="421">
        <v>557.5</v>
      </c>
      <c r="G3814" s="399">
        <v>761.95</v>
      </c>
      <c r="M3814" s="389"/>
      <c r="N3814" s="401"/>
    </row>
    <row r="3815" spans="1:14" x14ac:dyDescent="0.2">
      <c r="A3815" s="158">
        <v>50524</v>
      </c>
      <c r="B3815" s="421">
        <v>431.9</v>
      </c>
      <c r="G3815" s="399">
        <v>590.25</v>
      </c>
      <c r="M3815" s="389"/>
      <c r="N3815" s="401"/>
    </row>
    <row r="3816" spans="1:14" x14ac:dyDescent="0.2">
      <c r="A3816" s="158">
        <v>50528</v>
      </c>
      <c r="B3816" s="421">
        <v>696.65</v>
      </c>
      <c r="G3816" s="399">
        <v>952.1</v>
      </c>
      <c r="M3816" s="389"/>
      <c r="N3816" s="401"/>
    </row>
    <row r="3817" spans="1:14" x14ac:dyDescent="0.2">
      <c r="A3817" s="158">
        <v>50532</v>
      </c>
      <c r="B3817" s="421">
        <v>606.15</v>
      </c>
      <c r="G3817" s="399">
        <v>828.45</v>
      </c>
      <c r="M3817" s="389"/>
      <c r="N3817" s="401"/>
    </row>
    <row r="3818" spans="1:14" x14ac:dyDescent="0.2">
      <c r="A3818" s="158">
        <v>50536</v>
      </c>
      <c r="B3818" s="421">
        <v>808.15</v>
      </c>
      <c r="G3818" s="399">
        <v>1104.3500000000001</v>
      </c>
      <c r="M3818" s="389"/>
      <c r="N3818" s="401"/>
    </row>
    <row r="3819" spans="1:14" x14ac:dyDescent="0.2">
      <c r="A3819" s="158">
        <v>50540</v>
      </c>
      <c r="B3819" s="421">
        <v>557.5</v>
      </c>
      <c r="G3819" s="399">
        <v>761.95</v>
      </c>
      <c r="M3819" s="389"/>
      <c r="N3819" s="401"/>
    </row>
    <row r="3820" spans="1:14" x14ac:dyDescent="0.2">
      <c r="A3820" s="158">
        <v>50544</v>
      </c>
      <c r="B3820" s="421">
        <v>278.64999999999998</v>
      </c>
      <c r="G3820" s="399">
        <v>380.95000000000005</v>
      </c>
      <c r="H3820" s="399">
        <f t="shared" ref="H3820" si="354">CEILING(B3820*1.4,0.05)</f>
        <v>390.15000000000003</v>
      </c>
      <c r="M3820" s="389"/>
      <c r="N3820" s="401"/>
    </row>
    <row r="3821" spans="1:14" x14ac:dyDescent="0.2">
      <c r="A3821" s="158">
        <v>50548</v>
      </c>
      <c r="B3821" s="421">
        <v>557.5</v>
      </c>
      <c r="G3821" s="399">
        <v>761.95</v>
      </c>
      <c r="M3821" s="389"/>
      <c r="N3821" s="401"/>
    </row>
    <row r="3822" spans="1:14" x14ac:dyDescent="0.2">
      <c r="A3822" s="158">
        <v>50552</v>
      </c>
      <c r="B3822" s="421">
        <v>480.75</v>
      </c>
      <c r="G3822" s="399">
        <v>657.1</v>
      </c>
      <c r="M3822" s="389"/>
      <c r="N3822" s="401"/>
    </row>
    <row r="3823" spans="1:14" x14ac:dyDescent="0.2">
      <c r="A3823" s="158">
        <v>50556</v>
      </c>
      <c r="B3823" s="421">
        <v>640.9</v>
      </c>
      <c r="G3823" s="399">
        <v>875.75</v>
      </c>
      <c r="M3823" s="389"/>
      <c r="N3823" s="401"/>
    </row>
    <row r="3824" spans="1:14" x14ac:dyDescent="0.2">
      <c r="A3824" s="158">
        <v>50560</v>
      </c>
      <c r="B3824" s="421">
        <v>501.55</v>
      </c>
      <c r="G3824" s="399">
        <v>685.5</v>
      </c>
      <c r="M3824" s="389"/>
      <c r="N3824" s="401"/>
    </row>
    <row r="3825" spans="1:14" x14ac:dyDescent="0.2">
      <c r="A3825" s="158">
        <v>50564</v>
      </c>
      <c r="B3825" s="421">
        <v>668.8</v>
      </c>
      <c r="G3825" s="399">
        <v>914.15000000000009</v>
      </c>
      <c r="M3825" s="389"/>
      <c r="N3825" s="401"/>
    </row>
    <row r="3826" spans="1:14" x14ac:dyDescent="0.2">
      <c r="A3826" s="158">
        <v>50568</v>
      </c>
      <c r="B3826" s="421">
        <v>585.25</v>
      </c>
      <c r="G3826" s="399">
        <v>800.05000000000007</v>
      </c>
      <c r="M3826" s="389"/>
      <c r="N3826" s="401"/>
    </row>
    <row r="3827" spans="1:14" x14ac:dyDescent="0.2">
      <c r="A3827" s="158">
        <v>50572</v>
      </c>
      <c r="B3827" s="421">
        <v>780.3</v>
      </c>
      <c r="G3827" s="399">
        <v>1066.45</v>
      </c>
      <c r="M3827" s="389"/>
      <c r="N3827" s="401"/>
    </row>
    <row r="3828" spans="1:14" x14ac:dyDescent="0.2">
      <c r="A3828" s="158">
        <v>50576</v>
      </c>
      <c r="B3828" s="421">
        <v>640.9</v>
      </c>
      <c r="G3828" s="399">
        <v>875.75</v>
      </c>
      <c r="H3828" s="399">
        <f t="shared" ref="H3828" si="355">CEILING(B3828*1.4,0.05)</f>
        <v>897.30000000000007</v>
      </c>
      <c r="M3828" s="389"/>
      <c r="N3828" s="401"/>
    </row>
    <row r="3829" spans="1:14" x14ac:dyDescent="0.2">
      <c r="A3829" s="158">
        <v>50580</v>
      </c>
      <c r="B3829" s="421">
        <v>668.8</v>
      </c>
      <c r="G3829" s="399">
        <v>914.15000000000009</v>
      </c>
      <c r="M3829" s="389"/>
      <c r="N3829" s="401"/>
    </row>
    <row r="3830" spans="1:14" x14ac:dyDescent="0.2">
      <c r="A3830" s="158">
        <v>50584</v>
      </c>
      <c r="B3830" s="421">
        <v>640.9</v>
      </c>
      <c r="G3830" s="399">
        <v>875.75</v>
      </c>
      <c r="M3830" s="389"/>
      <c r="N3830" s="401"/>
    </row>
    <row r="3831" spans="1:14" x14ac:dyDescent="0.2">
      <c r="A3831" s="158">
        <v>50588</v>
      </c>
      <c r="B3831" s="421">
        <v>835.9</v>
      </c>
      <c r="G3831" s="399">
        <v>1142.45</v>
      </c>
      <c r="M3831" s="389"/>
      <c r="N3831" s="401"/>
    </row>
    <row r="3832" spans="1:14" x14ac:dyDescent="0.2">
      <c r="A3832" s="158">
        <v>50592</v>
      </c>
      <c r="B3832" s="421">
        <v>1015.15</v>
      </c>
      <c r="G3832" s="399">
        <v>1421.25</v>
      </c>
      <c r="H3832" s="399">
        <f t="shared" ref="H3832:H3833" si="356">CEILING(B3832*1.4,0.05)</f>
        <v>1421.25</v>
      </c>
      <c r="M3832" s="389"/>
      <c r="N3832" s="401"/>
    </row>
    <row r="3833" spans="1:14" x14ac:dyDescent="0.2">
      <c r="A3833" s="158">
        <v>50596</v>
      </c>
      <c r="B3833" s="421">
        <v>317.35000000000002</v>
      </c>
      <c r="G3833" s="399">
        <v>444.3</v>
      </c>
      <c r="H3833" s="399">
        <f t="shared" si="356"/>
        <v>444.3</v>
      </c>
      <c r="M3833" s="389"/>
      <c r="N3833" s="401"/>
    </row>
    <row r="3834" spans="1:14" x14ac:dyDescent="0.2">
      <c r="A3834" s="158">
        <v>50600</v>
      </c>
      <c r="B3834" s="421">
        <v>459.55</v>
      </c>
      <c r="G3834" s="399">
        <v>628.20000000000005</v>
      </c>
      <c r="M3834" s="389"/>
      <c r="N3834" s="401"/>
    </row>
    <row r="3835" spans="1:14" x14ac:dyDescent="0.2">
      <c r="A3835" s="158">
        <v>50604</v>
      </c>
      <c r="B3835" s="421">
        <v>1950.45</v>
      </c>
      <c r="G3835" s="399">
        <v>2665.4500000000003</v>
      </c>
      <c r="M3835" s="389"/>
      <c r="N3835" s="401"/>
    </row>
    <row r="3836" spans="1:14" x14ac:dyDescent="0.2">
      <c r="A3836" s="158">
        <v>50608</v>
      </c>
      <c r="B3836" s="421">
        <v>3622.9</v>
      </c>
      <c r="G3836" s="399">
        <v>4950.6500000000005</v>
      </c>
      <c r="M3836" s="389"/>
      <c r="N3836" s="401"/>
    </row>
    <row r="3837" spans="1:14" x14ac:dyDescent="0.2">
      <c r="A3837" s="158">
        <v>50612</v>
      </c>
      <c r="B3837" s="421">
        <v>5153.2</v>
      </c>
      <c r="G3837" s="399">
        <v>7041.55</v>
      </c>
      <c r="M3837" s="389"/>
      <c r="N3837" s="401"/>
    </row>
    <row r="3838" spans="1:14" x14ac:dyDescent="0.2">
      <c r="A3838" s="158">
        <v>50616</v>
      </c>
      <c r="B3838" s="421">
        <v>654.75</v>
      </c>
      <c r="G3838" s="399">
        <v>894.85</v>
      </c>
      <c r="M3838" s="389"/>
      <c r="N3838" s="401"/>
    </row>
    <row r="3839" spans="1:14" x14ac:dyDescent="0.2">
      <c r="A3839" s="158">
        <v>50620</v>
      </c>
      <c r="B3839" s="421">
        <v>3622.9</v>
      </c>
      <c r="G3839" s="399">
        <v>4950.6500000000005</v>
      </c>
      <c r="M3839" s="389"/>
      <c r="N3839" s="401"/>
    </row>
    <row r="3840" spans="1:14" x14ac:dyDescent="0.2">
      <c r="A3840" s="158">
        <v>50624</v>
      </c>
      <c r="B3840" s="421">
        <v>3622.9</v>
      </c>
      <c r="G3840" s="399">
        <v>4950.6500000000005</v>
      </c>
      <c r="M3840" s="389"/>
      <c r="N3840" s="401"/>
    </row>
    <row r="3841" spans="1:14" x14ac:dyDescent="0.2">
      <c r="A3841" s="158">
        <v>50628</v>
      </c>
      <c r="B3841" s="421">
        <v>4475.25</v>
      </c>
      <c r="G3841" s="399">
        <v>6115.3</v>
      </c>
      <c r="M3841" s="389"/>
      <c r="N3841" s="401"/>
    </row>
    <row r="3842" spans="1:14" x14ac:dyDescent="0.2">
      <c r="A3842" s="158">
        <v>50632</v>
      </c>
      <c r="B3842" s="421">
        <v>3762.15</v>
      </c>
      <c r="G3842" s="399">
        <v>5140.8500000000004</v>
      </c>
      <c r="M3842" s="389"/>
      <c r="N3842" s="401"/>
    </row>
    <row r="3843" spans="1:14" x14ac:dyDescent="0.2">
      <c r="A3843" s="158">
        <v>50636</v>
      </c>
      <c r="B3843" s="421">
        <v>4180.1499999999996</v>
      </c>
      <c r="G3843" s="399">
        <v>5711.9500000000007</v>
      </c>
      <c r="M3843" s="389"/>
      <c r="N3843" s="401"/>
    </row>
    <row r="3844" spans="1:14" x14ac:dyDescent="0.2">
      <c r="A3844" s="158">
        <v>50640</v>
      </c>
      <c r="B3844" s="421">
        <v>2310.75</v>
      </c>
      <c r="G3844" s="399">
        <v>3157.65</v>
      </c>
      <c r="M3844" s="389"/>
      <c r="N3844" s="401"/>
    </row>
    <row r="3845" spans="1:14" x14ac:dyDescent="0.2">
      <c r="A3845" s="158">
        <v>50644</v>
      </c>
      <c r="B3845" s="421">
        <v>2229.5</v>
      </c>
      <c r="G3845" s="399">
        <v>3046.55</v>
      </c>
      <c r="M3845" s="389"/>
      <c r="N3845" s="401"/>
    </row>
    <row r="3846" spans="1:14" x14ac:dyDescent="0.2">
      <c r="A3846" s="158">
        <v>50654</v>
      </c>
      <c r="B3846" s="421">
        <v>525</v>
      </c>
      <c r="G3846" s="399">
        <v>717.80000000000007</v>
      </c>
      <c r="M3846" s="389"/>
      <c r="N3846" s="401"/>
    </row>
    <row r="3847" spans="1:14" x14ac:dyDescent="0.2">
      <c r="A3847" s="158">
        <v>50950</v>
      </c>
      <c r="B3847" s="421">
        <v>863.8</v>
      </c>
      <c r="G3847" s="399">
        <v>1277.75</v>
      </c>
      <c r="H3847" s="399">
        <f t="shared" ref="H3847:H3848" si="357">CEILING(B3847*1.4,0.05)</f>
        <v>1209.3500000000001</v>
      </c>
      <c r="M3847" s="389"/>
      <c r="N3847" s="401"/>
    </row>
    <row r="3848" spans="1:14" x14ac:dyDescent="0.2">
      <c r="A3848" s="158">
        <v>50952</v>
      </c>
      <c r="B3848" s="421">
        <v>863.8</v>
      </c>
      <c r="G3848" s="399">
        <v>1277.75</v>
      </c>
      <c r="H3848" s="399">
        <f t="shared" si="357"/>
        <v>1209.3500000000001</v>
      </c>
      <c r="M3848" s="389"/>
      <c r="N3848" s="401"/>
    </row>
    <row r="3849" spans="1:14" x14ac:dyDescent="0.2">
      <c r="A3849" s="158">
        <v>51011</v>
      </c>
      <c r="B3849" s="421">
        <v>1517.55</v>
      </c>
      <c r="G3849" s="399">
        <v>2124.75</v>
      </c>
      <c r="M3849" s="389"/>
      <c r="N3849" s="401"/>
    </row>
    <row r="3850" spans="1:14" x14ac:dyDescent="0.2">
      <c r="A3850" s="158">
        <v>51012</v>
      </c>
      <c r="B3850" s="421">
        <v>2023.15</v>
      </c>
      <c r="G3850" s="399">
        <v>2832.65</v>
      </c>
      <c r="M3850" s="389"/>
      <c r="N3850" s="401"/>
    </row>
    <row r="3851" spans="1:14" x14ac:dyDescent="0.2">
      <c r="A3851" s="158">
        <v>51013</v>
      </c>
      <c r="B3851" s="421">
        <v>2529.0500000000002</v>
      </c>
      <c r="G3851" s="399">
        <v>3540.7000000000003</v>
      </c>
      <c r="M3851" s="389"/>
      <c r="N3851" s="401"/>
    </row>
    <row r="3852" spans="1:14" x14ac:dyDescent="0.2">
      <c r="A3852" s="158">
        <v>51014</v>
      </c>
      <c r="B3852" s="421">
        <v>3034.85</v>
      </c>
      <c r="G3852" s="399">
        <v>4248.95</v>
      </c>
      <c r="M3852" s="389"/>
      <c r="N3852" s="401"/>
    </row>
    <row r="3853" spans="1:14" x14ac:dyDescent="0.2">
      <c r="A3853" s="158">
        <v>51015</v>
      </c>
      <c r="B3853" s="421">
        <v>3540.65</v>
      </c>
      <c r="G3853" s="399">
        <v>4957.05</v>
      </c>
      <c r="M3853" s="389"/>
      <c r="N3853" s="401"/>
    </row>
    <row r="3854" spans="1:14" x14ac:dyDescent="0.2">
      <c r="A3854" s="158">
        <v>51020</v>
      </c>
      <c r="B3854" s="421">
        <v>809.2</v>
      </c>
      <c r="G3854" s="399">
        <v>1132.95</v>
      </c>
      <c r="M3854" s="389"/>
      <c r="N3854" s="401"/>
    </row>
    <row r="3855" spans="1:14" x14ac:dyDescent="0.2">
      <c r="A3855" s="158">
        <v>51021</v>
      </c>
      <c r="B3855" s="421">
        <v>1354.5</v>
      </c>
      <c r="G3855" s="399">
        <v>1896.3000000000002</v>
      </c>
      <c r="M3855" s="389"/>
      <c r="N3855" s="401"/>
    </row>
    <row r="3856" spans="1:14" x14ac:dyDescent="0.2">
      <c r="A3856" s="158">
        <v>51022</v>
      </c>
      <c r="B3856" s="421">
        <v>1684.85</v>
      </c>
      <c r="G3856" s="399">
        <v>2358.85</v>
      </c>
      <c r="M3856" s="389"/>
      <c r="N3856" s="401"/>
    </row>
    <row r="3857" spans="1:14" x14ac:dyDescent="0.2">
      <c r="A3857" s="158">
        <v>51023</v>
      </c>
      <c r="B3857" s="421">
        <v>2005.05</v>
      </c>
      <c r="G3857" s="399">
        <v>2807.15</v>
      </c>
      <c r="M3857" s="389"/>
      <c r="N3857" s="401"/>
    </row>
    <row r="3858" spans="1:14" x14ac:dyDescent="0.2">
      <c r="A3858" s="158">
        <v>51024</v>
      </c>
      <c r="B3858" s="421">
        <v>2314.75</v>
      </c>
      <c r="G3858" s="399">
        <v>3240.8</v>
      </c>
      <c r="M3858" s="389"/>
      <c r="N3858" s="401"/>
    </row>
    <row r="3859" spans="1:14" x14ac:dyDescent="0.2">
      <c r="A3859" s="158">
        <v>51025</v>
      </c>
      <c r="B3859" s="421">
        <v>2705.5</v>
      </c>
      <c r="G3859" s="399">
        <v>3787.9</v>
      </c>
      <c r="M3859" s="389"/>
      <c r="N3859" s="401"/>
    </row>
    <row r="3860" spans="1:14" x14ac:dyDescent="0.2">
      <c r="A3860" s="158">
        <v>51026</v>
      </c>
      <c r="B3860" s="421">
        <v>2962.1</v>
      </c>
      <c r="G3860" s="399">
        <v>4147.1000000000004</v>
      </c>
      <c r="M3860" s="389"/>
      <c r="N3860" s="401"/>
    </row>
    <row r="3861" spans="1:14" x14ac:dyDescent="0.2">
      <c r="A3861" s="158">
        <v>51031</v>
      </c>
      <c r="B3861" s="421">
        <v>995.25</v>
      </c>
      <c r="G3861" s="399">
        <v>1393.45</v>
      </c>
      <c r="M3861" s="389"/>
      <c r="N3861" s="401"/>
    </row>
    <row r="3862" spans="1:14" x14ac:dyDescent="0.2">
      <c r="A3862" s="158">
        <v>51032</v>
      </c>
      <c r="B3862" s="421">
        <v>1194.3499999999999</v>
      </c>
      <c r="G3862" s="399">
        <v>1672.2</v>
      </c>
      <c r="M3862" s="389"/>
      <c r="N3862" s="401"/>
    </row>
    <row r="3863" spans="1:14" x14ac:dyDescent="0.2">
      <c r="A3863" s="158">
        <v>51033</v>
      </c>
      <c r="B3863" s="421">
        <v>1393.45</v>
      </c>
      <c r="G3863" s="399">
        <v>1950.9</v>
      </c>
      <c r="M3863" s="389"/>
      <c r="N3863" s="401"/>
    </row>
    <row r="3864" spans="1:14" x14ac:dyDescent="0.2">
      <c r="A3864" s="158">
        <v>51034</v>
      </c>
      <c r="B3864" s="421">
        <v>1492.9</v>
      </c>
      <c r="G3864" s="399">
        <v>2090.2000000000003</v>
      </c>
      <c r="M3864" s="389"/>
      <c r="N3864" s="401"/>
    </row>
    <row r="3865" spans="1:14" x14ac:dyDescent="0.2">
      <c r="A3865" s="158">
        <v>51035</v>
      </c>
      <c r="B3865" s="421">
        <v>1592.45</v>
      </c>
      <c r="G3865" s="399">
        <v>2229.5</v>
      </c>
      <c r="M3865" s="389"/>
      <c r="N3865" s="401"/>
    </row>
    <row r="3866" spans="1:14" x14ac:dyDescent="0.2">
      <c r="A3866" s="158">
        <v>51036</v>
      </c>
      <c r="B3866" s="421">
        <v>1692</v>
      </c>
      <c r="G3866" s="399">
        <v>2368.9</v>
      </c>
      <c r="M3866" s="389"/>
      <c r="N3866" s="401"/>
    </row>
    <row r="3867" spans="1:14" x14ac:dyDescent="0.2">
      <c r="A3867" s="158">
        <v>51041</v>
      </c>
      <c r="B3867" s="421">
        <v>1144.55</v>
      </c>
      <c r="G3867" s="399">
        <v>1602.6000000000001</v>
      </c>
      <c r="M3867" s="389"/>
      <c r="N3867" s="401"/>
    </row>
    <row r="3868" spans="1:14" x14ac:dyDescent="0.2">
      <c r="A3868" s="158">
        <v>51042</v>
      </c>
      <c r="B3868" s="421">
        <v>1602.45</v>
      </c>
      <c r="G3868" s="399">
        <v>2243.5500000000002</v>
      </c>
      <c r="M3868" s="389"/>
      <c r="N3868" s="401"/>
    </row>
    <row r="3869" spans="1:14" x14ac:dyDescent="0.2">
      <c r="A3869" s="158">
        <v>51043</v>
      </c>
      <c r="B3869" s="421">
        <v>2003.1</v>
      </c>
      <c r="G3869" s="399">
        <v>2804.4</v>
      </c>
      <c r="M3869" s="389"/>
      <c r="N3869" s="401"/>
    </row>
    <row r="3870" spans="1:14" x14ac:dyDescent="0.2">
      <c r="A3870" s="158">
        <v>51044</v>
      </c>
      <c r="B3870" s="421">
        <v>2174.75</v>
      </c>
      <c r="G3870" s="399">
        <v>3044.75</v>
      </c>
      <c r="M3870" s="389"/>
      <c r="N3870" s="401"/>
    </row>
    <row r="3871" spans="1:14" x14ac:dyDescent="0.2">
      <c r="A3871" s="158">
        <v>51045</v>
      </c>
      <c r="B3871" s="421">
        <v>2289.1999999999998</v>
      </c>
      <c r="G3871" s="399">
        <v>3205.05</v>
      </c>
      <c r="M3871" s="389"/>
      <c r="N3871" s="401"/>
    </row>
    <row r="3872" spans="1:14" x14ac:dyDescent="0.2">
      <c r="A3872" s="158">
        <v>51051</v>
      </c>
      <c r="B3872" s="421">
        <v>1955.75</v>
      </c>
      <c r="G3872" s="399">
        <v>2738.15</v>
      </c>
      <c r="M3872" s="389"/>
      <c r="N3872" s="401"/>
    </row>
    <row r="3873" spans="1:14" x14ac:dyDescent="0.2">
      <c r="A3873" s="158">
        <v>51052</v>
      </c>
      <c r="B3873" s="421">
        <v>2378.65</v>
      </c>
      <c r="G3873" s="399">
        <v>3330.15</v>
      </c>
      <c r="M3873" s="389"/>
      <c r="N3873" s="401"/>
    </row>
    <row r="3874" spans="1:14" x14ac:dyDescent="0.2">
      <c r="A3874" s="158">
        <v>51053</v>
      </c>
      <c r="B3874" s="421">
        <v>2706.3</v>
      </c>
      <c r="G3874" s="399">
        <v>3789</v>
      </c>
      <c r="M3874" s="389"/>
      <c r="N3874" s="401"/>
    </row>
    <row r="3875" spans="1:14" x14ac:dyDescent="0.2">
      <c r="A3875" s="158">
        <v>51054</v>
      </c>
      <c r="B3875" s="421">
        <v>1443</v>
      </c>
      <c r="G3875" s="399">
        <v>2020.3500000000001</v>
      </c>
      <c r="M3875" s="389"/>
      <c r="N3875" s="401"/>
    </row>
    <row r="3876" spans="1:14" x14ac:dyDescent="0.2">
      <c r="A3876" s="158">
        <v>51055</v>
      </c>
      <c r="B3876" s="421">
        <v>2164.5500000000002</v>
      </c>
      <c r="G3876" s="399">
        <v>3030.5</v>
      </c>
      <c r="M3876" s="389"/>
      <c r="N3876" s="401"/>
    </row>
    <row r="3877" spans="1:14" x14ac:dyDescent="0.2">
      <c r="A3877" s="158">
        <v>51056</v>
      </c>
      <c r="B3877" s="421">
        <v>2525.25</v>
      </c>
      <c r="G3877" s="399">
        <v>3535.55</v>
      </c>
      <c r="M3877" s="389"/>
      <c r="N3877" s="401"/>
    </row>
    <row r="3878" spans="1:14" x14ac:dyDescent="0.2">
      <c r="A3878" s="158">
        <v>51057</v>
      </c>
      <c r="B3878" s="421">
        <v>2537.1999999999998</v>
      </c>
      <c r="G3878" s="399">
        <v>3552.2000000000003</v>
      </c>
      <c r="M3878" s="389"/>
      <c r="N3878" s="401"/>
    </row>
    <row r="3879" spans="1:14" x14ac:dyDescent="0.2">
      <c r="A3879" s="158">
        <v>51058</v>
      </c>
      <c r="B3879" s="421">
        <v>2854.85</v>
      </c>
      <c r="G3879" s="399">
        <v>3996.9</v>
      </c>
      <c r="M3879" s="389"/>
      <c r="N3879" s="401"/>
    </row>
    <row r="3880" spans="1:14" x14ac:dyDescent="0.2">
      <c r="A3880" s="158">
        <v>51059</v>
      </c>
      <c r="B3880" s="421">
        <v>3488.7</v>
      </c>
      <c r="G3880" s="399">
        <v>4884.25</v>
      </c>
      <c r="M3880" s="389"/>
      <c r="N3880" s="401"/>
    </row>
    <row r="3881" spans="1:14" x14ac:dyDescent="0.2">
      <c r="A3881" s="158">
        <v>51061</v>
      </c>
      <c r="B3881" s="421">
        <v>2996.7</v>
      </c>
      <c r="G3881" s="399">
        <v>6113.4000000000005</v>
      </c>
      <c r="M3881" s="389"/>
      <c r="N3881" s="401"/>
    </row>
    <row r="3882" spans="1:14" x14ac:dyDescent="0.2">
      <c r="A3882" s="158">
        <v>51062</v>
      </c>
      <c r="B3882" s="421">
        <v>3884.4</v>
      </c>
      <c r="G3882" s="399">
        <v>7924.3</v>
      </c>
      <c r="M3882" s="389"/>
      <c r="N3882" s="401"/>
    </row>
    <row r="3883" spans="1:14" x14ac:dyDescent="0.2">
      <c r="A3883" s="158">
        <v>51063</v>
      </c>
      <c r="B3883" s="421">
        <v>4704.75</v>
      </c>
      <c r="G3883" s="399">
        <v>9597.9</v>
      </c>
      <c r="M3883" s="389"/>
      <c r="N3883" s="401"/>
    </row>
    <row r="3884" spans="1:14" x14ac:dyDescent="0.2">
      <c r="A3884" s="158">
        <v>51064</v>
      </c>
      <c r="B3884" s="421">
        <v>5236</v>
      </c>
      <c r="G3884" s="399">
        <v>10681.6</v>
      </c>
      <c r="M3884" s="389"/>
      <c r="N3884" s="401"/>
    </row>
    <row r="3885" spans="1:14" x14ac:dyDescent="0.2">
      <c r="A3885" s="158">
        <v>51065</v>
      </c>
      <c r="B3885" s="421">
        <v>5791</v>
      </c>
      <c r="G3885" s="399">
        <v>11813.7</v>
      </c>
      <c r="M3885" s="389"/>
      <c r="N3885" s="401"/>
    </row>
    <row r="3886" spans="1:14" x14ac:dyDescent="0.2">
      <c r="A3886" s="158">
        <v>51066</v>
      </c>
      <c r="B3886" s="421">
        <v>6097.25</v>
      </c>
      <c r="G3886" s="399">
        <v>12438.45</v>
      </c>
      <c r="M3886" s="389"/>
      <c r="N3886" s="401"/>
    </row>
    <row r="3887" spans="1:14" x14ac:dyDescent="0.2">
      <c r="A3887" s="158">
        <v>51071</v>
      </c>
      <c r="B3887" s="421">
        <v>2642.9</v>
      </c>
      <c r="G3887" s="399">
        <v>5391.6500000000005</v>
      </c>
      <c r="M3887" s="389"/>
      <c r="N3887" s="401"/>
    </row>
    <row r="3888" spans="1:14" x14ac:dyDescent="0.2">
      <c r="A3888" s="158">
        <v>51072</v>
      </c>
      <c r="B3888" s="421">
        <v>2748.65</v>
      </c>
      <c r="G3888" s="399">
        <v>5607.35</v>
      </c>
      <c r="M3888" s="389"/>
      <c r="N3888" s="401"/>
    </row>
    <row r="3889" spans="1:14" x14ac:dyDescent="0.2">
      <c r="A3889" s="158">
        <v>51073</v>
      </c>
      <c r="B3889" s="421">
        <v>3488.7</v>
      </c>
      <c r="G3889" s="399">
        <v>7116.9500000000007</v>
      </c>
      <c r="M3889" s="389"/>
      <c r="N3889" s="401"/>
    </row>
    <row r="3890" spans="1:14" x14ac:dyDescent="0.2">
      <c r="A3890" s="158">
        <v>51102</v>
      </c>
      <c r="B3890" s="421">
        <v>1251.0999999999999</v>
      </c>
      <c r="G3890" s="399">
        <v>1808.8500000000001</v>
      </c>
      <c r="M3890" s="389"/>
      <c r="N3890" s="401"/>
    </row>
    <row r="3891" spans="1:14" x14ac:dyDescent="0.2">
      <c r="A3891" s="158">
        <v>51103</v>
      </c>
      <c r="B3891" s="421">
        <v>2198.65</v>
      </c>
      <c r="G3891" s="399">
        <v>3443.75</v>
      </c>
      <c r="M3891" s="389"/>
      <c r="N3891" s="401"/>
    </row>
    <row r="3892" spans="1:14" x14ac:dyDescent="0.2">
      <c r="A3892" s="158">
        <v>51110</v>
      </c>
      <c r="B3892" s="421">
        <v>796.35</v>
      </c>
      <c r="G3892" s="399">
        <v>1176.45</v>
      </c>
      <c r="H3892" s="399">
        <f t="shared" ref="H3892" si="358">CEILING(B3892*1.4,0.05)</f>
        <v>1114.9000000000001</v>
      </c>
      <c r="M3892" s="389"/>
      <c r="N3892" s="401"/>
    </row>
    <row r="3893" spans="1:14" x14ac:dyDescent="0.2">
      <c r="A3893" s="158">
        <v>51111</v>
      </c>
      <c r="B3893" s="421">
        <v>338.45</v>
      </c>
      <c r="G3893" s="399">
        <v>474</v>
      </c>
      <c r="M3893" s="389"/>
      <c r="N3893" s="401"/>
    </row>
    <row r="3894" spans="1:14" x14ac:dyDescent="0.2">
      <c r="A3894" s="158">
        <v>51112</v>
      </c>
      <c r="B3894" s="421">
        <v>228.85</v>
      </c>
      <c r="G3894" s="399">
        <v>338.5</v>
      </c>
      <c r="H3894" s="399">
        <f t="shared" ref="H3894" si="359">CEILING(B3894*1.4,0.05)</f>
        <v>320.40000000000003</v>
      </c>
      <c r="M3894" s="389"/>
      <c r="N3894" s="401"/>
    </row>
    <row r="3895" spans="1:14" x14ac:dyDescent="0.2">
      <c r="A3895" s="158">
        <v>51113</v>
      </c>
      <c r="B3895" s="421">
        <v>253.8</v>
      </c>
      <c r="G3895" s="399">
        <v>375.45000000000005</v>
      </c>
      <c r="M3895" s="389"/>
      <c r="N3895" s="401"/>
    </row>
    <row r="3896" spans="1:14" x14ac:dyDescent="0.2">
      <c r="A3896" s="158">
        <v>51114</v>
      </c>
      <c r="B3896" s="421">
        <v>448</v>
      </c>
      <c r="G3896" s="399">
        <v>662.75</v>
      </c>
      <c r="M3896" s="389"/>
      <c r="N3896" s="401"/>
    </row>
    <row r="3897" spans="1:14" x14ac:dyDescent="0.2">
      <c r="A3897" s="158">
        <v>51115</v>
      </c>
      <c r="B3897" s="421">
        <v>448</v>
      </c>
      <c r="G3897" s="399">
        <v>662.75</v>
      </c>
      <c r="H3897" s="399">
        <f t="shared" ref="H3897" si="360">CEILING(B3897*1.4,0.05)</f>
        <v>627.20000000000005</v>
      </c>
      <c r="M3897" s="389"/>
      <c r="N3897" s="401"/>
    </row>
    <row r="3898" spans="1:14" x14ac:dyDescent="0.2">
      <c r="A3898" s="158">
        <v>51120</v>
      </c>
      <c r="B3898" s="421">
        <v>248.95</v>
      </c>
      <c r="G3898" s="399">
        <v>348.65000000000003</v>
      </c>
      <c r="M3898" s="389"/>
      <c r="N3898" s="401"/>
    </row>
    <row r="3899" spans="1:14" x14ac:dyDescent="0.2">
      <c r="A3899" s="158">
        <v>51130</v>
      </c>
      <c r="B3899" s="421">
        <v>1896.2</v>
      </c>
      <c r="G3899" s="399">
        <v>2654.8500000000004</v>
      </c>
      <c r="M3899" s="389"/>
      <c r="N3899" s="401"/>
    </row>
    <row r="3900" spans="1:14" x14ac:dyDescent="0.2">
      <c r="A3900" s="158">
        <v>51131</v>
      </c>
      <c r="B3900" s="421">
        <v>1144.55</v>
      </c>
      <c r="G3900" s="399">
        <v>1602.6000000000001</v>
      </c>
      <c r="M3900" s="389"/>
      <c r="N3900" s="401"/>
    </row>
    <row r="3901" spans="1:14" x14ac:dyDescent="0.2">
      <c r="A3901" s="158">
        <v>51140</v>
      </c>
      <c r="B3901" s="421">
        <v>467.75</v>
      </c>
      <c r="G3901" s="399">
        <v>654.95000000000005</v>
      </c>
      <c r="M3901" s="389"/>
      <c r="N3901" s="401"/>
    </row>
    <row r="3902" spans="1:14" x14ac:dyDescent="0.2">
      <c r="A3902" s="158">
        <v>51141</v>
      </c>
      <c r="B3902" s="421">
        <v>865.35</v>
      </c>
      <c r="G3902" s="399">
        <v>1211.6000000000001</v>
      </c>
      <c r="M3902" s="389"/>
      <c r="N3902" s="401"/>
    </row>
    <row r="3903" spans="1:14" x14ac:dyDescent="0.2">
      <c r="A3903" s="158">
        <v>51145</v>
      </c>
      <c r="B3903" s="421">
        <v>467.75</v>
      </c>
      <c r="G3903" s="399">
        <v>654.95000000000005</v>
      </c>
      <c r="M3903" s="389"/>
      <c r="N3903" s="401"/>
    </row>
    <row r="3904" spans="1:14" x14ac:dyDescent="0.2">
      <c r="A3904" s="158">
        <v>51150</v>
      </c>
      <c r="B3904" s="421">
        <v>470.9</v>
      </c>
      <c r="G3904" s="399">
        <v>659.35</v>
      </c>
      <c r="M3904" s="389"/>
      <c r="N3904" s="401"/>
    </row>
    <row r="3905" spans="1:14" x14ac:dyDescent="0.2">
      <c r="A3905" s="158">
        <v>51160</v>
      </c>
      <c r="B3905" s="421">
        <v>1215.75</v>
      </c>
      <c r="G3905" s="399">
        <v>1702.15</v>
      </c>
      <c r="M3905" s="389"/>
      <c r="N3905" s="401"/>
    </row>
    <row r="3906" spans="1:14" x14ac:dyDescent="0.2">
      <c r="A3906" s="158">
        <v>51165</v>
      </c>
      <c r="B3906" s="421">
        <v>1532.9</v>
      </c>
      <c r="G3906" s="399">
        <v>2146.1</v>
      </c>
      <c r="M3906" s="389"/>
      <c r="N3906" s="401"/>
    </row>
    <row r="3907" spans="1:14" x14ac:dyDescent="0.2">
      <c r="A3907" s="158">
        <v>51170</v>
      </c>
      <c r="B3907" s="421">
        <v>2309.5</v>
      </c>
      <c r="G3907" s="399">
        <v>3233.4</v>
      </c>
      <c r="M3907" s="389"/>
      <c r="N3907" s="401"/>
    </row>
    <row r="3908" spans="1:14" x14ac:dyDescent="0.2">
      <c r="A3908" s="158">
        <v>51171</v>
      </c>
      <c r="B3908" s="421">
        <v>969.85</v>
      </c>
      <c r="G3908" s="399">
        <v>1357.95</v>
      </c>
      <c r="M3908" s="389"/>
      <c r="N3908" s="401"/>
    </row>
    <row r="3909" spans="1:14" x14ac:dyDescent="0.2">
      <c r="A3909" s="158">
        <v>51300</v>
      </c>
      <c r="B3909" s="421">
        <v>91.25</v>
      </c>
      <c r="G3909" s="399">
        <v>132</v>
      </c>
      <c r="H3909" s="399">
        <f t="shared" ref="H3909" si="361">CEILING(B3909*1.4,0.05)</f>
        <v>127.75</v>
      </c>
      <c r="M3909" s="389"/>
      <c r="N3909" s="401"/>
    </row>
    <row r="3910" spans="1:14" x14ac:dyDescent="0.2">
      <c r="A3910" s="158">
        <v>51303</v>
      </c>
      <c r="B3910" s="421" t="s">
        <v>16</v>
      </c>
      <c r="G3910" s="399" t="s">
        <v>16</v>
      </c>
      <c r="H3910" s="399" t="s">
        <v>16</v>
      </c>
      <c r="L3910" s="401" t="s">
        <v>16</v>
      </c>
      <c r="M3910" s="389" t="s">
        <v>94</v>
      </c>
      <c r="N3910" s="401" t="s">
        <v>94</v>
      </c>
    </row>
    <row r="3911" spans="1:14" x14ac:dyDescent="0.2">
      <c r="A3911" s="158">
        <v>51306</v>
      </c>
      <c r="B3911" s="421">
        <v>131.80000000000001</v>
      </c>
      <c r="G3911" s="399">
        <v>215.35000000000002</v>
      </c>
      <c r="H3911" s="399">
        <f t="shared" ref="H3911" si="362">CEILING(B3911*1.4,0.05)</f>
        <v>184.55</v>
      </c>
      <c r="M3911" s="389"/>
      <c r="N3911" s="401"/>
    </row>
    <row r="3912" spans="1:14" x14ac:dyDescent="0.2">
      <c r="A3912" s="158">
        <v>51309</v>
      </c>
      <c r="B3912" s="421" t="s">
        <v>16</v>
      </c>
      <c r="G3912" s="399" t="s">
        <v>16</v>
      </c>
      <c r="H3912" s="399" t="s">
        <v>16</v>
      </c>
      <c r="L3912" s="401" t="s">
        <v>16</v>
      </c>
      <c r="M3912" s="389" t="s">
        <v>94</v>
      </c>
      <c r="N3912" s="401" t="s">
        <v>94</v>
      </c>
    </row>
    <row r="3913" spans="1:14" x14ac:dyDescent="0.2">
      <c r="A3913" s="158">
        <v>51312</v>
      </c>
      <c r="B3913" s="421" t="s">
        <v>16</v>
      </c>
      <c r="G3913" s="399" t="s">
        <v>16</v>
      </c>
      <c r="H3913" s="399" t="s">
        <v>16</v>
      </c>
      <c r="L3913" s="401" t="s">
        <v>16</v>
      </c>
      <c r="M3913" s="389" t="s">
        <v>94</v>
      </c>
      <c r="N3913" s="401" t="s">
        <v>94</v>
      </c>
    </row>
    <row r="3914" spans="1:14" x14ac:dyDescent="0.2">
      <c r="A3914" s="158">
        <v>51315</v>
      </c>
      <c r="B3914" s="421">
        <v>288</v>
      </c>
      <c r="G3914" s="399">
        <v>407.55</v>
      </c>
      <c r="H3914" s="399">
        <f t="shared" ref="H3914:H3918" si="363">CEILING(B3914*1.4,0.05)</f>
        <v>403.20000000000005</v>
      </c>
      <c r="M3914" s="389"/>
      <c r="N3914" s="401"/>
    </row>
    <row r="3915" spans="1:14" x14ac:dyDescent="0.2">
      <c r="A3915" s="158">
        <v>51318</v>
      </c>
      <c r="B3915" s="421">
        <v>190.05</v>
      </c>
      <c r="G3915" s="399">
        <v>255.55</v>
      </c>
      <c r="H3915" s="399">
        <f t="shared" si="363"/>
        <v>266.10000000000002</v>
      </c>
      <c r="M3915" s="389"/>
      <c r="N3915" s="401"/>
    </row>
    <row r="3916" spans="1:14" x14ac:dyDescent="0.2">
      <c r="A3916" s="158">
        <v>51700</v>
      </c>
      <c r="B3916" s="421">
        <v>90.4</v>
      </c>
      <c r="G3916" s="399">
        <v>120.45</v>
      </c>
      <c r="H3916" s="399">
        <f t="shared" si="363"/>
        <v>126.60000000000001</v>
      </c>
      <c r="M3916" s="389"/>
      <c r="N3916" s="401"/>
    </row>
    <row r="3917" spans="1:14" x14ac:dyDescent="0.2">
      <c r="A3917" s="158">
        <v>51703</v>
      </c>
      <c r="B3917" s="421">
        <v>45.45</v>
      </c>
      <c r="G3917" s="399">
        <v>67.25</v>
      </c>
      <c r="H3917" s="399">
        <f t="shared" si="363"/>
        <v>63.650000000000006</v>
      </c>
      <c r="M3917" s="389"/>
      <c r="N3917" s="401"/>
    </row>
    <row r="3918" spans="1:14" x14ac:dyDescent="0.2">
      <c r="A3918" s="158">
        <v>51800</v>
      </c>
      <c r="B3918" s="421">
        <v>91.25</v>
      </c>
      <c r="G3918" s="399">
        <v>130.15</v>
      </c>
      <c r="H3918" s="399">
        <f t="shared" si="363"/>
        <v>127.75</v>
      </c>
      <c r="M3918" s="389"/>
      <c r="N3918" s="401"/>
    </row>
    <row r="3919" spans="1:14" x14ac:dyDescent="0.2">
      <c r="A3919" s="158">
        <v>51803</v>
      </c>
      <c r="B3919" s="421" t="s">
        <v>16</v>
      </c>
      <c r="G3919" s="399" t="s">
        <v>16</v>
      </c>
      <c r="H3919" s="399" t="s">
        <v>16</v>
      </c>
      <c r="L3919" s="401" t="s">
        <v>16</v>
      </c>
      <c r="M3919" s="389" t="s">
        <v>94</v>
      </c>
      <c r="N3919" s="401" t="s">
        <v>94</v>
      </c>
    </row>
    <row r="3920" spans="1:14" x14ac:dyDescent="0.2">
      <c r="A3920" s="158">
        <v>51900</v>
      </c>
      <c r="B3920" s="421">
        <v>344.7</v>
      </c>
      <c r="G3920" s="399">
        <v>437.70000000000005</v>
      </c>
      <c r="H3920" s="399">
        <f t="shared" ref="H3920:H3948" si="364">CEILING(B3920*1.4,0.05)</f>
        <v>482.6</v>
      </c>
      <c r="M3920" s="402"/>
      <c r="N3920" s="402"/>
    </row>
    <row r="3921" spans="1:14" x14ac:dyDescent="0.2">
      <c r="A3921" s="158">
        <v>51902</v>
      </c>
      <c r="B3921" s="421">
        <v>78.2</v>
      </c>
      <c r="G3921" s="399">
        <v>122.45</v>
      </c>
      <c r="H3921" s="399">
        <f t="shared" si="364"/>
        <v>109.5</v>
      </c>
      <c r="M3921" s="402"/>
      <c r="N3921" s="402"/>
    </row>
    <row r="3922" spans="1:14" x14ac:dyDescent="0.2">
      <c r="A3922" s="158">
        <v>51904</v>
      </c>
      <c r="B3922" s="421">
        <v>480.85</v>
      </c>
      <c r="G3922" s="399">
        <v>657.45</v>
      </c>
      <c r="H3922" s="399">
        <f t="shared" si="364"/>
        <v>673.2</v>
      </c>
      <c r="M3922" s="402"/>
      <c r="N3922" s="402"/>
    </row>
    <row r="3923" spans="1:14" x14ac:dyDescent="0.2">
      <c r="A3923" s="158">
        <v>51906</v>
      </c>
      <c r="B3923" s="421">
        <v>731.25</v>
      </c>
      <c r="G3923" s="399">
        <v>1043.2</v>
      </c>
      <c r="H3923" s="399">
        <f t="shared" si="364"/>
        <v>1023.75</v>
      </c>
      <c r="M3923" s="402"/>
      <c r="N3923" s="402"/>
    </row>
    <row r="3924" spans="1:14" x14ac:dyDescent="0.2">
      <c r="A3924" s="158">
        <v>52000</v>
      </c>
      <c r="B3924" s="421">
        <v>87.15</v>
      </c>
      <c r="G3924" s="399">
        <v>124.55000000000001</v>
      </c>
      <c r="H3924" s="399">
        <f t="shared" si="364"/>
        <v>122.05000000000001</v>
      </c>
      <c r="M3924" s="402"/>
      <c r="N3924" s="402"/>
    </row>
    <row r="3925" spans="1:14" x14ac:dyDescent="0.2">
      <c r="A3925" s="158">
        <v>52003</v>
      </c>
      <c r="B3925" s="421">
        <v>124.3</v>
      </c>
      <c r="G3925" s="399">
        <v>177.4</v>
      </c>
      <c r="H3925" s="399">
        <f t="shared" si="364"/>
        <v>174.05</v>
      </c>
      <c r="M3925" s="389"/>
      <c r="N3925" s="401"/>
    </row>
    <row r="3926" spans="1:14" x14ac:dyDescent="0.2">
      <c r="A3926" s="158">
        <v>52006</v>
      </c>
      <c r="B3926" s="421">
        <v>124.3</v>
      </c>
      <c r="G3926" s="399">
        <v>177.4</v>
      </c>
      <c r="H3926" s="399">
        <f t="shared" si="364"/>
        <v>174.05</v>
      </c>
      <c r="M3926" s="389"/>
      <c r="N3926" s="401"/>
    </row>
    <row r="3927" spans="1:14" x14ac:dyDescent="0.2">
      <c r="A3927" s="158">
        <v>52009</v>
      </c>
      <c r="B3927" s="421">
        <v>196.2</v>
      </c>
      <c r="G3927" s="399">
        <v>270.60000000000002</v>
      </c>
      <c r="H3927" s="399">
        <f t="shared" si="364"/>
        <v>274.7</v>
      </c>
      <c r="M3927" s="389"/>
      <c r="N3927" s="401"/>
    </row>
    <row r="3928" spans="1:14" x14ac:dyDescent="0.2">
      <c r="A3928" s="158">
        <v>52010</v>
      </c>
      <c r="B3928" s="421">
        <v>268.5</v>
      </c>
      <c r="G3928" s="399">
        <v>327.65000000000003</v>
      </c>
      <c r="H3928" s="399">
        <f t="shared" si="364"/>
        <v>375.90000000000003</v>
      </c>
      <c r="M3928" s="389"/>
      <c r="N3928" s="401"/>
    </row>
    <row r="3929" spans="1:14" x14ac:dyDescent="0.2">
      <c r="A3929" s="158">
        <v>52012</v>
      </c>
      <c r="B3929" s="421">
        <v>24.85</v>
      </c>
      <c r="G3929" s="399">
        <v>35.6</v>
      </c>
      <c r="H3929" s="399">
        <f t="shared" si="364"/>
        <v>34.800000000000004</v>
      </c>
      <c r="M3929" s="389"/>
      <c r="N3929" s="401"/>
    </row>
    <row r="3930" spans="1:14" x14ac:dyDescent="0.2">
      <c r="A3930" s="158">
        <v>52015</v>
      </c>
      <c r="B3930" s="421">
        <v>116.15</v>
      </c>
      <c r="G3930" s="399">
        <v>166</v>
      </c>
      <c r="H3930" s="399">
        <f t="shared" si="364"/>
        <v>162.65</v>
      </c>
      <c r="M3930" s="389"/>
      <c r="N3930" s="401"/>
    </row>
    <row r="3931" spans="1:14" x14ac:dyDescent="0.2">
      <c r="A3931" s="158">
        <v>52018</v>
      </c>
      <c r="B3931" s="421">
        <v>292.60000000000002</v>
      </c>
      <c r="G3931" s="399">
        <v>375.1</v>
      </c>
      <c r="H3931" s="399">
        <f t="shared" si="364"/>
        <v>409.65000000000003</v>
      </c>
      <c r="M3931" s="389"/>
      <c r="N3931" s="401"/>
    </row>
    <row r="3932" spans="1:14" x14ac:dyDescent="0.2">
      <c r="A3932" s="158">
        <v>52021</v>
      </c>
      <c r="B3932" s="421">
        <v>31.1</v>
      </c>
      <c r="G3932" s="399">
        <v>44.650000000000006</v>
      </c>
      <c r="H3932" s="399">
        <f t="shared" si="364"/>
        <v>43.550000000000004</v>
      </c>
      <c r="M3932" s="389"/>
      <c r="N3932" s="401"/>
    </row>
    <row r="3933" spans="1:14" x14ac:dyDescent="0.2">
      <c r="A3933" s="158">
        <v>52024</v>
      </c>
      <c r="B3933" s="421">
        <v>55.2</v>
      </c>
      <c r="G3933" s="399">
        <v>78.850000000000009</v>
      </c>
      <c r="H3933" s="399">
        <f t="shared" si="364"/>
        <v>77.300000000000011</v>
      </c>
      <c r="M3933" s="389"/>
      <c r="N3933" s="401"/>
    </row>
    <row r="3934" spans="1:14" x14ac:dyDescent="0.2">
      <c r="A3934" s="158">
        <v>52025</v>
      </c>
      <c r="B3934" s="421">
        <v>194.4</v>
      </c>
      <c r="G3934" s="399">
        <v>277.40000000000003</v>
      </c>
      <c r="H3934" s="399">
        <f t="shared" si="364"/>
        <v>272.2</v>
      </c>
      <c r="M3934" s="389"/>
      <c r="N3934" s="401"/>
    </row>
    <row r="3935" spans="1:14" x14ac:dyDescent="0.2">
      <c r="A3935" s="158">
        <v>52027</v>
      </c>
      <c r="B3935" s="421">
        <v>158.35</v>
      </c>
      <c r="G3935" s="399">
        <v>290.45</v>
      </c>
      <c r="H3935" s="399">
        <f t="shared" si="364"/>
        <v>221.70000000000002</v>
      </c>
      <c r="M3935" s="389"/>
      <c r="N3935" s="401"/>
    </row>
    <row r="3936" spans="1:14" x14ac:dyDescent="0.2">
      <c r="A3936" s="158">
        <v>52030</v>
      </c>
      <c r="B3936" s="421">
        <v>95.15</v>
      </c>
      <c r="G3936" s="399">
        <v>130.35</v>
      </c>
      <c r="H3936" s="399">
        <f t="shared" si="364"/>
        <v>133.25</v>
      </c>
      <c r="M3936" s="389"/>
      <c r="N3936" s="401"/>
    </row>
    <row r="3937" spans="1:14" x14ac:dyDescent="0.2">
      <c r="A3937" s="158">
        <v>52033</v>
      </c>
      <c r="B3937" s="421">
        <v>194.4</v>
      </c>
      <c r="G3937" s="399">
        <v>273.2</v>
      </c>
      <c r="H3937" s="399">
        <f t="shared" si="364"/>
        <v>272.2</v>
      </c>
      <c r="M3937" s="389"/>
      <c r="N3937" s="401"/>
    </row>
    <row r="3938" spans="1:14" x14ac:dyDescent="0.2">
      <c r="A3938" s="158">
        <v>52034</v>
      </c>
      <c r="B3938" s="421">
        <v>45.45</v>
      </c>
      <c r="G3938" s="399">
        <v>64.850000000000009</v>
      </c>
      <c r="H3938" s="399">
        <f t="shared" si="364"/>
        <v>63.650000000000006</v>
      </c>
      <c r="M3938" s="389"/>
      <c r="N3938" s="401"/>
    </row>
    <row r="3939" spans="1:14" x14ac:dyDescent="0.2">
      <c r="A3939" s="158">
        <v>52035</v>
      </c>
      <c r="B3939" s="421">
        <v>503.3</v>
      </c>
      <c r="G3939" s="399">
        <v>717.95</v>
      </c>
      <c r="H3939" s="399">
        <f t="shared" si="364"/>
        <v>704.65000000000009</v>
      </c>
      <c r="M3939" s="389"/>
      <c r="N3939" s="401"/>
    </row>
    <row r="3940" spans="1:14" x14ac:dyDescent="0.2">
      <c r="A3940" s="158">
        <v>52036</v>
      </c>
      <c r="B3940" s="421">
        <v>134.19999999999999</v>
      </c>
      <c r="G3940" s="399">
        <v>180.75</v>
      </c>
      <c r="H3940" s="399">
        <f t="shared" si="364"/>
        <v>187.9</v>
      </c>
      <c r="M3940" s="389"/>
      <c r="N3940" s="401"/>
    </row>
    <row r="3941" spans="1:14" x14ac:dyDescent="0.2">
      <c r="A3941" s="158">
        <v>52039</v>
      </c>
      <c r="B3941" s="421">
        <v>344.7</v>
      </c>
      <c r="G3941" s="399">
        <v>434.95000000000005</v>
      </c>
      <c r="H3941" s="399">
        <f t="shared" si="364"/>
        <v>482.6</v>
      </c>
      <c r="M3941" s="389"/>
      <c r="N3941" s="401"/>
    </row>
    <row r="3942" spans="1:14" x14ac:dyDescent="0.2">
      <c r="A3942" s="158">
        <v>52042</v>
      </c>
      <c r="B3942" s="421">
        <v>182.35</v>
      </c>
      <c r="G3942" s="399">
        <v>260.15000000000003</v>
      </c>
      <c r="H3942" s="399">
        <f t="shared" si="364"/>
        <v>255.3</v>
      </c>
      <c r="M3942" s="389"/>
      <c r="N3942" s="401"/>
    </row>
    <row r="3943" spans="1:14" x14ac:dyDescent="0.2">
      <c r="A3943" s="158">
        <v>52045</v>
      </c>
      <c r="B3943" s="421">
        <v>260.60000000000002</v>
      </c>
      <c r="G3943" s="399">
        <v>325.3</v>
      </c>
      <c r="H3943" s="399">
        <f t="shared" si="364"/>
        <v>364.85</v>
      </c>
      <c r="M3943" s="389"/>
      <c r="N3943" s="401"/>
    </row>
    <row r="3944" spans="1:14" x14ac:dyDescent="0.2">
      <c r="A3944" s="158">
        <v>52048</v>
      </c>
      <c r="B3944" s="421">
        <v>392.75</v>
      </c>
      <c r="G3944" s="399">
        <v>578.95000000000005</v>
      </c>
      <c r="H3944" s="399">
        <f t="shared" si="364"/>
        <v>549.85</v>
      </c>
      <c r="M3944" s="389"/>
      <c r="N3944" s="401"/>
    </row>
    <row r="3945" spans="1:14" x14ac:dyDescent="0.2">
      <c r="A3945" s="158">
        <v>52051</v>
      </c>
      <c r="B3945" s="421">
        <v>530.95000000000005</v>
      </c>
      <c r="G3945" s="399">
        <v>679</v>
      </c>
      <c r="H3945" s="399">
        <f t="shared" si="364"/>
        <v>743.35</v>
      </c>
      <c r="M3945" s="389"/>
      <c r="N3945" s="401"/>
    </row>
    <row r="3946" spans="1:14" x14ac:dyDescent="0.2">
      <c r="A3946" s="158">
        <v>52054</v>
      </c>
      <c r="B3946" s="421">
        <v>621.20000000000005</v>
      </c>
      <c r="G3946" s="399">
        <v>1082</v>
      </c>
      <c r="H3946" s="399">
        <f t="shared" si="364"/>
        <v>869.7</v>
      </c>
      <c r="M3946" s="389"/>
      <c r="N3946" s="401"/>
    </row>
    <row r="3947" spans="1:14" x14ac:dyDescent="0.2">
      <c r="A3947" s="158">
        <v>52055</v>
      </c>
      <c r="B3947" s="421">
        <v>28.9</v>
      </c>
      <c r="H3947" s="399">
        <f t="shared" si="364"/>
        <v>40.5</v>
      </c>
      <c r="M3947" s="389"/>
      <c r="N3947" s="401"/>
    </row>
    <row r="3948" spans="1:14" x14ac:dyDescent="0.2">
      <c r="A3948" s="158">
        <v>52056</v>
      </c>
      <c r="B3948" s="421">
        <v>28.9</v>
      </c>
      <c r="G3948" s="399">
        <v>46.050000000000004</v>
      </c>
      <c r="H3948" s="399">
        <f t="shared" si="364"/>
        <v>40.5</v>
      </c>
      <c r="M3948" s="389"/>
      <c r="N3948" s="401"/>
    </row>
    <row r="3949" spans="1:14" x14ac:dyDescent="0.2">
      <c r="A3949" s="158">
        <v>52057</v>
      </c>
      <c r="B3949" s="421">
        <v>172.25</v>
      </c>
      <c r="G3949" s="399">
        <v>221.9</v>
      </c>
      <c r="M3949" s="389"/>
      <c r="N3949" s="401"/>
    </row>
    <row r="3950" spans="1:14" x14ac:dyDescent="0.2">
      <c r="A3950" s="158">
        <v>52058</v>
      </c>
      <c r="B3950" s="421">
        <v>251.15</v>
      </c>
      <c r="G3950" s="399">
        <v>358.35</v>
      </c>
      <c r="H3950" s="399">
        <f t="shared" ref="H3950:H3970" si="365">CEILING(B3950*1.4,0.05)</f>
        <v>351.65000000000003</v>
      </c>
      <c r="M3950" s="389"/>
      <c r="N3950" s="401"/>
    </row>
    <row r="3951" spans="1:14" x14ac:dyDescent="0.2">
      <c r="A3951" s="158">
        <v>52059</v>
      </c>
      <c r="B3951" s="421">
        <v>283</v>
      </c>
      <c r="G3951" s="399">
        <v>403.70000000000005</v>
      </c>
      <c r="H3951" s="399">
        <f t="shared" si="365"/>
        <v>396.20000000000005</v>
      </c>
      <c r="M3951" s="389"/>
      <c r="N3951" s="401"/>
    </row>
    <row r="3952" spans="1:14" x14ac:dyDescent="0.2">
      <c r="A3952" s="158">
        <v>52060</v>
      </c>
      <c r="B3952" s="421">
        <v>200.25</v>
      </c>
      <c r="G3952" s="399">
        <v>260.8</v>
      </c>
      <c r="H3952" s="399">
        <f t="shared" si="365"/>
        <v>280.35000000000002</v>
      </c>
      <c r="M3952" s="389"/>
      <c r="N3952" s="401"/>
    </row>
    <row r="3953" spans="1:14" x14ac:dyDescent="0.2">
      <c r="A3953" s="158">
        <v>52061</v>
      </c>
      <c r="B3953" s="421">
        <v>236.4</v>
      </c>
      <c r="G3953" s="399">
        <v>337.35</v>
      </c>
      <c r="H3953" s="399">
        <f t="shared" si="365"/>
        <v>331</v>
      </c>
      <c r="M3953" s="389"/>
      <c r="N3953" s="401"/>
    </row>
    <row r="3954" spans="1:14" x14ac:dyDescent="0.2">
      <c r="A3954" s="158">
        <v>52062</v>
      </c>
      <c r="B3954" s="421">
        <v>312.60000000000002</v>
      </c>
      <c r="G3954" s="399">
        <v>446.05</v>
      </c>
      <c r="H3954" s="399">
        <f t="shared" si="365"/>
        <v>437.65000000000003</v>
      </c>
      <c r="M3954" s="389"/>
      <c r="N3954" s="401"/>
    </row>
    <row r="3955" spans="1:14" x14ac:dyDescent="0.2">
      <c r="A3955" s="158">
        <v>52063</v>
      </c>
      <c r="B3955" s="421">
        <v>376.75</v>
      </c>
      <c r="G3955" s="399">
        <v>541.4</v>
      </c>
      <c r="H3955" s="399">
        <f t="shared" si="365"/>
        <v>527.45000000000005</v>
      </c>
      <c r="M3955" s="389"/>
      <c r="N3955" s="401"/>
    </row>
    <row r="3956" spans="1:14" x14ac:dyDescent="0.2">
      <c r="A3956" s="158">
        <v>52064</v>
      </c>
      <c r="B3956" s="421">
        <v>179.15</v>
      </c>
      <c r="G3956" s="399">
        <v>330</v>
      </c>
      <c r="H3956" s="399">
        <f t="shared" si="365"/>
        <v>250.85000000000002</v>
      </c>
      <c r="M3956" s="389"/>
      <c r="N3956" s="401"/>
    </row>
    <row r="3957" spans="1:14" x14ac:dyDescent="0.2">
      <c r="A3957" s="158">
        <v>52066</v>
      </c>
      <c r="B3957" s="421">
        <v>470.9</v>
      </c>
      <c r="G3957" s="399">
        <v>671.7</v>
      </c>
      <c r="H3957" s="399">
        <f t="shared" si="365"/>
        <v>659.30000000000007</v>
      </c>
      <c r="M3957" s="389"/>
      <c r="N3957" s="401"/>
    </row>
    <row r="3958" spans="1:14" x14ac:dyDescent="0.2">
      <c r="A3958" s="158">
        <v>52069</v>
      </c>
      <c r="B3958" s="421">
        <v>209.9</v>
      </c>
      <c r="G3958" s="399">
        <v>399.6</v>
      </c>
      <c r="H3958" s="399">
        <f t="shared" si="365"/>
        <v>293.90000000000003</v>
      </c>
      <c r="M3958" s="389"/>
      <c r="N3958" s="401"/>
    </row>
    <row r="3959" spans="1:14" x14ac:dyDescent="0.2">
      <c r="A3959" s="158">
        <v>52072</v>
      </c>
      <c r="B3959" s="421">
        <v>62.2</v>
      </c>
      <c r="G3959" s="399">
        <v>88.800000000000011</v>
      </c>
      <c r="H3959" s="399">
        <f t="shared" si="365"/>
        <v>87.100000000000009</v>
      </c>
      <c r="M3959" s="389"/>
      <c r="N3959" s="401"/>
    </row>
    <row r="3960" spans="1:14" x14ac:dyDescent="0.2">
      <c r="A3960" s="158">
        <v>52073</v>
      </c>
      <c r="B3960" s="421">
        <v>158.35</v>
      </c>
      <c r="G3960" s="399">
        <v>226</v>
      </c>
      <c r="H3960" s="399">
        <f t="shared" si="365"/>
        <v>221.70000000000002</v>
      </c>
      <c r="M3960" s="389"/>
      <c r="N3960" s="401"/>
    </row>
    <row r="3961" spans="1:14" x14ac:dyDescent="0.2">
      <c r="A3961" s="158">
        <v>52075</v>
      </c>
      <c r="B3961" s="421">
        <v>158.35</v>
      </c>
      <c r="G3961" s="399">
        <v>222.55</v>
      </c>
      <c r="H3961" s="399">
        <f t="shared" si="365"/>
        <v>221.70000000000002</v>
      </c>
      <c r="M3961" s="389"/>
      <c r="N3961" s="401"/>
    </row>
    <row r="3962" spans="1:14" x14ac:dyDescent="0.2">
      <c r="A3962" s="158">
        <v>52078</v>
      </c>
      <c r="B3962" s="421">
        <v>312.60000000000002</v>
      </c>
      <c r="G3962" s="399">
        <v>550.45000000000005</v>
      </c>
      <c r="H3962" s="399">
        <f t="shared" si="365"/>
        <v>437.65000000000003</v>
      </c>
      <c r="M3962" s="389"/>
      <c r="N3962" s="401"/>
    </row>
    <row r="3963" spans="1:14" x14ac:dyDescent="0.2">
      <c r="A3963" s="158">
        <v>52081</v>
      </c>
      <c r="B3963" s="421">
        <v>49.15</v>
      </c>
      <c r="G3963" s="399">
        <v>70.400000000000006</v>
      </c>
      <c r="H3963" s="399">
        <f t="shared" si="365"/>
        <v>68.850000000000009</v>
      </c>
      <c r="M3963" s="389"/>
      <c r="N3963" s="401"/>
    </row>
    <row r="3964" spans="1:14" x14ac:dyDescent="0.2">
      <c r="A3964" s="158">
        <v>52084</v>
      </c>
      <c r="B3964" s="421">
        <v>126.3</v>
      </c>
      <c r="G3964" s="399">
        <v>171.75</v>
      </c>
      <c r="H3964" s="399">
        <f t="shared" si="365"/>
        <v>176.85000000000002</v>
      </c>
      <c r="M3964" s="389"/>
      <c r="N3964" s="401"/>
    </row>
    <row r="3965" spans="1:14" x14ac:dyDescent="0.2">
      <c r="A3965" s="158">
        <v>52087</v>
      </c>
      <c r="B3965" s="421">
        <v>216.4</v>
      </c>
      <c r="G3965" s="399">
        <v>353.1</v>
      </c>
      <c r="H3965" s="399">
        <f t="shared" si="365"/>
        <v>303</v>
      </c>
      <c r="M3965" s="389"/>
      <c r="N3965" s="401"/>
    </row>
    <row r="3966" spans="1:14" x14ac:dyDescent="0.2">
      <c r="A3966" s="158">
        <v>52090</v>
      </c>
      <c r="B3966" s="421">
        <v>376.75</v>
      </c>
      <c r="G3966" s="399">
        <v>490</v>
      </c>
      <c r="H3966" s="399">
        <f t="shared" si="365"/>
        <v>527.45000000000005</v>
      </c>
      <c r="M3966" s="389"/>
      <c r="N3966" s="401"/>
    </row>
    <row r="3967" spans="1:14" x14ac:dyDescent="0.2">
      <c r="A3967" s="158">
        <v>52092</v>
      </c>
      <c r="B3967" s="421">
        <v>491.1</v>
      </c>
      <c r="G3967" s="399">
        <v>700.40000000000009</v>
      </c>
      <c r="H3967" s="399">
        <f t="shared" si="365"/>
        <v>687.55000000000007</v>
      </c>
      <c r="M3967" s="389"/>
      <c r="N3967" s="401"/>
    </row>
    <row r="3968" spans="1:14" x14ac:dyDescent="0.2">
      <c r="A3968" s="158">
        <v>52094</v>
      </c>
      <c r="B3968" s="421">
        <v>621.15</v>
      </c>
      <c r="G3968" s="399">
        <v>851.05000000000007</v>
      </c>
      <c r="H3968" s="399">
        <f t="shared" si="365"/>
        <v>869.65000000000009</v>
      </c>
      <c r="M3968" s="389"/>
      <c r="N3968" s="401"/>
    </row>
    <row r="3969" spans="1:14" x14ac:dyDescent="0.2">
      <c r="A3969" s="158">
        <v>52095</v>
      </c>
      <c r="B3969" s="421">
        <v>402.6</v>
      </c>
      <c r="G3969" s="399">
        <v>574.15</v>
      </c>
      <c r="H3969" s="399">
        <f t="shared" si="365"/>
        <v>563.65</v>
      </c>
      <c r="M3969" s="389"/>
      <c r="N3969" s="401"/>
    </row>
    <row r="3970" spans="1:14" x14ac:dyDescent="0.2">
      <c r="A3970" s="158">
        <v>52096</v>
      </c>
      <c r="B3970" s="421">
        <v>119.3</v>
      </c>
      <c r="G3970" s="399">
        <v>170.45000000000002</v>
      </c>
      <c r="H3970" s="399">
        <f t="shared" si="365"/>
        <v>167.05</v>
      </c>
      <c r="M3970" s="389"/>
      <c r="N3970" s="401"/>
    </row>
    <row r="3971" spans="1:14" x14ac:dyDescent="0.2">
      <c r="A3971" s="158">
        <v>52097</v>
      </c>
      <c r="B3971" s="421">
        <v>169.2</v>
      </c>
      <c r="G3971" s="399">
        <v>297.05</v>
      </c>
      <c r="M3971" s="389"/>
      <c r="N3971" s="401"/>
    </row>
    <row r="3972" spans="1:14" x14ac:dyDescent="0.2">
      <c r="A3972" s="158">
        <v>52098</v>
      </c>
      <c r="B3972" s="421">
        <v>198.95</v>
      </c>
      <c r="G3972" s="399">
        <v>283.95</v>
      </c>
      <c r="H3972" s="399">
        <f t="shared" ref="H3972:H3973" si="366">CEILING(B3972*1.4,0.05)</f>
        <v>278.55</v>
      </c>
      <c r="M3972" s="389"/>
      <c r="N3972" s="401"/>
    </row>
    <row r="3973" spans="1:14" x14ac:dyDescent="0.2">
      <c r="A3973" s="158">
        <v>52099</v>
      </c>
      <c r="B3973" s="421">
        <v>149.30000000000001</v>
      </c>
      <c r="G3973" s="399">
        <v>188.85000000000002</v>
      </c>
      <c r="H3973" s="399">
        <f t="shared" si="366"/>
        <v>209.05</v>
      </c>
      <c r="M3973" s="389"/>
      <c r="N3973" s="401"/>
    </row>
    <row r="3974" spans="1:14" x14ac:dyDescent="0.2">
      <c r="A3974" s="158">
        <v>52102</v>
      </c>
      <c r="B3974" s="421">
        <v>149.30000000000001</v>
      </c>
      <c r="G3974" s="399">
        <v>213.20000000000002</v>
      </c>
      <c r="M3974" s="389"/>
      <c r="N3974" s="401"/>
    </row>
    <row r="3975" spans="1:14" x14ac:dyDescent="0.2">
      <c r="A3975" s="158">
        <v>52105</v>
      </c>
      <c r="B3975" s="421">
        <v>278.64999999999998</v>
      </c>
      <c r="G3975" s="399">
        <v>397.65000000000003</v>
      </c>
      <c r="H3975" s="399">
        <f t="shared" ref="H3975" si="367">CEILING(B3975*1.4,0.05)</f>
        <v>390.15000000000003</v>
      </c>
      <c r="M3975" s="389"/>
      <c r="N3975" s="401"/>
    </row>
    <row r="3976" spans="1:14" x14ac:dyDescent="0.2">
      <c r="A3976" s="158">
        <v>52106</v>
      </c>
      <c r="B3976" s="421">
        <v>115.1</v>
      </c>
      <c r="G3976" s="399">
        <v>220</v>
      </c>
      <c r="M3976" s="389"/>
      <c r="N3976" s="401"/>
    </row>
    <row r="3977" spans="1:14" x14ac:dyDescent="0.2">
      <c r="A3977" s="158">
        <v>52108</v>
      </c>
      <c r="B3977" s="421">
        <v>344.7</v>
      </c>
      <c r="G3977" s="399">
        <v>467.85</v>
      </c>
      <c r="H3977" s="399">
        <f t="shared" ref="H3977:H3989" si="368">CEILING(B3977*1.4,0.05)</f>
        <v>482.6</v>
      </c>
      <c r="M3977" s="389"/>
      <c r="N3977" s="401"/>
    </row>
    <row r="3978" spans="1:14" x14ac:dyDescent="0.2">
      <c r="A3978" s="158">
        <v>52111</v>
      </c>
      <c r="B3978" s="421">
        <v>344.7</v>
      </c>
      <c r="G3978" s="399">
        <v>508.75</v>
      </c>
      <c r="H3978" s="399">
        <f t="shared" si="368"/>
        <v>482.6</v>
      </c>
      <c r="M3978" s="389"/>
      <c r="N3978" s="401"/>
    </row>
    <row r="3979" spans="1:14" x14ac:dyDescent="0.2">
      <c r="A3979" s="158">
        <v>52114</v>
      </c>
      <c r="B3979" s="421">
        <v>621.20000000000005</v>
      </c>
      <c r="G3979" s="399">
        <v>987.1</v>
      </c>
      <c r="H3979" s="399">
        <f t="shared" si="368"/>
        <v>869.7</v>
      </c>
      <c r="M3979" s="389"/>
      <c r="N3979" s="401"/>
    </row>
    <row r="3980" spans="1:14" x14ac:dyDescent="0.2">
      <c r="A3980" s="158">
        <v>52117</v>
      </c>
      <c r="B3980" s="421">
        <v>739.45</v>
      </c>
      <c r="G3980" s="399">
        <v>1220.55</v>
      </c>
      <c r="H3980" s="399">
        <f t="shared" si="368"/>
        <v>1035.25</v>
      </c>
      <c r="M3980" s="389"/>
      <c r="N3980" s="401"/>
    </row>
    <row r="3981" spans="1:14" x14ac:dyDescent="0.2">
      <c r="A3981" s="158">
        <v>52120</v>
      </c>
      <c r="B3981" s="421">
        <v>874.6</v>
      </c>
      <c r="G3981" s="399">
        <v>1243.2</v>
      </c>
      <c r="H3981" s="399">
        <f t="shared" si="368"/>
        <v>1224.45</v>
      </c>
      <c r="M3981" s="389"/>
      <c r="N3981" s="401"/>
    </row>
    <row r="3982" spans="1:14" x14ac:dyDescent="0.2">
      <c r="A3982" s="158">
        <v>52122</v>
      </c>
      <c r="B3982" s="421">
        <v>874.6</v>
      </c>
      <c r="G3982" s="399">
        <v>1424.9</v>
      </c>
      <c r="H3982" s="399">
        <f t="shared" si="368"/>
        <v>1224.45</v>
      </c>
      <c r="M3982" s="389"/>
      <c r="N3982" s="401"/>
    </row>
    <row r="3983" spans="1:14" x14ac:dyDescent="0.2">
      <c r="A3983" s="158">
        <v>52123</v>
      </c>
      <c r="B3983" s="421">
        <v>990.1</v>
      </c>
      <c r="G3983" s="399">
        <v>1412.1000000000001</v>
      </c>
      <c r="H3983" s="399">
        <f t="shared" si="368"/>
        <v>1386.15</v>
      </c>
      <c r="M3983" s="389"/>
      <c r="N3983" s="401"/>
    </row>
    <row r="3984" spans="1:14" x14ac:dyDescent="0.2">
      <c r="A3984" s="158">
        <v>52126</v>
      </c>
      <c r="B3984" s="421">
        <v>951.9</v>
      </c>
      <c r="G3984" s="399">
        <v>1357.6000000000001</v>
      </c>
      <c r="H3984" s="399">
        <f t="shared" si="368"/>
        <v>1332.7</v>
      </c>
      <c r="M3984" s="389"/>
      <c r="N3984" s="401"/>
    </row>
    <row r="3985" spans="1:14" x14ac:dyDescent="0.2">
      <c r="A3985" s="158">
        <v>52129</v>
      </c>
      <c r="B3985" s="421">
        <v>1274.3</v>
      </c>
      <c r="G3985" s="399">
        <v>1817.25</v>
      </c>
      <c r="H3985" s="399">
        <f t="shared" si="368"/>
        <v>1784.0500000000002</v>
      </c>
      <c r="M3985" s="389"/>
      <c r="N3985" s="401"/>
    </row>
    <row r="3986" spans="1:14" x14ac:dyDescent="0.2">
      <c r="A3986" s="158">
        <v>52130</v>
      </c>
      <c r="B3986" s="421">
        <v>467.75</v>
      </c>
      <c r="G3986" s="399">
        <v>699.85</v>
      </c>
      <c r="H3986" s="399">
        <f t="shared" si="368"/>
        <v>654.85</v>
      </c>
      <c r="M3986" s="389"/>
      <c r="N3986" s="401"/>
    </row>
    <row r="3987" spans="1:14" x14ac:dyDescent="0.2">
      <c r="A3987" s="158">
        <v>52131</v>
      </c>
      <c r="B3987" s="421">
        <v>646.95000000000005</v>
      </c>
      <c r="G3987" s="399">
        <v>1001.85</v>
      </c>
      <c r="H3987" s="399">
        <f t="shared" si="368"/>
        <v>905.75</v>
      </c>
      <c r="M3987" s="389"/>
      <c r="N3987" s="401"/>
    </row>
    <row r="3988" spans="1:14" x14ac:dyDescent="0.2">
      <c r="A3988" s="158">
        <v>52132</v>
      </c>
      <c r="B3988" s="421">
        <v>263.2</v>
      </c>
      <c r="G3988" s="399">
        <v>360.35</v>
      </c>
      <c r="H3988" s="399">
        <f t="shared" si="368"/>
        <v>368.5</v>
      </c>
      <c r="M3988" s="389"/>
      <c r="N3988" s="401"/>
    </row>
    <row r="3989" spans="1:14" x14ac:dyDescent="0.2">
      <c r="A3989" s="158">
        <v>52133</v>
      </c>
      <c r="B3989" s="421">
        <v>96.25</v>
      </c>
      <c r="G3989" s="399">
        <v>137.4</v>
      </c>
      <c r="H3989" s="399">
        <f t="shared" si="368"/>
        <v>134.75</v>
      </c>
      <c r="M3989" s="389"/>
      <c r="N3989" s="401"/>
    </row>
    <row r="3990" spans="1:14" x14ac:dyDescent="0.2">
      <c r="A3990" s="158">
        <v>52135</v>
      </c>
      <c r="B3990" s="421">
        <v>152.6</v>
      </c>
      <c r="G3990" s="399">
        <v>206.8</v>
      </c>
      <c r="M3990" s="389"/>
      <c r="N3990" s="401"/>
    </row>
    <row r="3991" spans="1:14" x14ac:dyDescent="0.2">
      <c r="A3991" s="158">
        <v>52138</v>
      </c>
      <c r="B3991" s="421">
        <v>474.2</v>
      </c>
      <c r="G3991" s="399">
        <v>671.7</v>
      </c>
      <c r="H3991" s="399">
        <f t="shared" ref="H3991:H4016" si="369">CEILING(B3991*1.4,0.05)</f>
        <v>663.90000000000009</v>
      </c>
      <c r="M3991" s="389"/>
      <c r="N3991" s="401"/>
    </row>
    <row r="3992" spans="1:14" x14ac:dyDescent="0.2">
      <c r="A3992" s="158">
        <v>52141</v>
      </c>
      <c r="B3992" s="421">
        <v>469.05</v>
      </c>
      <c r="G3992" s="399">
        <v>685.45</v>
      </c>
      <c r="H3992" s="399">
        <f t="shared" si="369"/>
        <v>656.7</v>
      </c>
      <c r="M3992" s="389"/>
      <c r="N3992" s="401"/>
    </row>
    <row r="3993" spans="1:14" x14ac:dyDescent="0.2">
      <c r="A3993" s="158">
        <v>52144</v>
      </c>
      <c r="B3993" s="421">
        <v>437.2</v>
      </c>
      <c r="G3993" s="399">
        <v>623.55000000000007</v>
      </c>
      <c r="H3993" s="399">
        <f t="shared" si="369"/>
        <v>612.1</v>
      </c>
      <c r="M3993" s="389"/>
      <c r="N3993" s="401"/>
    </row>
    <row r="3994" spans="1:14" x14ac:dyDescent="0.2">
      <c r="A3994" s="158">
        <v>52147</v>
      </c>
      <c r="B3994" s="421">
        <v>412.55</v>
      </c>
      <c r="G3994" s="399">
        <v>588.55000000000007</v>
      </c>
      <c r="H3994" s="399">
        <f t="shared" si="369"/>
        <v>577.6</v>
      </c>
      <c r="M3994" s="389"/>
      <c r="N3994" s="401"/>
    </row>
    <row r="3995" spans="1:14" x14ac:dyDescent="0.2">
      <c r="A3995" s="158">
        <v>52148</v>
      </c>
      <c r="B3995" s="421">
        <v>729.25</v>
      </c>
      <c r="G3995" s="399">
        <v>1040</v>
      </c>
      <c r="H3995" s="399">
        <f t="shared" si="369"/>
        <v>1020.95</v>
      </c>
      <c r="M3995" s="389"/>
      <c r="N3995" s="401"/>
    </row>
    <row r="3996" spans="1:14" x14ac:dyDescent="0.2">
      <c r="A3996" s="158">
        <v>52158</v>
      </c>
      <c r="B3996" s="421">
        <v>1174.1500000000001</v>
      </c>
      <c r="G3996" s="399">
        <v>1674.4</v>
      </c>
      <c r="H3996" s="399">
        <f t="shared" si="369"/>
        <v>1643.8500000000001</v>
      </c>
      <c r="M3996" s="389"/>
      <c r="N3996" s="401"/>
    </row>
    <row r="3997" spans="1:14" x14ac:dyDescent="0.2">
      <c r="A3997" s="158">
        <v>52180</v>
      </c>
      <c r="B3997" s="421">
        <v>198.95</v>
      </c>
      <c r="G3997" s="399">
        <v>346.75</v>
      </c>
      <c r="H3997" s="399">
        <f t="shared" si="369"/>
        <v>278.55</v>
      </c>
      <c r="M3997" s="389"/>
      <c r="N3997" s="401"/>
    </row>
    <row r="3998" spans="1:14" x14ac:dyDescent="0.2">
      <c r="A3998" s="158">
        <v>52182</v>
      </c>
      <c r="B3998" s="421">
        <v>437.95</v>
      </c>
      <c r="G3998" s="399">
        <v>684.35</v>
      </c>
      <c r="H3998" s="399">
        <f t="shared" si="369"/>
        <v>613.15</v>
      </c>
      <c r="M3998" s="389"/>
      <c r="N3998" s="401"/>
    </row>
    <row r="3999" spans="1:14" x14ac:dyDescent="0.2">
      <c r="A3999" s="158">
        <v>52184</v>
      </c>
      <c r="B3999" s="421">
        <v>646.95000000000005</v>
      </c>
      <c r="G3999" s="399">
        <v>1005.5</v>
      </c>
      <c r="H3999" s="399">
        <f t="shared" si="369"/>
        <v>905.75</v>
      </c>
      <c r="M3999" s="389"/>
      <c r="N3999" s="401"/>
    </row>
    <row r="4000" spans="1:14" x14ac:dyDescent="0.2">
      <c r="A4000" s="158">
        <v>52186</v>
      </c>
      <c r="B4000" s="421">
        <v>796.35</v>
      </c>
      <c r="G4000" s="399">
        <v>1135.7</v>
      </c>
      <c r="H4000" s="399">
        <f t="shared" si="369"/>
        <v>1114.9000000000001</v>
      </c>
      <c r="M4000" s="389"/>
      <c r="N4000" s="401"/>
    </row>
    <row r="4001" spans="1:14" x14ac:dyDescent="0.2">
      <c r="A4001" s="158">
        <v>52300</v>
      </c>
      <c r="B4001" s="421">
        <v>300.64999999999998</v>
      </c>
      <c r="G4001" s="399">
        <v>372.70000000000005</v>
      </c>
      <c r="H4001" s="399">
        <f t="shared" si="369"/>
        <v>420.95000000000005</v>
      </c>
      <c r="M4001" s="389"/>
      <c r="N4001" s="401"/>
    </row>
    <row r="4002" spans="1:14" x14ac:dyDescent="0.2">
      <c r="A4002" s="158">
        <v>52303</v>
      </c>
      <c r="B4002" s="421">
        <v>429.25</v>
      </c>
      <c r="G4002" s="399">
        <v>612.15</v>
      </c>
      <c r="H4002" s="399">
        <f t="shared" si="369"/>
        <v>600.95000000000005</v>
      </c>
      <c r="M4002" s="389"/>
      <c r="N4002" s="401"/>
    </row>
    <row r="4003" spans="1:14" x14ac:dyDescent="0.2">
      <c r="A4003" s="158">
        <v>52306</v>
      </c>
      <c r="B4003" s="421">
        <v>636.95000000000005</v>
      </c>
      <c r="G4003" s="399">
        <v>908.45</v>
      </c>
      <c r="H4003" s="399">
        <f t="shared" si="369"/>
        <v>891.75</v>
      </c>
      <c r="M4003" s="389"/>
      <c r="N4003" s="401"/>
    </row>
    <row r="4004" spans="1:14" x14ac:dyDescent="0.2">
      <c r="A4004" s="158">
        <v>52309</v>
      </c>
      <c r="B4004" s="421">
        <v>216.4</v>
      </c>
      <c r="G4004" s="399">
        <v>308.85000000000002</v>
      </c>
      <c r="H4004" s="399">
        <f t="shared" si="369"/>
        <v>303</v>
      </c>
      <c r="M4004" s="389"/>
      <c r="N4004" s="401"/>
    </row>
    <row r="4005" spans="1:14" x14ac:dyDescent="0.2">
      <c r="A4005" s="158">
        <v>52312</v>
      </c>
      <c r="B4005" s="421">
        <v>300.64999999999998</v>
      </c>
      <c r="G4005" s="399">
        <v>428.90000000000003</v>
      </c>
      <c r="H4005" s="399">
        <f t="shared" si="369"/>
        <v>420.95000000000005</v>
      </c>
      <c r="M4005" s="389"/>
      <c r="N4005" s="401"/>
    </row>
    <row r="4006" spans="1:14" x14ac:dyDescent="0.2">
      <c r="A4006" s="158">
        <v>52315</v>
      </c>
      <c r="B4006" s="421">
        <v>500.85</v>
      </c>
      <c r="G4006" s="399">
        <v>664.6</v>
      </c>
      <c r="H4006" s="399">
        <f t="shared" si="369"/>
        <v>701.2</v>
      </c>
      <c r="M4006" s="389"/>
      <c r="N4006" s="401"/>
    </row>
    <row r="4007" spans="1:14" x14ac:dyDescent="0.2">
      <c r="A4007" s="158">
        <v>52318</v>
      </c>
      <c r="B4007" s="421">
        <v>149.30000000000001</v>
      </c>
      <c r="G4007" s="399">
        <v>213.20000000000002</v>
      </c>
      <c r="H4007" s="399">
        <f t="shared" si="369"/>
        <v>209.05</v>
      </c>
      <c r="M4007" s="389"/>
      <c r="N4007" s="401"/>
    </row>
    <row r="4008" spans="1:14" x14ac:dyDescent="0.2">
      <c r="A4008" s="158">
        <v>52319</v>
      </c>
      <c r="B4008" s="421">
        <v>248.95</v>
      </c>
      <c r="G4008" s="399">
        <v>354.70000000000005</v>
      </c>
      <c r="H4008" s="399">
        <f t="shared" si="369"/>
        <v>348.55</v>
      </c>
      <c r="M4008" s="389"/>
      <c r="N4008" s="401"/>
    </row>
    <row r="4009" spans="1:14" x14ac:dyDescent="0.2">
      <c r="A4009" s="158">
        <v>52321</v>
      </c>
      <c r="B4009" s="421">
        <v>500.85</v>
      </c>
      <c r="G4009" s="399">
        <v>716.85</v>
      </c>
      <c r="H4009" s="399">
        <f t="shared" si="369"/>
        <v>701.2</v>
      </c>
      <c r="M4009" s="389"/>
      <c r="N4009" s="401"/>
    </row>
    <row r="4010" spans="1:14" x14ac:dyDescent="0.2">
      <c r="A4010" s="158">
        <v>52324</v>
      </c>
      <c r="B4010" s="421">
        <v>500.85</v>
      </c>
      <c r="G4010" s="399">
        <v>714.5</v>
      </c>
      <c r="H4010" s="399">
        <f t="shared" si="369"/>
        <v>701.2</v>
      </c>
      <c r="M4010" s="389"/>
      <c r="N4010" s="401"/>
    </row>
    <row r="4011" spans="1:14" x14ac:dyDescent="0.2">
      <c r="A4011" s="158">
        <v>52327</v>
      </c>
      <c r="B4011" s="421">
        <v>248.5</v>
      </c>
      <c r="G4011" s="399">
        <v>354.70000000000005</v>
      </c>
      <c r="H4011" s="399">
        <f t="shared" si="369"/>
        <v>347.90000000000003</v>
      </c>
      <c r="M4011" s="389"/>
      <c r="N4011" s="401"/>
    </row>
    <row r="4012" spans="1:14" x14ac:dyDescent="0.2">
      <c r="A4012" s="158">
        <v>52330</v>
      </c>
      <c r="B4012" s="421">
        <v>826.6</v>
      </c>
      <c r="G4012" s="399">
        <v>1390.5</v>
      </c>
      <c r="H4012" s="399">
        <f t="shared" si="369"/>
        <v>1157.25</v>
      </c>
      <c r="M4012" s="389"/>
      <c r="N4012" s="401"/>
    </row>
    <row r="4013" spans="1:14" x14ac:dyDescent="0.2">
      <c r="A4013" s="158">
        <v>52333</v>
      </c>
      <c r="B4013" s="421">
        <v>826.6</v>
      </c>
      <c r="G4013" s="399">
        <v>1179</v>
      </c>
      <c r="H4013" s="399">
        <f t="shared" si="369"/>
        <v>1157.25</v>
      </c>
      <c r="M4013" s="389"/>
      <c r="N4013" s="401"/>
    </row>
    <row r="4014" spans="1:14" x14ac:dyDescent="0.2">
      <c r="A4014" s="158">
        <v>52336</v>
      </c>
      <c r="B4014" s="421">
        <v>516.70000000000005</v>
      </c>
      <c r="G4014" s="399">
        <v>708.75</v>
      </c>
      <c r="H4014" s="399">
        <f t="shared" si="369"/>
        <v>723.40000000000009</v>
      </c>
      <c r="M4014" s="389"/>
      <c r="N4014" s="401"/>
    </row>
    <row r="4015" spans="1:14" x14ac:dyDescent="0.2">
      <c r="A4015" s="158">
        <v>52337</v>
      </c>
      <c r="B4015" s="421">
        <v>1130.2</v>
      </c>
      <c r="G4015" s="399">
        <v>1411.75</v>
      </c>
      <c r="H4015" s="399">
        <f t="shared" si="369"/>
        <v>1582.3000000000002</v>
      </c>
      <c r="M4015" s="389"/>
      <c r="N4015" s="401"/>
    </row>
    <row r="4016" spans="1:14" x14ac:dyDescent="0.2">
      <c r="A4016" s="158">
        <v>52339</v>
      </c>
      <c r="B4016" s="421">
        <v>588.4</v>
      </c>
      <c r="G4016" s="399">
        <v>839.5</v>
      </c>
      <c r="H4016" s="399">
        <f t="shared" si="369"/>
        <v>823.80000000000007</v>
      </c>
      <c r="M4016" s="389"/>
      <c r="N4016" s="401"/>
    </row>
    <row r="4017" spans="1:14" x14ac:dyDescent="0.2">
      <c r="A4017" s="158">
        <v>52342</v>
      </c>
      <c r="B4017" s="421">
        <v>1022.05</v>
      </c>
      <c r="G4017" s="399">
        <v>1599.8000000000002</v>
      </c>
      <c r="M4017" s="389"/>
      <c r="N4017" s="401"/>
    </row>
    <row r="4018" spans="1:14" x14ac:dyDescent="0.2">
      <c r="A4018" s="158">
        <v>52345</v>
      </c>
      <c r="B4018" s="421">
        <v>1152.6500000000001</v>
      </c>
      <c r="G4018" s="399">
        <v>1643.7</v>
      </c>
      <c r="M4018" s="389"/>
      <c r="N4018" s="401"/>
    </row>
    <row r="4019" spans="1:14" x14ac:dyDescent="0.2">
      <c r="A4019" s="158">
        <v>52348</v>
      </c>
      <c r="B4019" s="421">
        <v>1302.5</v>
      </c>
      <c r="G4019" s="399">
        <v>2216.4</v>
      </c>
      <c r="M4019" s="389"/>
      <c r="N4019" s="401"/>
    </row>
    <row r="4020" spans="1:14" x14ac:dyDescent="0.2">
      <c r="A4020" s="158">
        <v>52351</v>
      </c>
      <c r="B4020" s="421">
        <v>1462.8</v>
      </c>
      <c r="G4020" s="399">
        <v>2086.1</v>
      </c>
      <c r="M4020" s="389"/>
      <c r="N4020" s="401"/>
    </row>
    <row r="4021" spans="1:14" x14ac:dyDescent="0.2">
      <c r="A4021" s="158">
        <v>52354</v>
      </c>
      <c r="B4021" s="421">
        <v>1482.9</v>
      </c>
      <c r="G4021" s="399">
        <v>2237.9</v>
      </c>
      <c r="M4021" s="389"/>
      <c r="N4021" s="401"/>
    </row>
    <row r="4022" spans="1:14" x14ac:dyDescent="0.2">
      <c r="A4022" s="158">
        <v>52357</v>
      </c>
      <c r="B4022" s="421">
        <v>1669.45</v>
      </c>
      <c r="G4022" s="399">
        <v>3191.6000000000004</v>
      </c>
      <c r="M4022" s="389"/>
      <c r="N4022" s="401"/>
    </row>
    <row r="4023" spans="1:14" x14ac:dyDescent="0.2">
      <c r="A4023" s="158">
        <v>52360</v>
      </c>
      <c r="B4023" s="421">
        <v>1703.15</v>
      </c>
      <c r="G4023" s="399">
        <v>2428.85</v>
      </c>
      <c r="M4023" s="389"/>
      <c r="N4023" s="401"/>
    </row>
    <row r="4024" spans="1:14" x14ac:dyDescent="0.2">
      <c r="A4024" s="158">
        <v>52363</v>
      </c>
      <c r="B4024" s="421">
        <v>1915.95</v>
      </c>
      <c r="G4024" s="399">
        <v>2732.3</v>
      </c>
      <c r="M4024" s="389"/>
      <c r="N4024" s="401"/>
    </row>
    <row r="4025" spans="1:14" x14ac:dyDescent="0.2">
      <c r="A4025" s="158">
        <v>52366</v>
      </c>
      <c r="B4025" s="421">
        <v>1873.6</v>
      </c>
      <c r="G4025" s="399">
        <v>2671.9500000000003</v>
      </c>
      <c r="M4025" s="389"/>
      <c r="N4025" s="401"/>
    </row>
    <row r="4026" spans="1:14" x14ac:dyDescent="0.2">
      <c r="A4026" s="158">
        <v>52369</v>
      </c>
      <c r="B4026" s="421">
        <v>2106.65</v>
      </c>
      <c r="G4026" s="399">
        <v>3004.2000000000003</v>
      </c>
      <c r="M4026" s="389"/>
      <c r="N4026" s="401"/>
    </row>
    <row r="4027" spans="1:14" x14ac:dyDescent="0.2">
      <c r="A4027" s="158">
        <v>52372</v>
      </c>
      <c r="B4027" s="421">
        <v>2044.1</v>
      </c>
      <c r="G4027" s="399">
        <v>2915.05</v>
      </c>
      <c r="M4027" s="389"/>
      <c r="N4027" s="401"/>
    </row>
    <row r="4028" spans="1:14" x14ac:dyDescent="0.2">
      <c r="A4028" s="158">
        <v>52375</v>
      </c>
      <c r="B4028" s="421">
        <v>2289.5500000000002</v>
      </c>
      <c r="G4028" s="399">
        <v>3265.1000000000004</v>
      </c>
      <c r="M4028" s="389"/>
      <c r="N4028" s="401"/>
    </row>
    <row r="4029" spans="1:14" x14ac:dyDescent="0.2">
      <c r="A4029" s="158">
        <v>52378</v>
      </c>
      <c r="B4029" s="421">
        <v>791.45</v>
      </c>
      <c r="G4029" s="399">
        <v>1330.3000000000002</v>
      </c>
      <c r="H4029" s="399">
        <f t="shared" ref="H4029:H4075" si="370">CEILING(B4029*1.4,0.05)</f>
        <v>1108.05</v>
      </c>
      <c r="M4029" s="389"/>
      <c r="N4029" s="401"/>
    </row>
    <row r="4030" spans="1:14" x14ac:dyDescent="0.2">
      <c r="A4030" s="158">
        <v>52379</v>
      </c>
      <c r="B4030" s="421">
        <v>1352.55</v>
      </c>
      <c r="G4030" s="399">
        <v>1847.95</v>
      </c>
      <c r="H4030" s="399">
        <f t="shared" si="370"/>
        <v>1893.6000000000001</v>
      </c>
      <c r="M4030" s="389"/>
      <c r="N4030" s="401"/>
    </row>
    <row r="4031" spans="1:14" x14ac:dyDescent="0.2">
      <c r="A4031" s="158">
        <v>52380</v>
      </c>
      <c r="B4031" s="421">
        <v>2303.1</v>
      </c>
      <c r="G4031" s="399">
        <v>3284.55</v>
      </c>
      <c r="H4031" s="399">
        <f t="shared" si="370"/>
        <v>3224.3500000000004</v>
      </c>
      <c r="M4031" s="389"/>
      <c r="N4031" s="401"/>
    </row>
    <row r="4032" spans="1:14" x14ac:dyDescent="0.2">
      <c r="A4032" s="158">
        <v>52382</v>
      </c>
      <c r="B4032" s="421">
        <v>2760.95</v>
      </c>
      <c r="G4032" s="399">
        <v>3937.2000000000003</v>
      </c>
      <c r="H4032" s="399">
        <f t="shared" si="370"/>
        <v>3865.3500000000004</v>
      </c>
      <c r="M4032" s="389"/>
      <c r="N4032" s="401"/>
    </row>
    <row r="4033" spans="1:14" x14ac:dyDescent="0.2">
      <c r="A4033" s="158">
        <v>52420</v>
      </c>
      <c r="B4033" s="421">
        <v>254.9</v>
      </c>
      <c r="G4033" s="399">
        <v>363.8</v>
      </c>
      <c r="H4033" s="399">
        <f t="shared" si="370"/>
        <v>356.90000000000003</v>
      </c>
      <c r="M4033" s="389"/>
      <c r="N4033" s="401"/>
    </row>
    <row r="4034" spans="1:14" x14ac:dyDescent="0.2">
      <c r="A4034" s="158">
        <v>52424</v>
      </c>
      <c r="B4034" s="421">
        <v>500.75</v>
      </c>
      <c r="G4034" s="399">
        <v>714.2</v>
      </c>
      <c r="H4034" s="399">
        <f t="shared" si="370"/>
        <v>701.05000000000007</v>
      </c>
      <c r="M4034" s="389"/>
      <c r="N4034" s="401"/>
    </row>
    <row r="4035" spans="1:14" x14ac:dyDescent="0.2">
      <c r="A4035" s="158">
        <v>52430</v>
      </c>
      <c r="B4035" s="421">
        <v>1152.6500000000001</v>
      </c>
      <c r="G4035" s="399">
        <v>1643.7</v>
      </c>
      <c r="H4035" s="399">
        <f t="shared" si="370"/>
        <v>1613.75</v>
      </c>
      <c r="M4035" s="389"/>
      <c r="N4035" s="401"/>
    </row>
    <row r="4036" spans="1:14" x14ac:dyDescent="0.2">
      <c r="A4036" s="158">
        <v>52440</v>
      </c>
      <c r="B4036" s="421">
        <v>572.25</v>
      </c>
      <c r="G4036" s="399">
        <v>816.35</v>
      </c>
      <c r="H4036" s="399">
        <f t="shared" si="370"/>
        <v>801.15000000000009</v>
      </c>
      <c r="M4036" s="389"/>
      <c r="N4036" s="401"/>
    </row>
    <row r="4037" spans="1:14" x14ac:dyDescent="0.2">
      <c r="A4037" s="158">
        <v>52442</v>
      </c>
      <c r="B4037" s="421">
        <v>715.5</v>
      </c>
      <c r="G4037" s="399">
        <v>1020.6</v>
      </c>
      <c r="H4037" s="399">
        <f t="shared" si="370"/>
        <v>1001.7</v>
      </c>
      <c r="M4037" s="389"/>
      <c r="N4037" s="401"/>
    </row>
    <row r="4038" spans="1:14" x14ac:dyDescent="0.2">
      <c r="A4038" s="158">
        <v>52444</v>
      </c>
      <c r="B4038" s="421">
        <v>794.85</v>
      </c>
      <c r="G4038" s="399">
        <v>1133.75</v>
      </c>
      <c r="H4038" s="399">
        <f t="shared" si="370"/>
        <v>1112.8</v>
      </c>
      <c r="M4038" s="389"/>
      <c r="N4038" s="401"/>
    </row>
    <row r="4039" spans="1:14" x14ac:dyDescent="0.2">
      <c r="A4039" s="158">
        <v>52446</v>
      </c>
      <c r="B4039" s="421">
        <v>938.3</v>
      </c>
      <c r="G4039" s="399">
        <v>1337.95</v>
      </c>
      <c r="H4039" s="399">
        <f t="shared" si="370"/>
        <v>1313.65</v>
      </c>
      <c r="M4039" s="389"/>
      <c r="N4039" s="401"/>
    </row>
    <row r="4040" spans="1:14" x14ac:dyDescent="0.2">
      <c r="A4040" s="158">
        <v>52450</v>
      </c>
      <c r="B4040" s="421">
        <v>317.95</v>
      </c>
      <c r="G4040" s="399">
        <v>453.6</v>
      </c>
      <c r="H4040" s="399">
        <f t="shared" si="370"/>
        <v>445.15000000000003</v>
      </c>
      <c r="M4040" s="389"/>
      <c r="N4040" s="401"/>
    </row>
    <row r="4041" spans="1:14" x14ac:dyDescent="0.2">
      <c r="A4041" s="158">
        <v>52452</v>
      </c>
      <c r="B4041" s="421">
        <v>516.70000000000005</v>
      </c>
      <c r="G4041" s="399">
        <v>737</v>
      </c>
      <c r="H4041" s="399">
        <f t="shared" si="370"/>
        <v>723.40000000000009</v>
      </c>
      <c r="M4041" s="389"/>
      <c r="N4041" s="401"/>
    </row>
    <row r="4042" spans="1:14" x14ac:dyDescent="0.2">
      <c r="A4042" s="158">
        <v>52456</v>
      </c>
      <c r="B4042" s="421">
        <v>874.6</v>
      </c>
      <c r="G4042" s="399">
        <v>1247.1500000000001</v>
      </c>
      <c r="H4042" s="399">
        <f t="shared" si="370"/>
        <v>1224.45</v>
      </c>
      <c r="M4042" s="389"/>
      <c r="N4042" s="401"/>
    </row>
    <row r="4043" spans="1:14" x14ac:dyDescent="0.2">
      <c r="A4043" s="158">
        <v>52458</v>
      </c>
      <c r="B4043" s="421">
        <v>317.95</v>
      </c>
      <c r="G4043" s="399">
        <v>453.6</v>
      </c>
      <c r="H4043" s="399">
        <f t="shared" si="370"/>
        <v>445.15000000000003</v>
      </c>
      <c r="M4043" s="389"/>
      <c r="N4043" s="401"/>
    </row>
    <row r="4044" spans="1:14" x14ac:dyDescent="0.2">
      <c r="A4044" s="158">
        <v>52460</v>
      </c>
      <c r="B4044" s="421">
        <v>826.6</v>
      </c>
      <c r="G4044" s="399">
        <v>1179</v>
      </c>
      <c r="H4044" s="399">
        <f t="shared" si="370"/>
        <v>1157.25</v>
      </c>
      <c r="M4044" s="389"/>
      <c r="N4044" s="401"/>
    </row>
    <row r="4045" spans="1:14" x14ac:dyDescent="0.2">
      <c r="A4045" s="158">
        <v>52480</v>
      </c>
      <c r="B4045" s="421">
        <v>530.95000000000005</v>
      </c>
      <c r="G4045" s="399">
        <v>757.45</v>
      </c>
      <c r="H4045" s="399">
        <f t="shared" si="370"/>
        <v>743.35</v>
      </c>
      <c r="M4045" s="389"/>
      <c r="N4045" s="401"/>
    </row>
    <row r="4046" spans="1:14" x14ac:dyDescent="0.2">
      <c r="A4046" s="158">
        <v>52482</v>
      </c>
      <c r="B4046" s="421">
        <v>510.9</v>
      </c>
      <c r="G4046" s="399">
        <v>728.65000000000009</v>
      </c>
      <c r="H4046" s="399">
        <f t="shared" si="370"/>
        <v>715.30000000000007</v>
      </c>
      <c r="M4046" s="389"/>
      <c r="N4046" s="401"/>
    </row>
    <row r="4047" spans="1:14" x14ac:dyDescent="0.2">
      <c r="A4047" s="158">
        <v>52484</v>
      </c>
      <c r="B4047" s="421">
        <v>608.20000000000005</v>
      </c>
      <c r="G4047" s="399">
        <v>867.45</v>
      </c>
      <c r="H4047" s="399">
        <f t="shared" si="370"/>
        <v>851.5</v>
      </c>
      <c r="M4047" s="389"/>
      <c r="N4047" s="401"/>
    </row>
    <row r="4048" spans="1:14" x14ac:dyDescent="0.2">
      <c r="A4048" s="158">
        <v>52600</v>
      </c>
      <c r="B4048" s="421">
        <v>357.7</v>
      </c>
      <c r="G4048" s="399">
        <v>517.5</v>
      </c>
      <c r="H4048" s="399">
        <f t="shared" si="370"/>
        <v>500.8</v>
      </c>
      <c r="M4048" s="389"/>
      <c r="N4048" s="401"/>
    </row>
    <row r="4049" spans="1:14" x14ac:dyDescent="0.2">
      <c r="A4049" s="158">
        <v>52603</v>
      </c>
      <c r="B4049" s="421">
        <v>341.9</v>
      </c>
      <c r="G4049" s="399">
        <v>414.35</v>
      </c>
      <c r="H4049" s="399">
        <f t="shared" si="370"/>
        <v>478.70000000000005</v>
      </c>
      <c r="M4049" s="389"/>
      <c r="N4049" s="401"/>
    </row>
    <row r="4050" spans="1:14" x14ac:dyDescent="0.2">
      <c r="A4050" s="158">
        <v>52606</v>
      </c>
      <c r="B4050" s="421">
        <v>260.8</v>
      </c>
      <c r="G4050" s="399">
        <v>371.70000000000005</v>
      </c>
      <c r="H4050" s="399">
        <f t="shared" si="370"/>
        <v>365.15000000000003</v>
      </c>
      <c r="M4050" s="389"/>
      <c r="N4050" s="401"/>
    </row>
    <row r="4051" spans="1:14" x14ac:dyDescent="0.2">
      <c r="A4051" s="158">
        <v>52609</v>
      </c>
      <c r="B4051" s="421">
        <v>341.9</v>
      </c>
      <c r="G4051" s="399">
        <v>487.65000000000003</v>
      </c>
      <c r="H4051" s="399">
        <f t="shared" si="370"/>
        <v>478.70000000000005</v>
      </c>
      <c r="M4051" s="389"/>
      <c r="N4051" s="401"/>
    </row>
    <row r="4052" spans="1:14" x14ac:dyDescent="0.2">
      <c r="A4052" s="158">
        <v>52612</v>
      </c>
      <c r="B4052" s="421">
        <v>429.25</v>
      </c>
      <c r="G4052" s="399">
        <v>612.15</v>
      </c>
      <c r="H4052" s="399">
        <f t="shared" si="370"/>
        <v>600.95000000000005</v>
      </c>
      <c r="M4052" s="389"/>
      <c r="N4052" s="401"/>
    </row>
    <row r="4053" spans="1:14" x14ac:dyDescent="0.2">
      <c r="A4053" s="158">
        <v>52615</v>
      </c>
      <c r="B4053" s="421">
        <v>532.70000000000005</v>
      </c>
      <c r="G4053" s="399">
        <v>759.80000000000007</v>
      </c>
      <c r="H4053" s="399">
        <f t="shared" si="370"/>
        <v>745.80000000000007</v>
      </c>
      <c r="M4053" s="389"/>
      <c r="N4053" s="401"/>
    </row>
    <row r="4054" spans="1:14" x14ac:dyDescent="0.2">
      <c r="A4054" s="158">
        <v>52618</v>
      </c>
      <c r="B4054" s="421">
        <v>620.04999999999995</v>
      </c>
      <c r="G4054" s="399">
        <v>816.30000000000007</v>
      </c>
      <c r="H4054" s="399">
        <f t="shared" si="370"/>
        <v>868.1</v>
      </c>
      <c r="M4054" s="389"/>
      <c r="N4054" s="401"/>
    </row>
    <row r="4055" spans="1:14" x14ac:dyDescent="0.2">
      <c r="A4055" s="158">
        <v>52621</v>
      </c>
      <c r="B4055" s="421">
        <v>620.04999999999995</v>
      </c>
      <c r="G4055" s="399">
        <v>884.25</v>
      </c>
      <c r="H4055" s="399">
        <f t="shared" si="370"/>
        <v>868.1</v>
      </c>
      <c r="M4055" s="389"/>
      <c r="N4055" s="401"/>
    </row>
    <row r="4056" spans="1:14" x14ac:dyDescent="0.2">
      <c r="A4056" s="158">
        <v>52624</v>
      </c>
      <c r="B4056" s="421">
        <v>500.75</v>
      </c>
      <c r="G4056" s="399">
        <v>893.90000000000009</v>
      </c>
      <c r="H4056" s="399">
        <f t="shared" si="370"/>
        <v>701.05000000000007</v>
      </c>
      <c r="M4056" s="389"/>
      <c r="N4056" s="401"/>
    </row>
    <row r="4057" spans="1:14" x14ac:dyDescent="0.2">
      <c r="A4057" s="158">
        <v>52626</v>
      </c>
      <c r="B4057" s="421">
        <v>307.14999999999998</v>
      </c>
      <c r="G4057" s="399">
        <v>438.05</v>
      </c>
      <c r="H4057" s="399">
        <f t="shared" si="370"/>
        <v>430.05</v>
      </c>
      <c r="M4057" s="389"/>
      <c r="N4057" s="401"/>
    </row>
    <row r="4058" spans="1:14" x14ac:dyDescent="0.2">
      <c r="A4058" s="158">
        <v>52627</v>
      </c>
      <c r="B4058" s="421">
        <v>532.70000000000005</v>
      </c>
      <c r="G4058" s="399">
        <v>747.80000000000007</v>
      </c>
      <c r="H4058" s="399">
        <f t="shared" si="370"/>
        <v>745.80000000000007</v>
      </c>
      <c r="M4058" s="389"/>
      <c r="N4058" s="401"/>
    </row>
    <row r="4059" spans="1:14" x14ac:dyDescent="0.2">
      <c r="A4059" s="158">
        <v>52630</v>
      </c>
      <c r="B4059" s="421">
        <v>197.2</v>
      </c>
      <c r="G4059" s="399">
        <v>281.40000000000003</v>
      </c>
      <c r="H4059" s="399">
        <f t="shared" si="370"/>
        <v>276.10000000000002</v>
      </c>
      <c r="M4059" s="389"/>
      <c r="N4059" s="401"/>
    </row>
    <row r="4060" spans="1:14" x14ac:dyDescent="0.2">
      <c r="A4060" s="158">
        <v>52633</v>
      </c>
      <c r="B4060" s="421">
        <v>532.70000000000005</v>
      </c>
      <c r="G4060" s="399">
        <v>759.80000000000007</v>
      </c>
      <c r="H4060" s="399">
        <f t="shared" si="370"/>
        <v>745.80000000000007</v>
      </c>
      <c r="M4060" s="389"/>
      <c r="N4060" s="401"/>
    </row>
    <row r="4061" spans="1:14" x14ac:dyDescent="0.2">
      <c r="A4061" s="158">
        <v>52636</v>
      </c>
      <c r="B4061" s="421">
        <v>197.2</v>
      </c>
      <c r="G4061" s="399">
        <v>305.60000000000002</v>
      </c>
      <c r="H4061" s="399">
        <f t="shared" si="370"/>
        <v>276.10000000000002</v>
      </c>
      <c r="M4061" s="389"/>
      <c r="N4061" s="401"/>
    </row>
    <row r="4062" spans="1:14" x14ac:dyDescent="0.2">
      <c r="A4062" s="158">
        <v>52800</v>
      </c>
      <c r="B4062" s="421">
        <v>292.60000000000002</v>
      </c>
      <c r="G4062" s="399">
        <v>417.3</v>
      </c>
      <c r="H4062" s="399">
        <f t="shared" si="370"/>
        <v>409.65000000000003</v>
      </c>
      <c r="M4062" s="389"/>
      <c r="N4062" s="401"/>
    </row>
    <row r="4063" spans="1:14" x14ac:dyDescent="0.2">
      <c r="A4063" s="158">
        <v>52803</v>
      </c>
      <c r="B4063" s="421">
        <v>421.35</v>
      </c>
      <c r="G4063" s="399">
        <v>686.5</v>
      </c>
      <c r="H4063" s="399">
        <f t="shared" si="370"/>
        <v>589.9</v>
      </c>
      <c r="M4063" s="389"/>
      <c r="N4063" s="401"/>
    </row>
    <row r="4064" spans="1:14" x14ac:dyDescent="0.2">
      <c r="A4064" s="158">
        <v>52806</v>
      </c>
      <c r="B4064" s="421">
        <v>292.60000000000002</v>
      </c>
      <c r="G4064" s="399">
        <v>417.3</v>
      </c>
      <c r="H4064" s="399">
        <f t="shared" si="370"/>
        <v>409.65000000000003</v>
      </c>
      <c r="M4064" s="389"/>
      <c r="N4064" s="401"/>
    </row>
    <row r="4065" spans="1:14" x14ac:dyDescent="0.2">
      <c r="A4065" s="158">
        <v>52809</v>
      </c>
      <c r="B4065" s="421">
        <v>500.85</v>
      </c>
      <c r="G4065" s="399">
        <v>714.5</v>
      </c>
      <c r="H4065" s="399">
        <f t="shared" si="370"/>
        <v>701.2</v>
      </c>
      <c r="M4065" s="389"/>
      <c r="N4065" s="401"/>
    </row>
    <row r="4066" spans="1:14" x14ac:dyDescent="0.2">
      <c r="A4066" s="158">
        <v>52812</v>
      </c>
      <c r="B4066" s="421">
        <v>715.5</v>
      </c>
      <c r="G4066" s="399">
        <v>1065.05</v>
      </c>
      <c r="H4066" s="399">
        <f t="shared" si="370"/>
        <v>1001.7</v>
      </c>
      <c r="M4066" s="389"/>
      <c r="N4066" s="401"/>
    </row>
    <row r="4067" spans="1:14" x14ac:dyDescent="0.2">
      <c r="A4067" s="158">
        <v>52815</v>
      </c>
      <c r="B4067" s="421">
        <v>755.25</v>
      </c>
      <c r="G4067" s="399">
        <v>1376.2</v>
      </c>
      <c r="H4067" s="399">
        <f t="shared" si="370"/>
        <v>1057.3500000000001</v>
      </c>
      <c r="M4067" s="389"/>
      <c r="N4067" s="401"/>
    </row>
    <row r="4068" spans="1:14" x14ac:dyDescent="0.2">
      <c r="A4068" s="158">
        <v>52818</v>
      </c>
      <c r="B4068" s="421">
        <v>500.85</v>
      </c>
      <c r="G4068" s="399">
        <v>847.75</v>
      </c>
      <c r="H4068" s="399">
        <f t="shared" si="370"/>
        <v>701.2</v>
      </c>
      <c r="M4068" s="389"/>
      <c r="N4068" s="401"/>
    </row>
    <row r="4069" spans="1:14" x14ac:dyDescent="0.2">
      <c r="A4069" s="158">
        <v>52821</v>
      </c>
      <c r="B4069" s="421">
        <v>1089.0999999999999</v>
      </c>
      <c r="G4069" s="399">
        <v>1553.2</v>
      </c>
      <c r="H4069" s="399">
        <f t="shared" si="370"/>
        <v>1524.75</v>
      </c>
      <c r="M4069" s="389"/>
      <c r="N4069" s="401"/>
    </row>
    <row r="4070" spans="1:14" x14ac:dyDescent="0.2">
      <c r="A4070" s="158">
        <v>52824</v>
      </c>
      <c r="B4070" s="421">
        <v>469.05</v>
      </c>
      <c r="G4070" s="399">
        <v>601.5</v>
      </c>
      <c r="H4070" s="399">
        <f t="shared" si="370"/>
        <v>656.7</v>
      </c>
      <c r="M4070" s="389"/>
      <c r="N4070" s="401"/>
    </row>
    <row r="4071" spans="1:14" x14ac:dyDescent="0.2">
      <c r="A4071" s="158">
        <v>52826</v>
      </c>
      <c r="B4071" s="421">
        <v>251.15</v>
      </c>
      <c r="G4071" s="399">
        <v>358.35</v>
      </c>
      <c r="H4071" s="399">
        <f t="shared" si="370"/>
        <v>351.65000000000003</v>
      </c>
      <c r="M4071" s="389"/>
      <c r="N4071" s="401"/>
    </row>
    <row r="4072" spans="1:14" x14ac:dyDescent="0.2">
      <c r="A4072" s="158">
        <v>52828</v>
      </c>
      <c r="B4072" s="421">
        <v>373.6</v>
      </c>
      <c r="G4072" s="399">
        <v>532.95000000000005</v>
      </c>
      <c r="H4072" s="399">
        <f t="shared" si="370"/>
        <v>523.05000000000007</v>
      </c>
      <c r="M4072" s="389"/>
      <c r="N4072" s="401"/>
    </row>
    <row r="4073" spans="1:14" x14ac:dyDescent="0.2">
      <c r="A4073" s="158">
        <v>52830</v>
      </c>
      <c r="B4073" s="421">
        <v>492.75</v>
      </c>
      <c r="G4073" s="399">
        <v>702.80000000000007</v>
      </c>
      <c r="H4073" s="399">
        <f t="shared" si="370"/>
        <v>689.85</v>
      </c>
      <c r="M4073" s="389"/>
      <c r="N4073" s="401"/>
    </row>
    <row r="4074" spans="1:14" x14ac:dyDescent="0.2">
      <c r="A4074" s="158">
        <v>52832</v>
      </c>
      <c r="B4074" s="421">
        <v>675.8</v>
      </c>
      <c r="G4074" s="399">
        <v>963.75</v>
      </c>
      <c r="H4074" s="399">
        <f t="shared" si="370"/>
        <v>946.15000000000009</v>
      </c>
      <c r="M4074" s="389"/>
      <c r="N4074" s="401"/>
    </row>
    <row r="4075" spans="1:14" x14ac:dyDescent="0.2">
      <c r="A4075" s="158">
        <v>53000</v>
      </c>
      <c r="B4075" s="421">
        <v>34.4</v>
      </c>
      <c r="G4075" s="399">
        <v>49.2</v>
      </c>
      <c r="H4075" s="399">
        <f t="shared" si="370"/>
        <v>48.2</v>
      </c>
      <c r="M4075" s="389"/>
      <c r="N4075" s="401"/>
    </row>
    <row r="4076" spans="1:14" x14ac:dyDescent="0.2">
      <c r="A4076" s="158">
        <v>53003</v>
      </c>
      <c r="B4076" s="421">
        <v>97.15</v>
      </c>
      <c r="G4076" s="399">
        <v>138.95000000000002</v>
      </c>
      <c r="M4076" s="389"/>
      <c r="N4076" s="401"/>
    </row>
    <row r="4077" spans="1:14" x14ac:dyDescent="0.2">
      <c r="A4077" s="158">
        <v>53004</v>
      </c>
      <c r="B4077" s="421">
        <v>37.65</v>
      </c>
      <c r="G4077" s="399">
        <v>50.75</v>
      </c>
      <c r="H4077" s="399">
        <f t="shared" ref="H4077:H4095" si="371">CEILING(B4077*1.4,0.05)</f>
        <v>52.75</v>
      </c>
      <c r="M4077" s="389"/>
      <c r="N4077" s="401"/>
    </row>
    <row r="4078" spans="1:14" x14ac:dyDescent="0.2">
      <c r="A4078" s="158">
        <v>53006</v>
      </c>
      <c r="B4078" s="421">
        <v>551.1</v>
      </c>
      <c r="G4078" s="399">
        <v>706.80000000000007</v>
      </c>
      <c r="H4078" s="399">
        <f t="shared" si="371"/>
        <v>771.55000000000007</v>
      </c>
      <c r="M4078" s="389"/>
      <c r="N4078" s="401"/>
    </row>
    <row r="4079" spans="1:14" x14ac:dyDescent="0.2">
      <c r="A4079" s="158">
        <v>53009</v>
      </c>
      <c r="B4079" s="421">
        <v>312.60000000000002</v>
      </c>
      <c r="G4079" s="399">
        <v>446.05</v>
      </c>
      <c r="H4079" s="399">
        <f t="shared" si="371"/>
        <v>437.65000000000003</v>
      </c>
      <c r="M4079" s="389"/>
      <c r="N4079" s="401"/>
    </row>
    <row r="4080" spans="1:14" x14ac:dyDescent="0.2">
      <c r="A4080" s="158">
        <v>53012</v>
      </c>
      <c r="B4080" s="421">
        <v>124.3</v>
      </c>
      <c r="G4080" s="399">
        <v>177.4</v>
      </c>
      <c r="H4080" s="399">
        <f t="shared" si="371"/>
        <v>174.05</v>
      </c>
      <c r="M4080" s="389"/>
      <c r="N4080" s="401"/>
    </row>
    <row r="4081" spans="1:14" x14ac:dyDescent="0.2">
      <c r="A4081" s="158">
        <v>53015</v>
      </c>
      <c r="B4081" s="421">
        <v>621.20000000000005</v>
      </c>
      <c r="G4081" s="399">
        <v>785.55000000000007</v>
      </c>
      <c r="H4081" s="399">
        <f t="shared" si="371"/>
        <v>869.7</v>
      </c>
      <c r="M4081" s="389"/>
      <c r="N4081" s="401"/>
    </row>
    <row r="4082" spans="1:14" x14ac:dyDescent="0.2">
      <c r="A4082" s="158">
        <v>53016</v>
      </c>
      <c r="B4082" s="421">
        <v>510.9</v>
      </c>
      <c r="G4082" s="399">
        <v>728.65000000000009</v>
      </c>
      <c r="H4082" s="399">
        <f t="shared" si="371"/>
        <v>715.30000000000007</v>
      </c>
      <c r="M4082" s="389"/>
      <c r="N4082" s="401"/>
    </row>
    <row r="4083" spans="1:14" x14ac:dyDescent="0.2">
      <c r="A4083" s="158">
        <v>53017</v>
      </c>
      <c r="B4083" s="421">
        <v>637.35</v>
      </c>
      <c r="G4083" s="399">
        <v>913.30000000000007</v>
      </c>
      <c r="H4083" s="399">
        <f t="shared" si="371"/>
        <v>892.30000000000007</v>
      </c>
      <c r="M4083" s="389"/>
      <c r="N4083" s="401"/>
    </row>
    <row r="4084" spans="1:14" x14ac:dyDescent="0.2">
      <c r="A4084" s="158">
        <v>53019</v>
      </c>
      <c r="B4084" s="421">
        <v>614.1</v>
      </c>
      <c r="G4084" s="399">
        <v>875.7</v>
      </c>
      <c r="H4084" s="399">
        <f t="shared" si="371"/>
        <v>859.75</v>
      </c>
      <c r="M4084" s="389"/>
      <c r="N4084" s="401"/>
    </row>
    <row r="4085" spans="1:14" x14ac:dyDescent="0.2">
      <c r="A4085" s="158">
        <v>53052</v>
      </c>
      <c r="B4085" s="421">
        <v>129.85</v>
      </c>
      <c r="G4085" s="399">
        <v>185.4</v>
      </c>
      <c r="H4085" s="399">
        <f t="shared" si="371"/>
        <v>181.8</v>
      </c>
      <c r="M4085" s="389"/>
      <c r="N4085" s="401"/>
    </row>
    <row r="4086" spans="1:14" x14ac:dyDescent="0.2">
      <c r="A4086" s="158">
        <v>53054</v>
      </c>
      <c r="B4086" s="421">
        <v>129.85</v>
      </c>
      <c r="G4086" s="399">
        <v>185.35000000000002</v>
      </c>
      <c r="H4086" s="399">
        <f t="shared" si="371"/>
        <v>181.8</v>
      </c>
      <c r="M4086" s="389"/>
      <c r="N4086" s="401"/>
    </row>
    <row r="4087" spans="1:14" x14ac:dyDescent="0.2">
      <c r="A4087" s="158">
        <v>53056</v>
      </c>
      <c r="B4087" s="421">
        <v>76.05</v>
      </c>
      <c r="G4087" s="399">
        <v>108.7</v>
      </c>
      <c r="H4087" s="399">
        <f t="shared" si="371"/>
        <v>106.5</v>
      </c>
      <c r="M4087" s="389"/>
      <c r="N4087" s="401"/>
    </row>
    <row r="4088" spans="1:14" x14ac:dyDescent="0.2">
      <c r="A4088" s="158">
        <v>53058</v>
      </c>
      <c r="B4088" s="421">
        <v>129.85</v>
      </c>
      <c r="G4088" s="399">
        <v>185.35000000000002</v>
      </c>
      <c r="H4088" s="399">
        <f t="shared" si="371"/>
        <v>181.8</v>
      </c>
      <c r="M4088" s="389"/>
      <c r="N4088" s="401"/>
    </row>
    <row r="4089" spans="1:14" x14ac:dyDescent="0.2">
      <c r="A4089" s="158">
        <v>53060</v>
      </c>
      <c r="B4089" s="421">
        <v>106.25</v>
      </c>
      <c r="G4089" s="399">
        <v>151.65</v>
      </c>
      <c r="H4089" s="399">
        <f t="shared" si="371"/>
        <v>148.75</v>
      </c>
      <c r="M4089" s="389"/>
      <c r="N4089" s="401"/>
    </row>
    <row r="4090" spans="1:14" x14ac:dyDescent="0.2">
      <c r="A4090" s="158">
        <v>53062</v>
      </c>
      <c r="B4090" s="421">
        <v>95.15</v>
      </c>
      <c r="G4090" s="399">
        <v>135.85</v>
      </c>
      <c r="H4090" s="399">
        <f t="shared" si="371"/>
        <v>133.25</v>
      </c>
      <c r="M4090" s="389"/>
      <c r="N4090" s="401"/>
    </row>
    <row r="4091" spans="1:14" x14ac:dyDescent="0.2">
      <c r="A4091" s="158">
        <v>53064</v>
      </c>
      <c r="B4091" s="421">
        <v>172.25</v>
      </c>
      <c r="G4091" s="399">
        <v>245.9</v>
      </c>
      <c r="H4091" s="399">
        <f t="shared" si="371"/>
        <v>241.15</v>
      </c>
      <c r="M4091" s="389"/>
      <c r="N4091" s="401"/>
    </row>
    <row r="4092" spans="1:14" x14ac:dyDescent="0.2">
      <c r="A4092" s="158">
        <v>53068</v>
      </c>
      <c r="B4092" s="421">
        <v>144.30000000000001</v>
      </c>
      <c r="G4092" s="399">
        <v>203.55</v>
      </c>
      <c r="H4092" s="399">
        <f t="shared" si="371"/>
        <v>202.05</v>
      </c>
      <c r="M4092" s="389"/>
      <c r="N4092" s="401"/>
    </row>
    <row r="4093" spans="1:14" x14ac:dyDescent="0.2">
      <c r="A4093" s="158">
        <v>53070</v>
      </c>
      <c r="B4093" s="421">
        <v>188.2</v>
      </c>
      <c r="G4093" s="399">
        <v>268.60000000000002</v>
      </c>
      <c r="H4093" s="399">
        <f t="shared" si="371"/>
        <v>263.5</v>
      </c>
      <c r="M4093" s="389"/>
      <c r="N4093" s="401"/>
    </row>
    <row r="4094" spans="1:14" x14ac:dyDescent="0.2">
      <c r="A4094" s="158">
        <v>53200</v>
      </c>
      <c r="B4094" s="421">
        <v>74.75</v>
      </c>
      <c r="G4094" s="399">
        <v>106.75</v>
      </c>
      <c r="H4094" s="399">
        <f t="shared" si="371"/>
        <v>104.65</v>
      </c>
      <c r="M4094" s="389"/>
      <c r="N4094" s="401"/>
    </row>
    <row r="4095" spans="1:14" x14ac:dyDescent="0.2">
      <c r="A4095" s="158">
        <v>53203</v>
      </c>
      <c r="B4095" s="421">
        <v>125.5</v>
      </c>
      <c r="G4095" s="399">
        <v>179.4</v>
      </c>
      <c r="H4095" s="399">
        <f t="shared" si="371"/>
        <v>175.70000000000002</v>
      </c>
      <c r="M4095" s="389"/>
      <c r="N4095" s="401"/>
    </row>
    <row r="4096" spans="1:14" x14ac:dyDescent="0.2">
      <c r="A4096" s="158">
        <v>53206</v>
      </c>
      <c r="B4096" s="421">
        <v>151.19999999999999</v>
      </c>
      <c r="G4096" s="399">
        <v>199.95000000000002</v>
      </c>
      <c r="M4096" s="389"/>
      <c r="N4096" s="401"/>
    </row>
    <row r="4097" spans="1:14" x14ac:dyDescent="0.2">
      <c r="A4097" s="158">
        <v>53209</v>
      </c>
      <c r="B4097" s="421">
        <v>1743.4</v>
      </c>
      <c r="G4097" s="399">
        <v>2486.15</v>
      </c>
      <c r="H4097" s="399">
        <f t="shared" ref="H4097:H4143" si="372">CEILING(B4097*1.4,0.05)</f>
        <v>2440.8000000000002</v>
      </c>
      <c r="M4097" s="389"/>
      <c r="N4097" s="401"/>
    </row>
    <row r="4098" spans="1:14" x14ac:dyDescent="0.2">
      <c r="A4098" s="158">
        <v>53212</v>
      </c>
      <c r="B4098" s="421">
        <v>941.8</v>
      </c>
      <c r="G4098" s="399">
        <v>1343.2</v>
      </c>
      <c r="H4098" s="399">
        <f t="shared" si="372"/>
        <v>1318.5500000000002</v>
      </c>
      <c r="M4098" s="389"/>
      <c r="N4098" s="401"/>
    </row>
    <row r="4099" spans="1:14" x14ac:dyDescent="0.2">
      <c r="A4099" s="158">
        <v>53215</v>
      </c>
      <c r="B4099" s="421">
        <v>432.1</v>
      </c>
      <c r="G4099" s="399">
        <v>616.20000000000005</v>
      </c>
      <c r="H4099" s="399">
        <f t="shared" si="372"/>
        <v>604.95000000000005</v>
      </c>
      <c r="M4099" s="389"/>
      <c r="N4099" s="401"/>
    </row>
    <row r="4100" spans="1:14" x14ac:dyDescent="0.2">
      <c r="A4100" s="158">
        <v>53218</v>
      </c>
      <c r="B4100" s="421">
        <v>691.15</v>
      </c>
      <c r="G4100" s="399">
        <v>984.75</v>
      </c>
      <c r="H4100" s="399">
        <f t="shared" si="372"/>
        <v>967.65000000000009</v>
      </c>
      <c r="M4100" s="389"/>
      <c r="N4100" s="401"/>
    </row>
    <row r="4101" spans="1:14" x14ac:dyDescent="0.2">
      <c r="A4101" s="158">
        <v>53220</v>
      </c>
      <c r="B4101" s="421">
        <v>348.4</v>
      </c>
      <c r="G4101" s="399">
        <v>496.65000000000003</v>
      </c>
      <c r="H4101" s="399">
        <f t="shared" si="372"/>
        <v>487.8</v>
      </c>
      <c r="M4101" s="389"/>
      <c r="N4101" s="401"/>
    </row>
    <row r="4102" spans="1:14" x14ac:dyDescent="0.2">
      <c r="A4102" s="158">
        <v>53221</v>
      </c>
      <c r="B4102" s="421">
        <v>922.15</v>
      </c>
      <c r="G4102" s="399">
        <v>1363</v>
      </c>
      <c r="H4102" s="399">
        <f t="shared" si="372"/>
        <v>1291.0500000000002</v>
      </c>
      <c r="M4102" s="389"/>
      <c r="N4102" s="401"/>
    </row>
    <row r="4103" spans="1:14" x14ac:dyDescent="0.2">
      <c r="A4103" s="158">
        <v>53224</v>
      </c>
      <c r="B4103" s="421">
        <v>1022.25</v>
      </c>
      <c r="G4103" s="399">
        <v>1264.5500000000002</v>
      </c>
      <c r="H4103" s="399">
        <f t="shared" si="372"/>
        <v>1431.15</v>
      </c>
      <c r="M4103" s="389"/>
      <c r="N4103" s="401"/>
    </row>
    <row r="4104" spans="1:14" x14ac:dyDescent="0.2">
      <c r="A4104" s="158">
        <v>53225</v>
      </c>
      <c r="B4104" s="421">
        <v>307.14999999999998</v>
      </c>
      <c r="G4104" s="399">
        <v>485.20000000000005</v>
      </c>
      <c r="H4104" s="399">
        <f t="shared" si="372"/>
        <v>430.05</v>
      </c>
      <c r="M4104" s="389"/>
      <c r="N4104" s="401"/>
    </row>
    <row r="4105" spans="1:14" x14ac:dyDescent="0.2">
      <c r="A4105" s="158">
        <v>53226</v>
      </c>
      <c r="B4105" s="421">
        <v>330.15</v>
      </c>
      <c r="G4105" s="399">
        <v>471.20000000000005</v>
      </c>
      <c r="H4105" s="399">
        <f t="shared" si="372"/>
        <v>462.25</v>
      </c>
      <c r="M4105" s="389"/>
      <c r="N4105" s="401"/>
    </row>
    <row r="4106" spans="1:14" x14ac:dyDescent="0.2">
      <c r="A4106" s="158">
        <v>53227</v>
      </c>
      <c r="B4106" s="421">
        <v>1256.1500000000001</v>
      </c>
      <c r="G4106" s="399">
        <v>1749.9</v>
      </c>
      <c r="H4106" s="399">
        <f t="shared" si="372"/>
        <v>1758.65</v>
      </c>
      <c r="M4106" s="389"/>
      <c r="N4106" s="401"/>
    </row>
    <row r="4107" spans="1:14" x14ac:dyDescent="0.2">
      <c r="A4107" s="158">
        <v>53230</v>
      </c>
      <c r="B4107" s="421">
        <v>1414.95</v>
      </c>
      <c r="G4107" s="399">
        <v>1871.7</v>
      </c>
      <c r="H4107" s="399">
        <f t="shared" si="372"/>
        <v>1980.95</v>
      </c>
      <c r="M4107" s="389"/>
      <c r="N4107" s="401"/>
    </row>
    <row r="4108" spans="1:14" x14ac:dyDescent="0.2">
      <c r="A4108" s="158">
        <v>53233</v>
      </c>
      <c r="B4108" s="421">
        <v>1590</v>
      </c>
      <c r="G4108" s="399">
        <v>2267.5500000000002</v>
      </c>
      <c r="H4108" s="399">
        <f t="shared" si="372"/>
        <v>2226</v>
      </c>
      <c r="M4108" s="389"/>
      <c r="N4108" s="401"/>
    </row>
    <row r="4109" spans="1:14" x14ac:dyDescent="0.2">
      <c r="A4109" s="158">
        <v>53236</v>
      </c>
      <c r="B4109" s="421">
        <v>497.6</v>
      </c>
      <c r="G4109" s="399">
        <v>708.55000000000007</v>
      </c>
      <c r="H4109" s="399">
        <f t="shared" si="372"/>
        <v>696.65000000000009</v>
      </c>
      <c r="M4109" s="389"/>
      <c r="N4109" s="401"/>
    </row>
    <row r="4110" spans="1:14" x14ac:dyDescent="0.2">
      <c r="A4110" s="158">
        <v>53239</v>
      </c>
      <c r="B4110" s="421">
        <v>497.6</v>
      </c>
      <c r="G4110" s="399">
        <v>708.55000000000007</v>
      </c>
      <c r="H4110" s="399">
        <f t="shared" si="372"/>
        <v>696.65000000000009</v>
      </c>
      <c r="M4110" s="389"/>
      <c r="N4110" s="401"/>
    </row>
    <row r="4111" spans="1:14" x14ac:dyDescent="0.2">
      <c r="A4111" s="158">
        <v>53242</v>
      </c>
      <c r="B4111" s="421">
        <v>330.15</v>
      </c>
      <c r="G4111" s="399">
        <v>471.20000000000005</v>
      </c>
      <c r="H4111" s="399">
        <f t="shared" si="372"/>
        <v>462.25</v>
      </c>
      <c r="M4111" s="389"/>
      <c r="N4111" s="401"/>
    </row>
    <row r="4112" spans="1:14" x14ac:dyDescent="0.2">
      <c r="A4112" s="158">
        <v>53400</v>
      </c>
      <c r="B4112" s="421">
        <v>136.55000000000001</v>
      </c>
      <c r="G4112" s="399">
        <v>194.95000000000002</v>
      </c>
      <c r="H4112" s="399">
        <f t="shared" si="372"/>
        <v>191.20000000000002</v>
      </c>
      <c r="M4112" s="389"/>
      <c r="N4112" s="401"/>
    </row>
    <row r="4113" spans="1:14" x14ac:dyDescent="0.2">
      <c r="A4113" s="158">
        <v>53403</v>
      </c>
      <c r="B4113" s="421">
        <v>166.9</v>
      </c>
      <c r="G4113" s="399">
        <v>238.15</v>
      </c>
      <c r="H4113" s="399">
        <f t="shared" si="372"/>
        <v>233.70000000000002</v>
      </c>
      <c r="M4113" s="389"/>
      <c r="N4113" s="401"/>
    </row>
    <row r="4114" spans="1:14" x14ac:dyDescent="0.2">
      <c r="A4114" s="158">
        <v>53406</v>
      </c>
      <c r="B4114" s="421">
        <v>429.85</v>
      </c>
      <c r="G4114" s="399">
        <v>589.30000000000007</v>
      </c>
      <c r="H4114" s="399">
        <f t="shared" si="372"/>
        <v>601.80000000000007</v>
      </c>
      <c r="M4114" s="389"/>
      <c r="N4114" s="401"/>
    </row>
    <row r="4115" spans="1:14" x14ac:dyDescent="0.2">
      <c r="A4115" s="158">
        <v>53409</v>
      </c>
      <c r="B4115" s="421">
        <v>429.85</v>
      </c>
      <c r="G4115" s="399">
        <v>517.15</v>
      </c>
      <c r="H4115" s="399">
        <f t="shared" si="372"/>
        <v>601.80000000000007</v>
      </c>
      <c r="M4115" s="389"/>
      <c r="N4115" s="401"/>
    </row>
    <row r="4116" spans="1:14" x14ac:dyDescent="0.2">
      <c r="A4116" s="158">
        <v>53410</v>
      </c>
      <c r="B4116" s="421">
        <v>90.55</v>
      </c>
      <c r="G4116" s="399">
        <v>166.9</v>
      </c>
      <c r="H4116" s="399">
        <f t="shared" si="372"/>
        <v>126.80000000000001</v>
      </c>
      <c r="M4116" s="389"/>
      <c r="N4116" s="401"/>
    </row>
    <row r="4117" spans="1:14" x14ac:dyDescent="0.2">
      <c r="A4117" s="158">
        <v>53411</v>
      </c>
      <c r="B4117" s="421">
        <v>252.45</v>
      </c>
      <c r="G4117" s="399">
        <v>416.40000000000003</v>
      </c>
      <c r="H4117" s="399">
        <f t="shared" si="372"/>
        <v>353.45000000000005</v>
      </c>
      <c r="M4117" s="389"/>
      <c r="N4117" s="401"/>
    </row>
    <row r="4118" spans="1:14" x14ac:dyDescent="0.2">
      <c r="A4118" s="158">
        <v>53412</v>
      </c>
      <c r="B4118" s="421">
        <v>414.55</v>
      </c>
      <c r="G4118" s="399">
        <v>657.35</v>
      </c>
      <c r="H4118" s="399">
        <f t="shared" si="372"/>
        <v>580.4</v>
      </c>
      <c r="M4118" s="389"/>
      <c r="N4118" s="401"/>
    </row>
    <row r="4119" spans="1:14" x14ac:dyDescent="0.2">
      <c r="A4119" s="158">
        <v>53413</v>
      </c>
      <c r="B4119" s="421">
        <v>507.8</v>
      </c>
      <c r="G4119" s="399">
        <v>722.45</v>
      </c>
      <c r="H4119" s="399">
        <f t="shared" si="372"/>
        <v>710.95</v>
      </c>
      <c r="M4119" s="389"/>
      <c r="N4119" s="401"/>
    </row>
    <row r="4120" spans="1:14" x14ac:dyDescent="0.2">
      <c r="A4120" s="158">
        <v>53414</v>
      </c>
      <c r="B4120" s="421">
        <v>583.4</v>
      </c>
      <c r="G4120" s="399">
        <v>832</v>
      </c>
      <c r="H4120" s="399">
        <f t="shared" si="372"/>
        <v>816.80000000000007</v>
      </c>
      <c r="M4120" s="389"/>
      <c r="N4120" s="401"/>
    </row>
    <row r="4121" spans="1:14" x14ac:dyDescent="0.2">
      <c r="A4121" s="158">
        <v>53415</v>
      </c>
      <c r="B4121" s="421">
        <v>460.55</v>
      </c>
      <c r="G4121" s="399">
        <v>670.30000000000007</v>
      </c>
      <c r="H4121" s="399">
        <f t="shared" si="372"/>
        <v>644.80000000000007</v>
      </c>
      <c r="M4121" s="389"/>
      <c r="N4121" s="401"/>
    </row>
    <row r="4122" spans="1:14" x14ac:dyDescent="0.2">
      <c r="A4122" s="158">
        <v>53416</v>
      </c>
      <c r="B4122" s="421">
        <v>460.55</v>
      </c>
      <c r="G4122" s="399">
        <v>657.1</v>
      </c>
      <c r="H4122" s="399">
        <f t="shared" si="372"/>
        <v>644.80000000000007</v>
      </c>
      <c r="M4122" s="389"/>
      <c r="N4122" s="401"/>
    </row>
    <row r="4123" spans="1:14" x14ac:dyDescent="0.2">
      <c r="A4123" s="158">
        <v>53418</v>
      </c>
      <c r="B4123" s="421">
        <v>598.75</v>
      </c>
      <c r="G4123" s="399">
        <v>998.30000000000007</v>
      </c>
      <c r="H4123" s="399">
        <f t="shared" si="372"/>
        <v>838.25</v>
      </c>
      <c r="M4123" s="389"/>
      <c r="N4123" s="401"/>
    </row>
    <row r="4124" spans="1:14" x14ac:dyDescent="0.2">
      <c r="A4124" s="158">
        <v>53419</v>
      </c>
      <c r="B4124" s="421">
        <v>598.75</v>
      </c>
      <c r="G4124" s="399">
        <v>854</v>
      </c>
      <c r="H4124" s="399">
        <f t="shared" si="372"/>
        <v>838.25</v>
      </c>
      <c r="M4124" s="389"/>
      <c r="N4124" s="401"/>
    </row>
    <row r="4125" spans="1:14" x14ac:dyDescent="0.2">
      <c r="A4125" s="158">
        <v>53422</v>
      </c>
      <c r="B4125" s="421">
        <v>759.8</v>
      </c>
      <c r="G4125" s="399">
        <v>1165.7</v>
      </c>
      <c r="H4125" s="399">
        <f t="shared" si="372"/>
        <v>1063.75</v>
      </c>
      <c r="M4125" s="389"/>
      <c r="N4125" s="401"/>
    </row>
    <row r="4126" spans="1:14" x14ac:dyDescent="0.2">
      <c r="A4126" s="158">
        <v>53423</v>
      </c>
      <c r="B4126" s="421">
        <v>759.8</v>
      </c>
      <c r="G4126" s="399">
        <v>1269.6500000000001</v>
      </c>
      <c r="H4126" s="399">
        <f t="shared" si="372"/>
        <v>1063.75</v>
      </c>
      <c r="M4126" s="389"/>
      <c r="N4126" s="401"/>
    </row>
    <row r="4127" spans="1:14" x14ac:dyDescent="0.2">
      <c r="A4127" s="158">
        <v>53424</v>
      </c>
      <c r="B4127" s="421">
        <v>651.85</v>
      </c>
      <c r="G4127" s="399">
        <v>1020.9000000000001</v>
      </c>
      <c r="H4127" s="399">
        <f t="shared" si="372"/>
        <v>912.6</v>
      </c>
      <c r="M4127" s="389"/>
      <c r="N4127" s="401"/>
    </row>
    <row r="4128" spans="1:14" x14ac:dyDescent="0.2">
      <c r="A4128" s="158">
        <v>53425</v>
      </c>
      <c r="B4128" s="421">
        <v>651.85</v>
      </c>
      <c r="G4128" s="399">
        <v>1012</v>
      </c>
      <c r="H4128" s="399">
        <f t="shared" si="372"/>
        <v>912.6</v>
      </c>
      <c r="M4128" s="389"/>
      <c r="N4128" s="401"/>
    </row>
    <row r="4129" spans="1:14" x14ac:dyDescent="0.2">
      <c r="A4129" s="158">
        <v>53427</v>
      </c>
      <c r="B4129" s="421">
        <v>890.4</v>
      </c>
      <c r="G4129" s="399">
        <v>1269.8500000000001</v>
      </c>
      <c r="H4129" s="399">
        <f t="shared" si="372"/>
        <v>1246.6000000000001</v>
      </c>
      <c r="M4129" s="389"/>
      <c r="N4129" s="401"/>
    </row>
    <row r="4130" spans="1:14" x14ac:dyDescent="0.2">
      <c r="A4130" s="158">
        <v>53429</v>
      </c>
      <c r="B4130" s="421">
        <v>890.4</v>
      </c>
      <c r="G4130" s="399">
        <v>1388.3500000000001</v>
      </c>
      <c r="H4130" s="399">
        <f t="shared" si="372"/>
        <v>1246.6000000000001</v>
      </c>
      <c r="M4130" s="389"/>
      <c r="N4130" s="401"/>
    </row>
    <row r="4131" spans="1:14" x14ac:dyDescent="0.2">
      <c r="A4131" s="158">
        <v>53439</v>
      </c>
      <c r="B4131" s="421">
        <v>252.45</v>
      </c>
      <c r="G4131" s="399">
        <v>360.35</v>
      </c>
      <c r="H4131" s="399">
        <f t="shared" si="372"/>
        <v>353.45000000000005</v>
      </c>
      <c r="M4131" s="389"/>
      <c r="N4131" s="401"/>
    </row>
    <row r="4132" spans="1:14" x14ac:dyDescent="0.2">
      <c r="A4132" s="158">
        <v>53453</v>
      </c>
      <c r="B4132" s="421">
        <v>510.9</v>
      </c>
      <c r="G4132" s="399">
        <v>728.65000000000009</v>
      </c>
      <c r="H4132" s="399">
        <f t="shared" si="372"/>
        <v>715.30000000000007</v>
      </c>
      <c r="M4132" s="389"/>
      <c r="N4132" s="401"/>
    </row>
    <row r="4133" spans="1:14" x14ac:dyDescent="0.2">
      <c r="A4133" s="158">
        <v>53455</v>
      </c>
      <c r="B4133" s="421">
        <v>600.1</v>
      </c>
      <c r="G4133" s="399">
        <v>855.95</v>
      </c>
      <c r="H4133" s="399">
        <f t="shared" si="372"/>
        <v>840.15000000000009</v>
      </c>
      <c r="M4133" s="389"/>
      <c r="N4133" s="401"/>
    </row>
    <row r="4134" spans="1:14" x14ac:dyDescent="0.2">
      <c r="A4134" s="158">
        <v>53458</v>
      </c>
      <c r="B4134" s="421">
        <v>45.5</v>
      </c>
      <c r="G4134" s="399">
        <v>64.900000000000006</v>
      </c>
      <c r="H4134" s="399">
        <f t="shared" si="372"/>
        <v>63.7</v>
      </c>
      <c r="M4134" s="389"/>
      <c r="N4134" s="401"/>
    </row>
    <row r="4135" spans="1:14" x14ac:dyDescent="0.2">
      <c r="A4135" s="158">
        <v>53459</v>
      </c>
      <c r="B4135" s="421">
        <v>248.95</v>
      </c>
      <c r="G4135" s="399">
        <v>330.20000000000005</v>
      </c>
      <c r="H4135" s="399">
        <f t="shared" si="372"/>
        <v>348.55</v>
      </c>
      <c r="M4135" s="389"/>
      <c r="N4135" s="401"/>
    </row>
    <row r="4136" spans="1:14" x14ac:dyDescent="0.2">
      <c r="A4136" s="158">
        <v>53460</v>
      </c>
      <c r="B4136" s="421">
        <v>507.8</v>
      </c>
      <c r="G4136" s="399">
        <v>724.30000000000007</v>
      </c>
      <c r="H4136" s="399">
        <f t="shared" si="372"/>
        <v>710.95</v>
      </c>
      <c r="M4136" s="389"/>
      <c r="N4136" s="401"/>
    </row>
    <row r="4137" spans="1:14" x14ac:dyDescent="0.2">
      <c r="A4137" s="158">
        <v>53700</v>
      </c>
      <c r="B4137" s="421">
        <v>132</v>
      </c>
      <c r="G4137" s="399">
        <v>229.25</v>
      </c>
      <c r="H4137" s="399">
        <f t="shared" si="372"/>
        <v>184.8</v>
      </c>
      <c r="M4137" s="389"/>
      <c r="N4137" s="401"/>
    </row>
    <row r="4138" spans="1:14" x14ac:dyDescent="0.2">
      <c r="A4138" s="158">
        <v>53702</v>
      </c>
      <c r="B4138" s="421">
        <v>66.099999999999994</v>
      </c>
      <c r="G4138" s="399">
        <v>101.45</v>
      </c>
      <c r="H4138" s="399">
        <f t="shared" si="372"/>
        <v>92.550000000000011</v>
      </c>
      <c r="M4138" s="389"/>
      <c r="N4138" s="401"/>
    </row>
    <row r="4139" spans="1:14" x14ac:dyDescent="0.2">
      <c r="A4139" s="158">
        <v>53704</v>
      </c>
      <c r="B4139" s="421">
        <v>39.799999999999997</v>
      </c>
      <c r="G4139" s="399">
        <v>61.2</v>
      </c>
      <c r="H4139" s="399">
        <f t="shared" si="372"/>
        <v>55.75</v>
      </c>
      <c r="M4139" s="389"/>
      <c r="N4139" s="401"/>
    </row>
    <row r="4140" spans="1:14" x14ac:dyDescent="0.2">
      <c r="A4140" s="158">
        <v>53706</v>
      </c>
      <c r="B4140" s="421">
        <v>132</v>
      </c>
      <c r="G4140" s="399">
        <v>202.75</v>
      </c>
      <c r="H4140" s="399">
        <f t="shared" si="372"/>
        <v>184.8</v>
      </c>
      <c r="M4140" s="389"/>
      <c r="N4140" s="401"/>
    </row>
    <row r="4141" spans="1:14" x14ac:dyDescent="0.2">
      <c r="A4141" s="158">
        <v>54001</v>
      </c>
      <c r="B4141" s="421">
        <v>90.4</v>
      </c>
      <c r="H4141" s="399">
        <f t="shared" si="372"/>
        <v>126.60000000000001</v>
      </c>
      <c r="M4141" s="389"/>
      <c r="N4141" s="401"/>
    </row>
    <row r="4142" spans="1:14" x14ac:dyDescent="0.2">
      <c r="A4142" s="158">
        <v>54002</v>
      </c>
      <c r="B4142" s="421">
        <v>45.45</v>
      </c>
      <c r="H4142" s="399">
        <f t="shared" si="372"/>
        <v>63.650000000000006</v>
      </c>
      <c r="M4142" s="389"/>
      <c r="N4142" s="401"/>
    </row>
    <row r="4143" spans="1:14" x14ac:dyDescent="0.2">
      <c r="A4143" s="158">
        <v>54004</v>
      </c>
      <c r="B4143" s="421">
        <v>45.45</v>
      </c>
      <c r="H4143" s="399">
        <f t="shared" si="372"/>
        <v>63.650000000000006</v>
      </c>
      <c r="M4143" s="389"/>
      <c r="N4143" s="401"/>
    </row>
    <row r="4144" spans="1:14" x14ac:dyDescent="0.2">
      <c r="A4144" s="158">
        <v>55028</v>
      </c>
      <c r="B4144" s="421">
        <v>113.55</v>
      </c>
      <c r="J4144" s="399">
        <f t="shared" ref="J4144:J4209" si="373">B4144</f>
        <v>113.55</v>
      </c>
      <c r="M4144" s="389"/>
      <c r="N4144" s="401"/>
    </row>
    <row r="4145" spans="1:14" x14ac:dyDescent="0.2">
      <c r="A4145" s="158">
        <v>55029</v>
      </c>
      <c r="B4145" s="421">
        <v>39.35</v>
      </c>
      <c r="J4145" s="399">
        <f t="shared" si="373"/>
        <v>39.35</v>
      </c>
      <c r="M4145" s="389"/>
      <c r="N4145" s="401"/>
    </row>
    <row r="4146" spans="1:14" x14ac:dyDescent="0.2">
      <c r="A4146" s="158">
        <v>55030</v>
      </c>
      <c r="B4146" s="421">
        <v>113.55</v>
      </c>
      <c r="J4146" s="399">
        <f t="shared" si="373"/>
        <v>113.55</v>
      </c>
      <c r="M4146" s="389"/>
      <c r="N4146" s="401"/>
    </row>
    <row r="4147" spans="1:14" x14ac:dyDescent="0.2">
      <c r="A4147" s="158">
        <v>55031</v>
      </c>
      <c r="B4147" s="421">
        <v>39.35</v>
      </c>
      <c r="J4147" s="399">
        <f t="shared" si="373"/>
        <v>39.35</v>
      </c>
      <c r="M4147" s="389"/>
      <c r="N4147" s="401"/>
    </row>
    <row r="4148" spans="1:14" x14ac:dyDescent="0.2">
      <c r="A4148" s="158">
        <v>55032</v>
      </c>
      <c r="B4148" s="421">
        <v>113.55</v>
      </c>
      <c r="J4148" s="399">
        <f t="shared" si="373"/>
        <v>113.55</v>
      </c>
      <c r="M4148" s="389"/>
      <c r="N4148" s="401"/>
    </row>
    <row r="4149" spans="1:14" x14ac:dyDescent="0.2">
      <c r="A4149" s="158">
        <v>55033</v>
      </c>
      <c r="B4149" s="421">
        <v>39.35</v>
      </c>
      <c r="J4149" s="399">
        <f t="shared" si="373"/>
        <v>39.35</v>
      </c>
      <c r="M4149" s="389"/>
      <c r="N4149" s="401"/>
    </row>
    <row r="4150" spans="1:14" x14ac:dyDescent="0.2">
      <c r="A4150" s="158">
        <v>55036</v>
      </c>
      <c r="B4150" s="421">
        <v>115.75</v>
      </c>
      <c r="J4150" s="399">
        <f t="shared" si="373"/>
        <v>115.75</v>
      </c>
      <c r="M4150" s="389"/>
      <c r="N4150" s="401"/>
    </row>
    <row r="4151" spans="1:14" x14ac:dyDescent="0.2">
      <c r="A4151" s="158">
        <v>55037</v>
      </c>
      <c r="B4151" s="421">
        <v>39.35</v>
      </c>
      <c r="J4151" s="399">
        <f t="shared" si="373"/>
        <v>39.35</v>
      </c>
      <c r="M4151" s="389"/>
      <c r="N4151" s="401"/>
    </row>
    <row r="4152" spans="1:14" x14ac:dyDescent="0.2">
      <c r="A4152" s="158">
        <v>55038</v>
      </c>
      <c r="B4152" s="421">
        <v>113.55</v>
      </c>
      <c r="J4152" s="399">
        <f t="shared" si="373"/>
        <v>113.55</v>
      </c>
      <c r="M4152" s="389"/>
      <c r="N4152" s="401"/>
    </row>
    <row r="4153" spans="1:14" x14ac:dyDescent="0.2">
      <c r="A4153" s="158">
        <v>55039</v>
      </c>
      <c r="B4153" s="421">
        <v>39.35</v>
      </c>
      <c r="J4153" s="399">
        <f t="shared" si="373"/>
        <v>39.35</v>
      </c>
      <c r="M4153" s="389"/>
      <c r="N4153" s="401"/>
    </row>
    <row r="4154" spans="1:14" x14ac:dyDescent="0.2">
      <c r="A4154" s="158">
        <v>55048</v>
      </c>
      <c r="B4154" s="421">
        <v>113.95</v>
      </c>
      <c r="J4154" s="399">
        <f t="shared" si="373"/>
        <v>113.95</v>
      </c>
      <c r="M4154" s="389"/>
      <c r="N4154" s="401"/>
    </row>
    <row r="4155" spans="1:14" x14ac:dyDescent="0.2">
      <c r="A4155" s="158">
        <v>55049</v>
      </c>
      <c r="B4155" s="421">
        <v>39.35</v>
      </c>
      <c r="J4155" s="399">
        <f t="shared" si="373"/>
        <v>39.35</v>
      </c>
      <c r="M4155" s="389"/>
      <c r="N4155" s="401"/>
    </row>
    <row r="4156" spans="1:14" x14ac:dyDescent="0.2">
      <c r="A4156" s="158">
        <v>55054</v>
      </c>
      <c r="B4156" s="421">
        <v>113.55</v>
      </c>
      <c r="J4156" s="399">
        <f t="shared" si="373"/>
        <v>113.55</v>
      </c>
      <c r="M4156" s="389"/>
      <c r="N4156" s="401"/>
    </row>
    <row r="4157" spans="1:14" x14ac:dyDescent="0.2">
      <c r="A4157" s="158">
        <v>55065</v>
      </c>
      <c r="B4157" s="421">
        <v>102.2</v>
      </c>
      <c r="J4157" s="399">
        <f t="shared" si="373"/>
        <v>102.2</v>
      </c>
      <c r="M4157" s="389"/>
      <c r="N4157" s="401"/>
    </row>
    <row r="4158" spans="1:14" x14ac:dyDescent="0.2">
      <c r="A4158" s="158">
        <v>55066</v>
      </c>
      <c r="B4158" s="421">
        <v>227.05</v>
      </c>
      <c r="J4158" s="399">
        <f t="shared" si="373"/>
        <v>227.05</v>
      </c>
      <c r="L4158" s="400"/>
      <c r="M4158" s="389"/>
      <c r="N4158" s="401"/>
    </row>
    <row r="4159" spans="1:14" x14ac:dyDescent="0.2">
      <c r="A4159" s="158">
        <v>55068</v>
      </c>
      <c r="B4159" s="421">
        <v>36.35</v>
      </c>
      <c r="J4159" s="399">
        <f t="shared" si="373"/>
        <v>36.35</v>
      </c>
      <c r="M4159" s="389"/>
      <c r="N4159" s="401"/>
    </row>
    <row r="4160" spans="1:14" x14ac:dyDescent="0.2">
      <c r="A4160" s="158">
        <v>55070</v>
      </c>
      <c r="B4160" s="421">
        <v>102.2</v>
      </c>
      <c r="J4160" s="399">
        <f t="shared" si="373"/>
        <v>102.2</v>
      </c>
      <c r="M4160" s="389"/>
      <c r="N4160" s="401"/>
    </row>
    <row r="4161" spans="1:14" x14ac:dyDescent="0.2">
      <c r="A4161" s="158">
        <v>55071</v>
      </c>
      <c r="B4161" s="421">
        <v>215.75</v>
      </c>
      <c r="J4161" s="399">
        <f t="shared" si="373"/>
        <v>215.75</v>
      </c>
      <c r="L4161" s="400"/>
      <c r="M4161" s="389"/>
      <c r="N4161" s="401"/>
    </row>
    <row r="4162" spans="1:14" x14ac:dyDescent="0.2">
      <c r="A4162" s="158">
        <v>55073</v>
      </c>
      <c r="B4162" s="421">
        <v>35.4</v>
      </c>
      <c r="J4162" s="399">
        <f t="shared" si="373"/>
        <v>35.4</v>
      </c>
      <c r="M4162" s="389"/>
      <c r="N4162" s="401"/>
    </row>
    <row r="4163" spans="1:14" x14ac:dyDescent="0.2">
      <c r="A4163" s="158">
        <v>55076</v>
      </c>
      <c r="B4163" s="421">
        <v>113.55</v>
      </c>
      <c r="J4163" s="399">
        <f t="shared" si="373"/>
        <v>113.55</v>
      </c>
      <c r="M4163" s="389"/>
      <c r="N4163" s="401"/>
    </row>
    <row r="4164" spans="1:14" x14ac:dyDescent="0.2">
      <c r="A4164" s="158">
        <v>55079</v>
      </c>
      <c r="B4164" s="421">
        <v>39.35</v>
      </c>
      <c r="J4164" s="399">
        <f t="shared" si="373"/>
        <v>39.35</v>
      </c>
      <c r="M4164" s="389"/>
      <c r="N4164" s="401"/>
    </row>
    <row r="4165" spans="1:14" x14ac:dyDescent="0.2">
      <c r="A4165" s="158">
        <v>55084</v>
      </c>
      <c r="B4165" s="421">
        <v>102.2</v>
      </c>
      <c r="J4165" s="399">
        <f t="shared" si="373"/>
        <v>102.2</v>
      </c>
      <c r="M4165" s="389"/>
      <c r="N4165" s="401"/>
    </row>
    <row r="4166" spans="1:14" x14ac:dyDescent="0.2">
      <c r="A4166" s="158">
        <v>55085</v>
      </c>
      <c r="B4166" s="421">
        <v>35.4</v>
      </c>
      <c r="J4166" s="399">
        <f t="shared" si="373"/>
        <v>35.4</v>
      </c>
      <c r="M4166" s="389"/>
      <c r="N4166" s="401"/>
    </row>
    <row r="4167" spans="1:14" x14ac:dyDescent="0.2">
      <c r="A4167" s="158">
        <v>55118</v>
      </c>
      <c r="B4167" s="421">
        <v>286.64999999999998</v>
      </c>
      <c r="J4167" s="399">
        <f t="shared" si="373"/>
        <v>286.64999999999998</v>
      </c>
      <c r="M4167" s="389"/>
      <c r="N4167" s="401"/>
    </row>
    <row r="4168" spans="1:14" x14ac:dyDescent="0.2">
      <c r="A4168" s="158">
        <v>55126</v>
      </c>
      <c r="B4168" s="421">
        <v>240.05</v>
      </c>
      <c r="J4168" s="399">
        <f t="shared" si="373"/>
        <v>240.05</v>
      </c>
      <c r="M4168" s="389"/>
      <c r="N4168" s="401"/>
    </row>
    <row r="4169" spans="1:14" x14ac:dyDescent="0.2">
      <c r="A4169" s="158">
        <v>55127</v>
      </c>
      <c r="B4169" s="421">
        <v>240.05</v>
      </c>
      <c r="J4169" s="399">
        <f t="shared" si="373"/>
        <v>240.05</v>
      </c>
      <c r="M4169" s="389"/>
      <c r="N4169" s="401"/>
    </row>
    <row r="4170" spans="1:14" x14ac:dyDescent="0.2">
      <c r="A4170" s="158">
        <v>55128</v>
      </c>
      <c r="B4170" s="421">
        <v>240.05</v>
      </c>
      <c r="J4170" s="399">
        <f t="shared" si="373"/>
        <v>240.05</v>
      </c>
      <c r="M4170" s="389"/>
      <c r="N4170" s="401"/>
    </row>
    <row r="4171" spans="1:14" x14ac:dyDescent="0.2">
      <c r="A4171" s="158">
        <v>55129</v>
      </c>
      <c r="B4171" s="421">
        <v>240.05</v>
      </c>
      <c r="J4171" s="399">
        <f t="shared" si="373"/>
        <v>240.05</v>
      </c>
      <c r="M4171" s="389"/>
      <c r="N4171" s="401"/>
    </row>
    <row r="4172" spans="1:14" x14ac:dyDescent="0.2">
      <c r="A4172" s="158">
        <v>55130</v>
      </c>
      <c r="B4172" s="421">
        <v>176.9</v>
      </c>
      <c r="J4172" s="399">
        <f t="shared" si="373"/>
        <v>176.9</v>
      </c>
      <c r="M4172" s="389"/>
      <c r="N4172" s="401"/>
    </row>
    <row r="4173" spans="1:14" x14ac:dyDescent="0.2">
      <c r="A4173" s="158">
        <v>55132</v>
      </c>
      <c r="B4173" s="421">
        <v>240.05</v>
      </c>
      <c r="J4173" s="399">
        <f t="shared" si="373"/>
        <v>240.05</v>
      </c>
      <c r="M4173" s="389"/>
      <c r="N4173" s="401"/>
    </row>
    <row r="4174" spans="1:14" x14ac:dyDescent="0.2">
      <c r="A4174" s="158">
        <v>55133</v>
      </c>
      <c r="B4174" s="421">
        <v>216.05</v>
      </c>
      <c r="J4174" s="399">
        <f t="shared" si="373"/>
        <v>216.05</v>
      </c>
      <c r="M4174" s="389"/>
      <c r="N4174" s="401"/>
    </row>
    <row r="4175" spans="1:14" x14ac:dyDescent="0.2">
      <c r="A4175" s="158">
        <v>55134</v>
      </c>
      <c r="B4175" s="421">
        <v>240.05</v>
      </c>
      <c r="J4175" s="399">
        <f t="shared" si="373"/>
        <v>240.05</v>
      </c>
      <c r="M4175" s="389"/>
      <c r="N4175" s="401"/>
    </row>
    <row r="4176" spans="1:14" x14ac:dyDescent="0.2">
      <c r="A4176" s="158">
        <v>55135</v>
      </c>
      <c r="B4176" s="421">
        <v>367.95</v>
      </c>
      <c r="J4176" s="399">
        <f t="shared" si="373"/>
        <v>367.95</v>
      </c>
      <c r="M4176" s="389"/>
      <c r="N4176" s="401"/>
    </row>
    <row r="4177" spans="1:14" x14ac:dyDescent="0.2">
      <c r="A4177" s="158">
        <v>55137</v>
      </c>
      <c r="B4177" s="421">
        <v>240.05</v>
      </c>
      <c r="J4177" s="399">
        <f t="shared" si="373"/>
        <v>240.05</v>
      </c>
      <c r="M4177" s="389"/>
      <c r="N4177" s="401"/>
    </row>
    <row r="4178" spans="1:14" x14ac:dyDescent="0.2">
      <c r="A4178" s="158">
        <v>55141</v>
      </c>
      <c r="B4178" s="421">
        <v>427.95</v>
      </c>
      <c r="J4178" s="399">
        <f t="shared" si="373"/>
        <v>427.95</v>
      </c>
      <c r="M4178" s="389"/>
      <c r="N4178" s="401"/>
    </row>
    <row r="4179" spans="1:14" x14ac:dyDescent="0.2">
      <c r="A4179" s="158">
        <v>55143</v>
      </c>
      <c r="B4179" s="421">
        <v>427.95</v>
      </c>
      <c r="J4179" s="399">
        <f t="shared" si="373"/>
        <v>427.95</v>
      </c>
      <c r="M4179" s="389"/>
      <c r="N4179" s="401"/>
    </row>
    <row r="4180" spans="1:14" ht="13.5" customHeight="1" x14ac:dyDescent="0.2">
      <c r="A4180" s="158">
        <v>55145</v>
      </c>
      <c r="B4180" s="421">
        <v>496</v>
      </c>
      <c r="J4180" s="399">
        <f t="shared" si="373"/>
        <v>496</v>
      </c>
      <c r="M4180" s="389"/>
      <c r="N4180" s="401"/>
    </row>
    <row r="4181" spans="1:14" x14ac:dyDescent="0.2">
      <c r="A4181" s="158">
        <v>55146</v>
      </c>
      <c r="B4181" s="421">
        <v>496</v>
      </c>
      <c r="J4181" s="399">
        <f t="shared" si="373"/>
        <v>496</v>
      </c>
      <c r="M4181" s="389"/>
      <c r="N4181" s="401"/>
    </row>
    <row r="4182" spans="1:14" x14ac:dyDescent="0.2">
      <c r="A4182" s="158">
        <v>55208</v>
      </c>
      <c r="B4182" s="421">
        <v>176.4</v>
      </c>
      <c r="J4182" s="399">
        <f t="shared" si="373"/>
        <v>176.4</v>
      </c>
      <c r="M4182" s="389"/>
      <c r="N4182" s="401"/>
    </row>
    <row r="4183" spans="1:14" x14ac:dyDescent="0.2">
      <c r="A4183" s="158">
        <v>55211</v>
      </c>
      <c r="B4183" s="421">
        <v>176.4</v>
      </c>
      <c r="J4183" s="399">
        <f t="shared" si="373"/>
        <v>176.4</v>
      </c>
      <c r="M4183" s="389"/>
      <c r="N4183" s="401"/>
    </row>
    <row r="4184" spans="1:14" x14ac:dyDescent="0.2">
      <c r="A4184" s="158">
        <v>55238</v>
      </c>
      <c r="B4184" s="421">
        <v>176.4</v>
      </c>
      <c r="J4184" s="399">
        <f t="shared" si="373"/>
        <v>176.4</v>
      </c>
      <c r="M4184" s="389"/>
      <c r="N4184" s="401"/>
    </row>
    <row r="4185" spans="1:14" x14ac:dyDescent="0.2">
      <c r="A4185" s="158">
        <v>55244</v>
      </c>
      <c r="B4185" s="421">
        <v>176.4</v>
      </c>
      <c r="J4185" s="399">
        <f t="shared" si="373"/>
        <v>176.4</v>
      </c>
      <c r="M4185" s="389"/>
      <c r="N4185" s="401"/>
    </row>
    <row r="4186" spans="1:14" x14ac:dyDescent="0.2">
      <c r="A4186" s="158">
        <v>55246</v>
      </c>
      <c r="B4186" s="421">
        <v>176.4</v>
      </c>
      <c r="J4186" s="399">
        <f t="shared" si="373"/>
        <v>176.4</v>
      </c>
      <c r="M4186" s="389"/>
      <c r="N4186" s="401"/>
    </row>
    <row r="4187" spans="1:14" x14ac:dyDescent="0.2">
      <c r="A4187" s="158">
        <v>55248</v>
      </c>
      <c r="B4187" s="421">
        <v>176.4</v>
      </c>
      <c r="J4187" s="399">
        <f t="shared" si="373"/>
        <v>176.4</v>
      </c>
      <c r="M4187" s="389"/>
      <c r="N4187" s="401"/>
    </row>
    <row r="4188" spans="1:14" x14ac:dyDescent="0.2">
      <c r="A4188" s="158">
        <v>55252</v>
      </c>
      <c r="B4188" s="421">
        <v>176.4</v>
      </c>
      <c r="J4188" s="399">
        <f t="shared" si="373"/>
        <v>176.4</v>
      </c>
      <c r="M4188" s="389"/>
      <c r="N4188" s="401"/>
    </row>
    <row r="4189" spans="1:14" x14ac:dyDescent="0.2">
      <c r="A4189" s="158">
        <v>55274</v>
      </c>
      <c r="B4189" s="421">
        <v>176.4</v>
      </c>
      <c r="J4189" s="399">
        <f t="shared" si="373"/>
        <v>176.4</v>
      </c>
      <c r="M4189" s="389"/>
      <c r="N4189" s="401"/>
    </row>
    <row r="4190" spans="1:14" x14ac:dyDescent="0.2">
      <c r="A4190" s="158">
        <v>55276</v>
      </c>
      <c r="B4190" s="421">
        <v>176.4</v>
      </c>
      <c r="J4190" s="399">
        <f t="shared" si="373"/>
        <v>176.4</v>
      </c>
      <c r="M4190" s="389"/>
      <c r="N4190" s="401"/>
    </row>
    <row r="4191" spans="1:14" x14ac:dyDescent="0.2">
      <c r="A4191" s="158">
        <v>55278</v>
      </c>
      <c r="B4191" s="421">
        <v>176.4</v>
      </c>
      <c r="J4191" s="399">
        <f t="shared" si="373"/>
        <v>176.4</v>
      </c>
      <c r="M4191" s="389"/>
      <c r="N4191" s="401"/>
    </row>
    <row r="4192" spans="1:14" x14ac:dyDescent="0.2">
      <c r="A4192" s="158">
        <v>55280</v>
      </c>
      <c r="B4192" s="421">
        <v>176.4</v>
      </c>
      <c r="J4192" s="399">
        <f t="shared" si="373"/>
        <v>176.4</v>
      </c>
      <c r="M4192" s="389"/>
      <c r="N4192" s="401"/>
    </row>
    <row r="4193" spans="1:14" x14ac:dyDescent="0.2">
      <c r="A4193" s="158">
        <v>55282</v>
      </c>
      <c r="B4193" s="421">
        <v>176.4</v>
      </c>
      <c r="J4193" s="399">
        <f t="shared" si="373"/>
        <v>176.4</v>
      </c>
      <c r="M4193" s="389"/>
      <c r="N4193" s="401"/>
    </row>
    <row r="4194" spans="1:14" x14ac:dyDescent="0.2">
      <c r="A4194" s="158">
        <v>55284</v>
      </c>
      <c r="B4194" s="421">
        <v>176.4</v>
      </c>
      <c r="J4194" s="399">
        <f t="shared" si="373"/>
        <v>176.4</v>
      </c>
      <c r="M4194" s="389"/>
      <c r="N4194" s="401"/>
    </row>
    <row r="4195" spans="1:14" x14ac:dyDescent="0.2">
      <c r="A4195" s="158">
        <v>55292</v>
      </c>
      <c r="B4195" s="421">
        <v>176.4</v>
      </c>
      <c r="J4195" s="399">
        <f t="shared" si="373"/>
        <v>176.4</v>
      </c>
      <c r="M4195" s="389"/>
      <c r="N4195" s="401"/>
    </row>
    <row r="4196" spans="1:14" x14ac:dyDescent="0.2">
      <c r="A4196" s="158">
        <v>55294</v>
      </c>
      <c r="B4196" s="421">
        <v>176.4</v>
      </c>
      <c r="J4196" s="399">
        <f t="shared" si="373"/>
        <v>176.4</v>
      </c>
      <c r="M4196" s="389"/>
      <c r="N4196" s="401"/>
    </row>
    <row r="4197" spans="1:14" x14ac:dyDescent="0.2">
      <c r="A4197" s="158">
        <v>55296</v>
      </c>
      <c r="B4197" s="421">
        <v>115.5</v>
      </c>
      <c r="J4197" s="399">
        <f t="shared" si="373"/>
        <v>115.5</v>
      </c>
      <c r="M4197" s="389"/>
      <c r="N4197" s="401"/>
    </row>
    <row r="4198" spans="1:14" x14ac:dyDescent="0.2">
      <c r="A4198" s="158">
        <v>55600</v>
      </c>
      <c r="B4198" s="421">
        <v>113.55</v>
      </c>
      <c r="J4198" s="399">
        <f t="shared" si="373"/>
        <v>113.55</v>
      </c>
      <c r="M4198" s="389"/>
      <c r="N4198" s="401"/>
    </row>
    <row r="4199" spans="1:14" x14ac:dyDescent="0.2">
      <c r="A4199" s="158">
        <v>55603</v>
      </c>
      <c r="B4199" s="421">
        <v>113.55</v>
      </c>
      <c r="J4199" s="399">
        <f t="shared" si="373"/>
        <v>113.55</v>
      </c>
      <c r="M4199" s="389"/>
      <c r="N4199" s="401"/>
    </row>
    <row r="4200" spans="1:14" x14ac:dyDescent="0.2">
      <c r="A4200" s="158">
        <v>55700</v>
      </c>
      <c r="B4200" s="421">
        <v>62.45</v>
      </c>
      <c r="J4200" s="399">
        <f t="shared" si="373"/>
        <v>62.45</v>
      </c>
      <c r="M4200" s="389"/>
      <c r="N4200" s="401"/>
    </row>
    <row r="4201" spans="1:14" x14ac:dyDescent="0.2">
      <c r="A4201" s="158">
        <v>55703</v>
      </c>
      <c r="B4201" s="421">
        <v>36.35</v>
      </c>
      <c r="J4201" s="399">
        <f t="shared" si="373"/>
        <v>36.35</v>
      </c>
      <c r="M4201" s="389"/>
      <c r="N4201" s="401"/>
    </row>
    <row r="4202" spans="1:14" x14ac:dyDescent="0.2">
      <c r="A4202" s="158">
        <v>55704</v>
      </c>
      <c r="B4202" s="421">
        <v>72.849999999999994</v>
      </c>
      <c r="J4202" s="399">
        <f t="shared" si="373"/>
        <v>72.849999999999994</v>
      </c>
      <c r="M4202" s="389"/>
      <c r="N4202" s="401"/>
    </row>
    <row r="4203" spans="1:14" x14ac:dyDescent="0.2">
      <c r="A4203" s="158">
        <v>55705</v>
      </c>
      <c r="B4203" s="421">
        <v>36.35</v>
      </c>
      <c r="J4203" s="399">
        <f t="shared" si="373"/>
        <v>36.35</v>
      </c>
      <c r="M4203" s="389"/>
      <c r="N4203" s="401"/>
    </row>
    <row r="4204" spans="1:14" x14ac:dyDescent="0.2">
      <c r="A4204" s="158">
        <v>55706</v>
      </c>
      <c r="B4204" s="421">
        <v>104.05</v>
      </c>
      <c r="J4204" s="399">
        <f t="shared" si="373"/>
        <v>104.05</v>
      </c>
      <c r="M4204" s="389"/>
      <c r="N4204" s="401"/>
    </row>
    <row r="4205" spans="1:14" x14ac:dyDescent="0.2">
      <c r="A4205" s="158">
        <v>55707</v>
      </c>
      <c r="B4205" s="421">
        <v>72.849999999999994</v>
      </c>
      <c r="J4205" s="399">
        <f t="shared" si="373"/>
        <v>72.849999999999994</v>
      </c>
      <c r="M4205" s="389"/>
      <c r="N4205" s="401"/>
    </row>
    <row r="4206" spans="1:14" x14ac:dyDescent="0.2">
      <c r="A4206" s="158">
        <v>55708</v>
      </c>
      <c r="B4206" s="421">
        <v>36.35</v>
      </c>
      <c r="J4206" s="399">
        <f t="shared" si="373"/>
        <v>36.35</v>
      </c>
      <c r="M4206" s="389"/>
      <c r="N4206" s="401"/>
    </row>
    <row r="4207" spans="1:14" x14ac:dyDescent="0.2">
      <c r="A4207" s="158">
        <v>55709</v>
      </c>
      <c r="B4207" s="421">
        <v>39.5</v>
      </c>
      <c r="J4207" s="399">
        <f t="shared" si="373"/>
        <v>39.5</v>
      </c>
      <c r="M4207" s="389"/>
      <c r="N4207" s="401"/>
    </row>
    <row r="4208" spans="1:14" x14ac:dyDescent="0.2">
      <c r="A4208" s="158">
        <v>55712</v>
      </c>
      <c r="B4208" s="421">
        <v>119.65</v>
      </c>
      <c r="J4208" s="399">
        <f t="shared" si="373"/>
        <v>119.65</v>
      </c>
      <c r="M4208" s="389"/>
      <c r="N4208" s="401"/>
    </row>
    <row r="4209" spans="1:14" x14ac:dyDescent="0.2">
      <c r="A4209" s="158">
        <v>55715</v>
      </c>
      <c r="B4209" s="421">
        <v>41.6</v>
      </c>
      <c r="J4209" s="399">
        <f t="shared" si="373"/>
        <v>41.6</v>
      </c>
      <c r="M4209" s="389"/>
      <c r="N4209" s="401"/>
    </row>
    <row r="4210" spans="1:14" x14ac:dyDescent="0.2">
      <c r="A4210" s="158">
        <v>55718</v>
      </c>
      <c r="B4210" s="421">
        <v>104.05</v>
      </c>
      <c r="J4210" s="399">
        <f t="shared" ref="J4210:J4279" si="374">B4210</f>
        <v>104.05</v>
      </c>
      <c r="M4210" s="389"/>
      <c r="N4210" s="401"/>
    </row>
    <row r="4211" spans="1:14" x14ac:dyDescent="0.2">
      <c r="A4211" s="158">
        <v>55721</v>
      </c>
      <c r="B4211" s="421">
        <v>119.65</v>
      </c>
      <c r="J4211" s="399">
        <f t="shared" si="374"/>
        <v>119.65</v>
      </c>
      <c r="M4211" s="389"/>
      <c r="N4211" s="401"/>
    </row>
    <row r="4212" spans="1:14" x14ac:dyDescent="0.2">
      <c r="A4212" s="158">
        <v>55723</v>
      </c>
      <c r="B4212" s="421">
        <v>39.5</v>
      </c>
      <c r="J4212" s="399">
        <f t="shared" si="374"/>
        <v>39.5</v>
      </c>
      <c r="M4212" s="389"/>
      <c r="N4212" s="401"/>
    </row>
    <row r="4213" spans="1:14" x14ac:dyDescent="0.2">
      <c r="A4213" s="158">
        <v>55725</v>
      </c>
      <c r="B4213" s="421">
        <v>41.6</v>
      </c>
      <c r="J4213" s="399">
        <f t="shared" si="374"/>
        <v>41.6</v>
      </c>
      <c r="M4213" s="389"/>
      <c r="N4213" s="401"/>
    </row>
    <row r="4214" spans="1:14" x14ac:dyDescent="0.2">
      <c r="A4214" s="158">
        <v>55729</v>
      </c>
      <c r="B4214" s="421">
        <v>28.35</v>
      </c>
      <c r="J4214" s="399">
        <f t="shared" si="374"/>
        <v>28.35</v>
      </c>
      <c r="M4214" s="389"/>
      <c r="N4214" s="401"/>
    </row>
    <row r="4215" spans="1:14" x14ac:dyDescent="0.2">
      <c r="A4215" s="158">
        <v>55736</v>
      </c>
      <c r="B4215" s="421">
        <v>132.15</v>
      </c>
      <c r="J4215" s="399">
        <f t="shared" si="374"/>
        <v>132.15</v>
      </c>
      <c r="M4215" s="389"/>
      <c r="N4215" s="401"/>
    </row>
    <row r="4216" spans="1:14" x14ac:dyDescent="0.2">
      <c r="A4216" s="158">
        <v>55739</v>
      </c>
      <c r="B4216" s="421">
        <v>59.3</v>
      </c>
      <c r="J4216" s="399">
        <f t="shared" si="374"/>
        <v>59.3</v>
      </c>
      <c r="M4216" s="389"/>
      <c r="N4216" s="401"/>
    </row>
    <row r="4217" spans="1:14" x14ac:dyDescent="0.2">
      <c r="A4217" s="158">
        <v>55740</v>
      </c>
      <c r="B4217" s="421">
        <v>108.3</v>
      </c>
      <c r="J4217" s="399">
        <f t="shared" si="374"/>
        <v>108.3</v>
      </c>
      <c r="M4217" s="389"/>
      <c r="N4217" s="401"/>
    </row>
    <row r="4218" spans="1:14" x14ac:dyDescent="0.2">
      <c r="A4218" s="158">
        <v>55741</v>
      </c>
      <c r="B4218" s="421">
        <v>54.1</v>
      </c>
      <c r="J4218" s="399">
        <f t="shared" si="374"/>
        <v>54.1</v>
      </c>
      <c r="M4218" s="389"/>
      <c r="N4218" s="401"/>
    </row>
    <row r="4219" spans="1:14" x14ac:dyDescent="0.2">
      <c r="A4219" s="158">
        <v>55742</v>
      </c>
      <c r="B4219" s="421">
        <v>108.3</v>
      </c>
      <c r="J4219" s="399">
        <f t="shared" si="374"/>
        <v>108.3</v>
      </c>
      <c r="M4219" s="389"/>
      <c r="N4219" s="401"/>
    </row>
    <row r="4220" spans="1:14" x14ac:dyDescent="0.2">
      <c r="A4220" s="158">
        <v>55743</v>
      </c>
      <c r="B4220" s="421">
        <v>54.1</v>
      </c>
      <c r="J4220" s="399">
        <f t="shared" si="374"/>
        <v>54.1</v>
      </c>
      <c r="M4220" s="389"/>
      <c r="N4220" s="401"/>
    </row>
    <row r="4221" spans="1:14" x14ac:dyDescent="0.2">
      <c r="A4221" s="158">
        <v>55757</v>
      </c>
      <c r="B4221" s="421">
        <v>51.55</v>
      </c>
      <c r="J4221" s="399">
        <f t="shared" si="374"/>
        <v>51.55</v>
      </c>
      <c r="M4221" s="389"/>
      <c r="N4221" s="401"/>
    </row>
    <row r="4222" spans="1:14" x14ac:dyDescent="0.2">
      <c r="A4222" s="158">
        <v>55758</v>
      </c>
      <c r="B4222" s="421">
        <v>19.600000000000001</v>
      </c>
      <c r="J4222" s="399">
        <f t="shared" si="374"/>
        <v>19.600000000000001</v>
      </c>
      <c r="M4222" s="389"/>
      <c r="N4222" s="401"/>
    </row>
    <row r="4223" spans="1:14" x14ac:dyDescent="0.2">
      <c r="A4223" s="158">
        <v>55759</v>
      </c>
      <c r="B4223" s="421">
        <v>156.05000000000001</v>
      </c>
      <c r="J4223" s="399">
        <f t="shared" si="374"/>
        <v>156.05000000000001</v>
      </c>
      <c r="M4223" s="389"/>
      <c r="N4223" s="401"/>
    </row>
    <row r="4224" spans="1:14" x14ac:dyDescent="0.2">
      <c r="A4224" s="158">
        <v>55762</v>
      </c>
      <c r="B4224" s="421">
        <v>62.45</v>
      </c>
      <c r="J4224" s="399">
        <f t="shared" si="374"/>
        <v>62.45</v>
      </c>
      <c r="M4224" s="389"/>
      <c r="N4224" s="401"/>
    </row>
    <row r="4225" spans="1:14" x14ac:dyDescent="0.2">
      <c r="A4225" s="158">
        <v>55764</v>
      </c>
      <c r="B4225" s="421">
        <v>166.45</v>
      </c>
      <c r="J4225" s="399">
        <f t="shared" si="374"/>
        <v>166.45</v>
      </c>
      <c r="M4225" s="389"/>
      <c r="N4225" s="401"/>
    </row>
    <row r="4226" spans="1:14" x14ac:dyDescent="0.2">
      <c r="A4226" s="158">
        <v>55766</v>
      </c>
      <c r="B4226" s="421">
        <v>67.599999999999994</v>
      </c>
      <c r="J4226" s="399">
        <f t="shared" si="374"/>
        <v>67.599999999999994</v>
      </c>
      <c r="M4226" s="389"/>
      <c r="N4226" s="401"/>
    </row>
    <row r="4227" spans="1:14" x14ac:dyDescent="0.2">
      <c r="A4227" s="158">
        <v>55768</v>
      </c>
      <c r="B4227" s="421">
        <v>156.05000000000001</v>
      </c>
      <c r="J4227" s="399">
        <f t="shared" si="374"/>
        <v>156.05000000000001</v>
      </c>
      <c r="M4227" s="389"/>
      <c r="N4227" s="401"/>
    </row>
    <row r="4228" spans="1:14" x14ac:dyDescent="0.2">
      <c r="A4228" s="158">
        <v>55770</v>
      </c>
      <c r="B4228" s="421">
        <v>62.45</v>
      </c>
      <c r="J4228" s="399">
        <f t="shared" si="374"/>
        <v>62.45</v>
      </c>
      <c r="M4228" s="389"/>
      <c r="N4228" s="401"/>
    </row>
    <row r="4229" spans="1:14" x14ac:dyDescent="0.2">
      <c r="A4229" s="158">
        <v>55772</v>
      </c>
      <c r="B4229" s="421">
        <v>166.45</v>
      </c>
      <c r="J4229" s="399">
        <f t="shared" si="374"/>
        <v>166.45</v>
      </c>
      <c r="M4229" s="389"/>
      <c r="N4229" s="401"/>
    </row>
    <row r="4230" spans="1:14" x14ac:dyDescent="0.2">
      <c r="A4230" s="158">
        <v>55774</v>
      </c>
      <c r="B4230" s="421">
        <v>67.599999999999994</v>
      </c>
      <c r="J4230" s="399">
        <f t="shared" si="374"/>
        <v>67.599999999999994</v>
      </c>
      <c r="M4230" s="389"/>
      <c r="N4230" s="401"/>
    </row>
    <row r="4231" spans="1:14" x14ac:dyDescent="0.2">
      <c r="A4231" s="158">
        <v>55812</v>
      </c>
      <c r="B4231" s="421">
        <v>113.55</v>
      </c>
      <c r="J4231" s="399">
        <f t="shared" si="374"/>
        <v>113.55</v>
      </c>
      <c r="M4231" s="389"/>
      <c r="N4231" s="401"/>
    </row>
    <row r="4232" spans="1:14" x14ac:dyDescent="0.2">
      <c r="A4232" s="158">
        <v>55814</v>
      </c>
      <c r="B4232" s="421">
        <v>39.35</v>
      </c>
      <c r="J4232" s="399">
        <f t="shared" si="374"/>
        <v>39.35</v>
      </c>
      <c r="M4232" s="389"/>
      <c r="N4232" s="401"/>
    </row>
    <row r="4233" spans="1:14" x14ac:dyDescent="0.2">
      <c r="A4233" s="158">
        <v>55844</v>
      </c>
      <c r="B4233" s="421">
        <v>90.9</v>
      </c>
      <c r="J4233" s="399">
        <f t="shared" si="374"/>
        <v>90.9</v>
      </c>
      <c r="M4233" s="389"/>
      <c r="N4233" s="401"/>
    </row>
    <row r="4234" spans="1:14" x14ac:dyDescent="0.2">
      <c r="A4234" s="158">
        <v>55846</v>
      </c>
      <c r="B4234" s="421">
        <v>39.35</v>
      </c>
      <c r="J4234" s="399">
        <f t="shared" si="374"/>
        <v>39.35</v>
      </c>
      <c r="M4234" s="389"/>
      <c r="N4234" s="401"/>
    </row>
    <row r="4235" spans="1:14" x14ac:dyDescent="0.2">
      <c r="A4235" s="158">
        <v>55848</v>
      </c>
      <c r="B4235" s="421">
        <v>142.15</v>
      </c>
      <c r="J4235" s="399">
        <f t="shared" si="374"/>
        <v>142.15</v>
      </c>
      <c r="M4235" s="389"/>
      <c r="N4235" s="401"/>
    </row>
    <row r="4236" spans="1:14" x14ac:dyDescent="0.2">
      <c r="A4236" s="158">
        <v>55850</v>
      </c>
      <c r="B4236" s="421">
        <v>187.65</v>
      </c>
      <c r="J4236" s="399">
        <f t="shared" si="374"/>
        <v>187.65</v>
      </c>
      <c r="M4236" s="389"/>
      <c r="N4236" s="401"/>
    </row>
    <row r="4237" spans="1:14" x14ac:dyDescent="0.2">
      <c r="A4237" s="158">
        <v>55852</v>
      </c>
      <c r="B4237" s="421">
        <v>113.55</v>
      </c>
      <c r="J4237" s="399">
        <f t="shared" si="374"/>
        <v>113.55</v>
      </c>
      <c r="M4237" s="389"/>
      <c r="N4237" s="401"/>
    </row>
    <row r="4238" spans="1:14" x14ac:dyDescent="0.2">
      <c r="A4238" s="158">
        <v>55854</v>
      </c>
      <c r="B4238" s="421">
        <v>39.35</v>
      </c>
      <c r="J4238" s="399">
        <f t="shared" si="374"/>
        <v>39.35</v>
      </c>
      <c r="M4238" s="389"/>
      <c r="N4238" s="401"/>
    </row>
    <row r="4239" spans="1:14" x14ac:dyDescent="0.2">
      <c r="A4239" s="158">
        <v>55856</v>
      </c>
      <c r="B4239" s="421">
        <v>113.55</v>
      </c>
      <c r="J4239" s="399">
        <f t="shared" si="374"/>
        <v>113.55</v>
      </c>
      <c r="L4239" s="400"/>
      <c r="M4239" s="389"/>
      <c r="N4239" s="401"/>
    </row>
    <row r="4240" spans="1:14" x14ac:dyDescent="0.2">
      <c r="A4240" s="158">
        <v>55857</v>
      </c>
      <c r="B4240" s="421">
        <v>39.35</v>
      </c>
      <c r="J4240" s="399">
        <f t="shared" si="374"/>
        <v>39.35</v>
      </c>
      <c r="L4240" s="400"/>
      <c r="M4240" s="389"/>
      <c r="N4240" s="401"/>
    </row>
    <row r="4241" spans="1:14" x14ac:dyDescent="0.2">
      <c r="A4241" s="158">
        <v>55858</v>
      </c>
      <c r="B4241" s="421">
        <v>126</v>
      </c>
      <c r="J4241" s="399">
        <f t="shared" si="374"/>
        <v>126</v>
      </c>
      <c r="L4241" s="400"/>
      <c r="M4241" s="389"/>
      <c r="N4241" s="401"/>
    </row>
    <row r="4242" spans="1:14" x14ac:dyDescent="0.2">
      <c r="A4242" s="158">
        <v>55859</v>
      </c>
      <c r="B4242" s="421">
        <v>43.75</v>
      </c>
      <c r="J4242" s="399">
        <f t="shared" si="374"/>
        <v>43.75</v>
      </c>
      <c r="L4242" s="400"/>
      <c r="M4242" s="389"/>
      <c r="N4242" s="401"/>
    </row>
    <row r="4243" spans="1:14" x14ac:dyDescent="0.2">
      <c r="A4243" s="158">
        <v>55860</v>
      </c>
      <c r="B4243" s="421">
        <v>113.55</v>
      </c>
      <c r="J4243" s="399">
        <f t="shared" si="374"/>
        <v>113.55</v>
      </c>
      <c r="L4243" s="400"/>
      <c r="M4243" s="389"/>
      <c r="N4243" s="401"/>
    </row>
    <row r="4244" spans="1:14" x14ac:dyDescent="0.2">
      <c r="A4244" s="158">
        <v>55861</v>
      </c>
      <c r="B4244" s="421">
        <v>39.35</v>
      </c>
      <c r="J4244" s="399">
        <f t="shared" si="374"/>
        <v>39.35</v>
      </c>
      <c r="L4244" s="400"/>
      <c r="M4244" s="389"/>
      <c r="N4244" s="401"/>
    </row>
    <row r="4245" spans="1:14" x14ac:dyDescent="0.2">
      <c r="A4245" s="158">
        <v>55862</v>
      </c>
      <c r="B4245" s="421">
        <v>126</v>
      </c>
      <c r="J4245" s="399">
        <f t="shared" si="374"/>
        <v>126</v>
      </c>
      <c r="L4245" s="400"/>
      <c r="M4245" s="389"/>
      <c r="N4245" s="401"/>
    </row>
    <row r="4246" spans="1:14" x14ac:dyDescent="0.2">
      <c r="A4246" s="158">
        <v>55863</v>
      </c>
      <c r="B4246" s="421">
        <v>43.75</v>
      </c>
      <c r="J4246" s="399">
        <f t="shared" si="374"/>
        <v>43.75</v>
      </c>
      <c r="L4246" s="400"/>
      <c r="M4246" s="389"/>
      <c r="N4246" s="401"/>
    </row>
    <row r="4247" spans="1:14" x14ac:dyDescent="0.2">
      <c r="A4247" s="158">
        <v>55864</v>
      </c>
      <c r="B4247" s="421">
        <v>113.55</v>
      </c>
      <c r="J4247" s="399">
        <f t="shared" si="374"/>
        <v>113.55</v>
      </c>
      <c r="L4247" s="400"/>
      <c r="M4247" s="389"/>
      <c r="N4247" s="401"/>
    </row>
    <row r="4248" spans="1:14" x14ac:dyDescent="0.2">
      <c r="A4248" s="158">
        <v>55865</v>
      </c>
      <c r="B4248" s="421">
        <v>39.35</v>
      </c>
      <c r="J4248" s="399">
        <f t="shared" si="374"/>
        <v>39.35</v>
      </c>
      <c r="L4248" s="400"/>
      <c r="M4248" s="389"/>
      <c r="N4248" s="401"/>
    </row>
    <row r="4249" spans="1:14" x14ac:dyDescent="0.2">
      <c r="A4249" s="158">
        <v>55866</v>
      </c>
      <c r="B4249" s="421">
        <v>126</v>
      </c>
      <c r="J4249" s="399">
        <f t="shared" si="374"/>
        <v>126</v>
      </c>
      <c r="L4249" s="400"/>
      <c r="M4249" s="389"/>
      <c r="N4249" s="401"/>
    </row>
    <row r="4250" spans="1:14" x14ac:dyDescent="0.2">
      <c r="A4250" s="158">
        <v>55867</v>
      </c>
      <c r="B4250" s="421">
        <v>43.75</v>
      </c>
      <c r="J4250" s="399">
        <f t="shared" si="374"/>
        <v>43.75</v>
      </c>
      <c r="L4250" s="400"/>
      <c r="M4250" s="389"/>
      <c r="N4250" s="401"/>
    </row>
    <row r="4251" spans="1:14" x14ac:dyDescent="0.2">
      <c r="A4251" s="158">
        <v>55868</v>
      </c>
      <c r="B4251" s="421">
        <v>113.55</v>
      </c>
      <c r="J4251" s="399">
        <f t="shared" si="374"/>
        <v>113.55</v>
      </c>
      <c r="L4251" s="400"/>
      <c r="M4251" s="389"/>
      <c r="N4251" s="401"/>
    </row>
    <row r="4252" spans="1:14" x14ac:dyDescent="0.2">
      <c r="A4252" s="158">
        <v>55869</v>
      </c>
      <c r="B4252" s="421">
        <v>39.35</v>
      </c>
      <c r="J4252" s="399">
        <f t="shared" si="374"/>
        <v>39.35</v>
      </c>
      <c r="L4252" s="400"/>
      <c r="M4252" s="389"/>
      <c r="N4252" s="401"/>
    </row>
    <row r="4253" spans="1:14" x14ac:dyDescent="0.2">
      <c r="A4253" s="158">
        <v>55870</v>
      </c>
      <c r="B4253" s="421">
        <v>126</v>
      </c>
      <c r="J4253" s="399">
        <f t="shared" si="374"/>
        <v>126</v>
      </c>
      <c r="L4253" s="400"/>
      <c r="M4253" s="389"/>
      <c r="N4253" s="401"/>
    </row>
    <row r="4254" spans="1:14" x14ac:dyDescent="0.2">
      <c r="A4254" s="158">
        <v>55871</v>
      </c>
      <c r="B4254" s="421">
        <v>43.75</v>
      </c>
      <c r="J4254" s="399">
        <f t="shared" si="374"/>
        <v>43.75</v>
      </c>
      <c r="L4254" s="400"/>
      <c r="M4254" s="389"/>
      <c r="N4254" s="401"/>
    </row>
    <row r="4255" spans="1:14" x14ac:dyDescent="0.2">
      <c r="A4255" s="158">
        <v>55872</v>
      </c>
      <c r="B4255" s="421">
        <v>113.55</v>
      </c>
      <c r="J4255" s="399">
        <f t="shared" si="374"/>
        <v>113.55</v>
      </c>
      <c r="L4255" s="400"/>
      <c r="M4255" s="389"/>
      <c r="N4255" s="401"/>
    </row>
    <row r="4256" spans="1:14" x14ac:dyDescent="0.2">
      <c r="A4256" s="158">
        <v>55873</v>
      </c>
      <c r="B4256" s="421">
        <v>39.35</v>
      </c>
      <c r="J4256" s="399">
        <f t="shared" si="374"/>
        <v>39.35</v>
      </c>
      <c r="L4256" s="400"/>
      <c r="M4256" s="389"/>
      <c r="N4256" s="401"/>
    </row>
    <row r="4257" spans="1:14" x14ac:dyDescent="0.2">
      <c r="A4257" s="158">
        <v>55874</v>
      </c>
      <c r="B4257" s="421">
        <v>126</v>
      </c>
      <c r="J4257" s="399">
        <f t="shared" si="374"/>
        <v>126</v>
      </c>
      <c r="L4257" s="400"/>
      <c r="M4257" s="389"/>
      <c r="N4257" s="401"/>
    </row>
    <row r="4258" spans="1:14" x14ac:dyDescent="0.2">
      <c r="A4258" s="158">
        <v>55875</v>
      </c>
      <c r="B4258" s="421">
        <v>43.75</v>
      </c>
      <c r="J4258" s="399">
        <f t="shared" si="374"/>
        <v>43.75</v>
      </c>
      <c r="L4258" s="400"/>
      <c r="M4258" s="389"/>
      <c r="N4258" s="401"/>
    </row>
    <row r="4259" spans="1:14" x14ac:dyDescent="0.2">
      <c r="A4259" s="158">
        <v>55876</v>
      </c>
      <c r="B4259" s="421">
        <v>113.55</v>
      </c>
      <c r="J4259" s="399">
        <f t="shared" si="374"/>
        <v>113.55</v>
      </c>
      <c r="L4259" s="400"/>
      <c r="M4259" s="389"/>
      <c r="N4259" s="401"/>
    </row>
    <row r="4260" spans="1:14" x14ac:dyDescent="0.2">
      <c r="A4260" s="158">
        <v>55877</v>
      </c>
      <c r="B4260" s="421">
        <v>39.35</v>
      </c>
      <c r="J4260" s="399">
        <f t="shared" si="374"/>
        <v>39.35</v>
      </c>
      <c r="L4260" s="400"/>
      <c r="M4260" s="389"/>
      <c r="N4260" s="401"/>
    </row>
    <row r="4261" spans="1:14" x14ac:dyDescent="0.2">
      <c r="A4261" s="158">
        <v>55878</v>
      </c>
      <c r="B4261" s="421">
        <v>126</v>
      </c>
      <c r="J4261" s="399">
        <f t="shared" si="374"/>
        <v>126</v>
      </c>
      <c r="L4261" s="400"/>
      <c r="M4261" s="389"/>
      <c r="N4261" s="401"/>
    </row>
    <row r="4262" spans="1:14" x14ac:dyDescent="0.2">
      <c r="A4262" s="158">
        <v>55879</v>
      </c>
      <c r="B4262" s="421">
        <v>43.75</v>
      </c>
      <c r="J4262" s="399">
        <f t="shared" si="374"/>
        <v>43.75</v>
      </c>
      <c r="L4262" s="400"/>
      <c r="M4262" s="389"/>
      <c r="N4262" s="401"/>
    </row>
    <row r="4263" spans="1:14" x14ac:dyDescent="0.2">
      <c r="A4263" s="158">
        <v>55880</v>
      </c>
      <c r="B4263" s="421">
        <v>113.55</v>
      </c>
      <c r="J4263" s="399">
        <f t="shared" si="374"/>
        <v>113.55</v>
      </c>
      <c r="L4263" s="400"/>
      <c r="M4263" s="389"/>
      <c r="N4263" s="401"/>
    </row>
    <row r="4264" spans="1:14" x14ac:dyDescent="0.2">
      <c r="A4264" s="158">
        <v>55881</v>
      </c>
      <c r="B4264" s="421">
        <v>39.35</v>
      </c>
      <c r="J4264" s="399">
        <f t="shared" si="374"/>
        <v>39.35</v>
      </c>
      <c r="L4264" s="400"/>
      <c r="M4264" s="389"/>
      <c r="N4264" s="401"/>
    </row>
    <row r="4265" spans="1:14" x14ac:dyDescent="0.2">
      <c r="A4265" s="158">
        <v>55882</v>
      </c>
      <c r="B4265" s="421">
        <v>126</v>
      </c>
      <c r="J4265" s="399">
        <f t="shared" si="374"/>
        <v>126</v>
      </c>
      <c r="L4265" s="400"/>
      <c r="M4265" s="389"/>
      <c r="N4265" s="401"/>
    </row>
    <row r="4266" spans="1:14" x14ac:dyDescent="0.2">
      <c r="A4266" s="158">
        <v>55883</v>
      </c>
      <c r="B4266" s="421">
        <v>43.75</v>
      </c>
      <c r="J4266" s="399">
        <f t="shared" si="374"/>
        <v>43.75</v>
      </c>
      <c r="L4266" s="400"/>
      <c r="M4266" s="389"/>
      <c r="N4266" s="401"/>
    </row>
    <row r="4267" spans="1:14" x14ac:dyDescent="0.2">
      <c r="A4267" s="158">
        <v>55884</v>
      </c>
      <c r="B4267" s="421">
        <v>113.55</v>
      </c>
      <c r="J4267" s="399">
        <f t="shared" si="374"/>
        <v>113.55</v>
      </c>
      <c r="L4267" s="400"/>
      <c r="M4267" s="389"/>
      <c r="N4267" s="401"/>
    </row>
    <row r="4268" spans="1:14" x14ac:dyDescent="0.2">
      <c r="A4268" s="158">
        <v>55885</v>
      </c>
      <c r="B4268" s="421">
        <v>39.35</v>
      </c>
      <c r="J4268" s="399">
        <f t="shared" si="374"/>
        <v>39.35</v>
      </c>
      <c r="L4268" s="400"/>
      <c r="M4268" s="389"/>
      <c r="N4268" s="401"/>
    </row>
    <row r="4269" spans="1:14" x14ac:dyDescent="0.2">
      <c r="A4269" s="158">
        <v>55886</v>
      </c>
      <c r="B4269" s="421">
        <v>126</v>
      </c>
      <c r="J4269" s="399">
        <f t="shared" si="374"/>
        <v>126</v>
      </c>
      <c r="L4269" s="400"/>
      <c r="M4269" s="389"/>
      <c r="N4269" s="401"/>
    </row>
    <row r="4270" spans="1:14" x14ac:dyDescent="0.2">
      <c r="A4270" s="158">
        <v>55887</v>
      </c>
      <c r="B4270" s="421">
        <v>43.75</v>
      </c>
      <c r="J4270" s="399">
        <f t="shared" si="374"/>
        <v>43.75</v>
      </c>
      <c r="L4270" s="400"/>
      <c r="M4270" s="389"/>
      <c r="N4270" s="401"/>
    </row>
    <row r="4271" spans="1:14" x14ac:dyDescent="0.2">
      <c r="A4271" s="158">
        <v>55888</v>
      </c>
      <c r="B4271" s="421">
        <v>113.55</v>
      </c>
      <c r="J4271" s="399">
        <f t="shared" si="374"/>
        <v>113.55</v>
      </c>
      <c r="L4271" s="400"/>
      <c r="M4271" s="389"/>
      <c r="N4271" s="401"/>
    </row>
    <row r="4272" spans="1:14" x14ac:dyDescent="0.2">
      <c r="A4272" s="158">
        <v>55889</v>
      </c>
      <c r="B4272" s="421">
        <v>39.35</v>
      </c>
      <c r="J4272" s="399">
        <f t="shared" si="374"/>
        <v>39.35</v>
      </c>
      <c r="L4272" s="400"/>
      <c r="M4272" s="389"/>
      <c r="N4272" s="401"/>
    </row>
    <row r="4273" spans="1:14" x14ac:dyDescent="0.2">
      <c r="A4273" s="158">
        <v>55890</v>
      </c>
      <c r="B4273" s="421">
        <v>126</v>
      </c>
      <c r="J4273" s="399">
        <f t="shared" si="374"/>
        <v>126</v>
      </c>
      <c r="L4273" s="400"/>
      <c r="M4273" s="389"/>
      <c r="N4273" s="401"/>
    </row>
    <row r="4274" spans="1:14" x14ac:dyDescent="0.2">
      <c r="A4274" s="158">
        <v>55891</v>
      </c>
      <c r="B4274" s="421">
        <v>43.75</v>
      </c>
      <c r="J4274" s="399">
        <f t="shared" si="374"/>
        <v>43.75</v>
      </c>
      <c r="L4274" s="400"/>
      <c r="M4274" s="389"/>
      <c r="N4274" s="401"/>
    </row>
    <row r="4275" spans="1:14" x14ac:dyDescent="0.2">
      <c r="A4275" s="158">
        <v>55892</v>
      </c>
      <c r="B4275" s="421">
        <v>113.55</v>
      </c>
      <c r="J4275" s="399">
        <f t="shared" si="374"/>
        <v>113.55</v>
      </c>
      <c r="L4275" s="400"/>
      <c r="M4275" s="389"/>
      <c r="N4275" s="401"/>
    </row>
    <row r="4276" spans="1:14" x14ac:dyDescent="0.2">
      <c r="A4276" s="158">
        <v>55893</v>
      </c>
      <c r="B4276" s="421">
        <v>39.35</v>
      </c>
      <c r="J4276" s="399">
        <f t="shared" si="374"/>
        <v>39.35</v>
      </c>
      <c r="L4276" s="400"/>
      <c r="M4276" s="389"/>
      <c r="N4276" s="401"/>
    </row>
    <row r="4277" spans="1:14" x14ac:dyDescent="0.2">
      <c r="A4277" s="158">
        <v>55894</v>
      </c>
      <c r="B4277" s="421">
        <v>126</v>
      </c>
      <c r="J4277" s="399">
        <f t="shared" si="374"/>
        <v>126</v>
      </c>
      <c r="L4277" s="400"/>
      <c r="M4277" s="389"/>
      <c r="N4277" s="401"/>
    </row>
    <row r="4278" spans="1:14" x14ac:dyDescent="0.2">
      <c r="A4278" s="158">
        <v>55895</v>
      </c>
      <c r="B4278" s="421">
        <v>43.75</v>
      </c>
      <c r="J4278" s="399">
        <f t="shared" si="374"/>
        <v>43.75</v>
      </c>
      <c r="L4278" s="400"/>
      <c r="M4278" s="389"/>
      <c r="N4278" s="401"/>
    </row>
    <row r="4279" spans="1:14" x14ac:dyDescent="0.2">
      <c r="A4279" s="158">
        <v>56001</v>
      </c>
      <c r="B4279" s="421">
        <v>203</v>
      </c>
      <c r="J4279" s="399">
        <f t="shared" si="374"/>
        <v>203</v>
      </c>
      <c r="M4279" s="389"/>
      <c r="N4279" s="401"/>
    </row>
    <row r="4280" spans="1:14" x14ac:dyDescent="0.2">
      <c r="A4280" s="158">
        <v>56007</v>
      </c>
      <c r="B4280" s="421">
        <v>260.14999999999998</v>
      </c>
      <c r="J4280" s="399">
        <f t="shared" ref="J4280:J4343" si="375">B4280</f>
        <v>260.14999999999998</v>
      </c>
      <c r="M4280" s="389"/>
      <c r="N4280" s="401"/>
    </row>
    <row r="4281" spans="1:14" x14ac:dyDescent="0.2">
      <c r="A4281" s="158">
        <v>56010</v>
      </c>
      <c r="B4281" s="421">
        <v>262.35000000000002</v>
      </c>
      <c r="J4281" s="399">
        <f t="shared" si="375"/>
        <v>262.35000000000002</v>
      </c>
      <c r="M4281" s="389"/>
      <c r="N4281" s="401"/>
    </row>
    <row r="4282" spans="1:14" x14ac:dyDescent="0.2">
      <c r="A4282" s="158">
        <v>56013</v>
      </c>
      <c r="B4282" s="421">
        <v>260.14999999999998</v>
      </c>
      <c r="J4282" s="399">
        <f t="shared" si="375"/>
        <v>260.14999999999998</v>
      </c>
      <c r="M4282" s="389"/>
      <c r="N4282" s="401"/>
    </row>
    <row r="4283" spans="1:14" x14ac:dyDescent="0.2">
      <c r="A4283" s="158">
        <v>56016</v>
      </c>
      <c r="B4283" s="421">
        <v>301.75</v>
      </c>
      <c r="J4283" s="399">
        <f t="shared" si="375"/>
        <v>301.75</v>
      </c>
      <c r="M4283" s="389"/>
      <c r="N4283" s="401"/>
    </row>
    <row r="4284" spans="1:14" x14ac:dyDescent="0.2">
      <c r="A4284" s="158">
        <v>56022</v>
      </c>
      <c r="B4284" s="421">
        <v>234.1</v>
      </c>
      <c r="J4284" s="399">
        <f t="shared" si="375"/>
        <v>234.1</v>
      </c>
      <c r="M4284" s="389"/>
      <c r="N4284" s="401"/>
    </row>
    <row r="4285" spans="1:14" x14ac:dyDescent="0.2">
      <c r="A4285" s="158">
        <v>56028</v>
      </c>
      <c r="B4285" s="421">
        <v>350.45</v>
      </c>
      <c r="J4285" s="399">
        <f t="shared" si="375"/>
        <v>350.45</v>
      </c>
      <c r="M4285" s="389"/>
      <c r="N4285" s="401"/>
    </row>
    <row r="4286" spans="1:14" x14ac:dyDescent="0.2">
      <c r="A4286" s="158">
        <v>56030</v>
      </c>
      <c r="B4286" s="421">
        <v>234.1</v>
      </c>
      <c r="J4286" s="399">
        <f t="shared" si="375"/>
        <v>234.1</v>
      </c>
      <c r="M4286" s="389"/>
      <c r="N4286" s="401"/>
    </row>
    <row r="4287" spans="1:14" x14ac:dyDescent="0.2">
      <c r="A4287" s="158">
        <v>56036</v>
      </c>
      <c r="B4287" s="421">
        <v>350.45</v>
      </c>
      <c r="J4287" s="399">
        <f t="shared" si="375"/>
        <v>350.45</v>
      </c>
      <c r="M4287" s="389"/>
      <c r="N4287" s="401"/>
    </row>
    <row r="4288" spans="1:14" x14ac:dyDescent="0.2">
      <c r="A4288" s="158">
        <v>56101</v>
      </c>
      <c r="B4288" s="421">
        <v>239.3</v>
      </c>
      <c r="J4288" s="399">
        <f t="shared" si="375"/>
        <v>239.3</v>
      </c>
      <c r="M4288" s="389"/>
      <c r="N4288" s="401"/>
    </row>
    <row r="4289" spans="1:14" x14ac:dyDescent="0.2">
      <c r="A4289" s="158">
        <v>56107</v>
      </c>
      <c r="B4289" s="421">
        <v>353.75</v>
      </c>
      <c r="J4289" s="399">
        <f t="shared" si="375"/>
        <v>353.75</v>
      </c>
      <c r="M4289" s="389"/>
      <c r="N4289" s="401"/>
    </row>
    <row r="4290" spans="1:14" x14ac:dyDescent="0.2">
      <c r="A4290" s="158">
        <v>56219</v>
      </c>
      <c r="B4290" s="421">
        <v>339.45</v>
      </c>
      <c r="J4290" s="399">
        <f t="shared" si="375"/>
        <v>339.45</v>
      </c>
      <c r="M4290" s="389"/>
      <c r="N4290" s="401"/>
    </row>
    <row r="4291" spans="1:14" x14ac:dyDescent="0.2">
      <c r="A4291" s="158">
        <v>56220</v>
      </c>
      <c r="B4291" s="421">
        <v>249.75</v>
      </c>
      <c r="J4291" s="399">
        <f t="shared" si="375"/>
        <v>249.75</v>
      </c>
      <c r="M4291" s="389"/>
      <c r="N4291" s="401"/>
    </row>
    <row r="4292" spans="1:14" x14ac:dyDescent="0.2">
      <c r="A4292" s="158">
        <v>56221</v>
      </c>
      <c r="B4292" s="421">
        <v>249.75</v>
      </c>
      <c r="J4292" s="399">
        <f t="shared" si="375"/>
        <v>249.75</v>
      </c>
      <c r="M4292" s="389"/>
      <c r="N4292" s="401"/>
    </row>
    <row r="4293" spans="1:14" x14ac:dyDescent="0.2">
      <c r="A4293" s="158">
        <v>56223</v>
      </c>
      <c r="B4293" s="421">
        <v>249.75</v>
      </c>
      <c r="J4293" s="399">
        <f t="shared" si="375"/>
        <v>249.75</v>
      </c>
      <c r="M4293" s="389"/>
      <c r="N4293" s="401"/>
    </row>
    <row r="4294" spans="1:14" x14ac:dyDescent="0.2">
      <c r="A4294" s="158">
        <v>56224</v>
      </c>
      <c r="B4294" s="421">
        <v>365.6</v>
      </c>
      <c r="J4294" s="399">
        <f t="shared" si="375"/>
        <v>365.6</v>
      </c>
      <c r="M4294" s="389"/>
      <c r="N4294" s="401"/>
    </row>
    <row r="4295" spans="1:14" x14ac:dyDescent="0.2">
      <c r="A4295" s="158">
        <v>56225</v>
      </c>
      <c r="B4295" s="421">
        <v>365.6</v>
      </c>
      <c r="J4295" s="399">
        <f t="shared" si="375"/>
        <v>365.6</v>
      </c>
      <c r="M4295" s="389"/>
      <c r="N4295" s="401"/>
    </row>
    <row r="4296" spans="1:14" x14ac:dyDescent="0.2">
      <c r="A4296" s="158">
        <v>56226</v>
      </c>
      <c r="B4296" s="421">
        <v>365.6</v>
      </c>
      <c r="J4296" s="399">
        <f t="shared" si="375"/>
        <v>365.6</v>
      </c>
      <c r="M4296" s="389"/>
      <c r="N4296" s="401"/>
    </row>
    <row r="4297" spans="1:14" x14ac:dyDescent="0.2">
      <c r="A4297" s="158">
        <v>56233</v>
      </c>
      <c r="B4297" s="421">
        <v>249.75</v>
      </c>
      <c r="J4297" s="399">
        <f t="shared" si="375"/>
        <v>249.75</v>
      </c>
      <c r="M4297" s="389"/>
      <c r="N4297" s="401"/>
    </row>
    <row r="4298" spans="1:14" x14ac:dyDescent="0.2">
      <c r="A4298" s="158">
        <v>56234</v>
      </c>
      <c r="B4298" s="421">
        <v>365.6</v>
      </c>
      <c r="J4298" s="399">
        <f t="shared" si="375"/>
        <v>365.6</v>
      </c>
      <c r="M4298" s="389"/>
      <c r="N4298" s="401"/>
    </row>
    <row r="4299" spans="1:14" x14ac:dyDescent="0.2">
      <c r="A4299" s="158">
        <v>56237</v>
      </c>
      <c r="B4299" s="421">
        <v>249.75</v>
      </c>
      <c r="J4299" s="399">
        <f t="shared" si="375"/>
        <v>249.75</v>
      </c>
      <c r="M4299" s="389"/>
      <c r="N4299" s="401"/>
    </row>
    <row r="4300" spans="1:14" x14ac:dyDescent="0.2">
      <c r="A4300" s="158">
        <v>56238</v>
      </c>
      <c r="B4300" s="421">
        <v>365.6</v>
      </c>
      <c r="J4300" s="399">
        <f t="shared" si="375"/>
        <v>365.6</v>
      </c>
      <c r="M4300" s="389"/>
      <c r="N4300" s="401"/>
    </row>
    <row r="4301" spans="1:14" x14ac:dyDescent="0.2">
      <c r="A4301" s="158">
        <v>56301</v>
      </c>
      <c r="B4301" s="421">
        <v>306.95</v>
      </c>
      <c r="J4301" s="399">
        <f t="shared" si="375"/>
        <v>306.95</v>
      </c>
      <c r="M4301" s="389"/>
      <c r="N4301" s="401"/>
    </row>
    <row r="4302" spans="1:14" x14ac:dyDescent="0.2">
      <c r="A4302" s="158">
        <v>56307</v>
      </c>
      <c r="B4302" s="421">
        <v>416.2</v>
      </c>
      <c r="J4302" s="399">
        <f t="shared" si="375"/>
        <v>416.2</v>
      </c>
      <c r="M4302" s="389"/>
      <c r="N4302" s="401"/>
    </row>
    <row r="4303" spans="1:14" x14ac:dyDescent="0.2">
      <c r="A4303" s="158">
        <v>56401</v>
      </c>
      <c r="B4303" s="421">
        <v>260.14999999999998</v>
      </c>
      <c r="J4303" s="399">
        <f t="shared" si="375"/>
        <v>260.14999999999998</v>
      </c>
      <c r="M4303" s="389"/>
      <c r="N4303" s="401"/>
    </row>
    <row r="4304" spans="1:14" x14ac:dyDescent="0.2">
      <c r="A4304" s="158">
        <v>56407</v>
      </c>
      <c r="B4304" s="421">
        <v>374.6</v>
      </c>
      <c r="J4304" s="399">
        <f t="shared" si="375"/>
        <v>374.6</v>
      </c>
      <c r="M4304" s="389"/>
      <c r="N4304" s="401"/>
    </row>
    <row r="4305" spans="1:14" x14ac:dyDescent="0.2">
      <c r="A4305" s="158">
        <v>56409</v>
      </c>
      <c r="B4305" s="421">
        <v>260.14999999999998</v>
      </c>
      <c r="J4305" s="399">
        <f t="shared" si="375"/>
        <v>260.14999999999998</v>
      </c>
      <c r="M4305" s="389"/>
      <c r="N4305" s="401"/>
    </row>
    <row r="4306" spans="1:14" x14ac:dyDescent="0.2">
      <c r="A4306" s="158">
        <v>56412</v>
      </c>
      <c r="B4306" s="421">
        <v>374.6</v>
      </c>
      <c r="J4306" s="399">
        <f t="shared" si="375"/>
        <v>374.6</v>
      </c>
      <c r="M4306" s="389"/>
      <c r="N4306" s="401"/>
    </row>
    <row r="4307" spans="1:14" x14ac:dyDescent="0.2">
      <c r="A4307" s="158">
        <v>56501</v>
      </c>
      <c r="B4307" s="421">
        <v>400.55</v>
      </c>
      <c r="J4307" s="399">
        <f t="shared" si="375"/>
        <v>400.55</v>
      </c>
      <c r="M4307" s="389"/>
      <c r="N4307" s="401"/>
    </row>
    <row r="4308" spans="1:14" x14ac:dyDescent="0.2">
      <c r="A4308" s="158">
        <v>56507</v>
      </c>
      <c r="B4308" s="421">
        <v>499.5</v>
      </c>
      <c r="J4308" s="399">
        <f t="shared" si="375"/>
        <v>499.5</v>
      </c>
      <c r="M4308" s="389"/>
      <c r="N4308" s="401"/>
    </row>
    <row r="4309" spans="1:14" x14ac:dyDescent="0.2">
      <c r="A4309" s="158">
        <v>56553</v>
      </c>
      <c r="B4309" s="421">
        <v>541.04999999999995</v>
      </c>
      <c r="J4309" s="399">
        <f t="shared" si="375"/>
        <v>541.04999999999995</v>
      </c>
      <c r="M4309" s="389"/>
      <c r="N4309" s="401"/>
    </row>
    <row r="4310" spans="1:14" x14ac:dyDescent="0.2">
      <c r="A4310" s="158">
        <v>56620</v>
      </c>
      <c r="B4310" s="421">
        <v>228.9</v>
      </c>
      <c r="J4310" s="399">
        <f t="shared" si="375"/>
        <v>228.9</v>
      </c>
      <c r="M4310" s="389"/>
      <c r="N4310" s="401"/>
    </row>
    <row r="4311" spans="1:14" x14ac:dyDescent="0.2">
      <c r="A4311" s="158">
        <v>56622</v>
      </c>
      <c r="B4311" s="421">
        <v>228.9</v>
      </c>
      <c r="J4311" s="399">
        <f t="shared" si="375"/>
        <v>228.9</v>
      </c>
      <c r="L4311" s="400"/>
      <c r="M4311" s="389"/>
      <c r="N4311" s="401"/>
    </row>
    <row r="4312" spans="1:14" x14ac:dyDescent="0.2">
      <c r="A4312" s="158">
        <v>56623</v>
      </c>
      <c r="B4312" s="421">
        <v>348.2</v>
      </c>
      <c r="J4312" s="399">
        <f t="shared" si="375"/>
        <v>348.2</v>
      </c>
      <c r="L4312" s="400"/>
      <c r="M4312" s="389"/>
      <c r="N4312" s="401"/>
    </row>
    <row r="4313" spans="1:14" x14ac:dyDescent="0.2">
      <c r="A4313" s="158">
        <v>56626</v>
      </c>
      <c r="B4313" s="421">
        <v>348.2</v>
      </c>
      <c r="J4313" s="399">
        <f t="shared" si="375"/>
        <v>348.2</v>
      </c>
      <c r="M4313" s="389"/>
      <c r="N4313" s="401"/>
    </row>
    <row r="4314" spans="1:14" x14ac:dyDescent="0.2">
      <c r="A4314" s="158">
        <v>56627</v>
      </c>
      <c r="B4314" s="421">
        <v>228.9</v>
      </c>
      <c r="J4314" s="399">
        <f t="shared" si="375"/>
        <v>228.9</v>
      </c>
      <c r="L4314" s="400"/>
      <c r="M4314" s="389"/>
      <c r="N4314" s="401"/>
    </row>
    <row r="4315" spans="1:14" x14ac:dyDescent="0.2">
      <c r="A4315" s="158">
        <v>56628</v>
      </c>
      <c r="B4315" s="421">
        <v>348.2</v>
      </c>
      <c r="J4315" s="399">
        <f t="shared" si="375"/>
        <v>348.2</v>
      </c>
      <c r="L4315" s="400"/>
      <c r="M4315" s="389"/>
      <c r="N4315" s="401"/>
    </row>
    <row r="4316" spans="1:14" x14ac:dyDescent="0.2">
      <c r="A4316" s="158">
        <v>56629</v>
      </c>
      <c r="B4316" s="421">
        <v>228.9</v>
      </c>
      <c r="J4316" s="399">
        <f t="shared" si="375"/>
        <v>228.9</v>
      </c>
      <c r="L4316" s="400"/>
      <c r="M4316" s="389"/>
      <c r="N4316" s="401"/>
    </row>
    <row r="4317" spans="1:14" x14ac:dyDescent="0.2">
      <c r="A4317" s="158">
        <v>56630</v>
      </c>
      <c r="B4317" s="421">
        <v>348.2</v>
      </c>
      <c r="J4317" s="399">
        <f t="shared" si="375"/>
        <v>348.2</v>
      </c>
      <c r="L4317" s="400"/>
      <c r="M4317" s="389"/>
      <c r="N4317" s="401"/>
    </row>
    <row r="4318" spans="1:14" x14ac:dyDescent="0.2">
      <c r="A4318" s="158">
        <v>56801</v>
      </c>
      <c r="B4318" s="421">
        <v>485.45</v>
      </c>
      <c r="J4318" s="399">
        <f t="shared" si="375"/>
        <v>485.45</v>
      </c>
      <c r="M4318" s="389"/>
      <c r="N4318" s="401"/>
    </row>
    <row r="4319" spans="1:14" x14ac:dyDescent="0.2">
      <c r="A4319" s="158">
        <v>56807</v>
      </c>
      <c r="B4319" s="421">
        <v>582.70000000000005</v>
      </c>
      <c r="J4319" s="399">
        <f t="shared" si="375"/>
        <v>582.70000000000005</v>
      </c>
      <c r="M4319" s="389"/>
      <c r="N4319" s="401"/>
    </row>
    <row r="4320" spans="1:14" x14ac:dyDescent="0.2">
      <c r="A4320" s="158">
        <v>57001</v>
      </c>
      <c r="B4320" s="421">
        <v>485.55</v>
      </c>
      <c r="J4320" s="399">
        <f t="shared" si="375"/>
        <v>485.55</v>
      </c>
      <c r="M4320" s="389"/>
      <c r="N4320" s="401"/>
    </row>
    <row r="4321" spans="1:14" x14ac:dyDescent="0.2">
      <c r="A4321" s="158">
        <v>57007</v>
      </c>
      <c r="B4321" s="421">
        <v>590.75</v>
      </c>
      <c r="J4321" s="399">
        <f t="shared" si="375"/>
        <v>590.75</v>
      </c>
      <c r="M4321" s="389"/>
      <c r="N4321" s="401"/>
    </row>
    <row r="4322" spans="1:14" x14ac:dyDescent="0.2">
      <c r="A4322" s="158">
        <v>57201</v>
      </c>
      <c r="B4322" s="421">
        <v>161.5</v>
      </c>
      <c r="J4322" s="399">
        <f t="shared" si="375"/>
        <v>161.5</v>
      </c>
      <c r="M4322" s="389"/>
      <c r="N4322" s="401"/>
    </row>
    <row r="4323" spans="1:14" x14ac:dyDescent="0.2">
      <c r="A4323" s="158">
        <v>57341</v>
      </c>
      <c r="B4323" s="421">
        <v>489.05</v>
      </c>
      <c r="J4323" s="399">
        <f t="shared" si="375"/>
        <v>489.05</v>
      </c>
      <c r="M4323" s="389"/>
      <c r="N4323" s="401"/>
    </row>
    <row r="4324" spans="1:14" x14ac:dyDescent="0.2">
      <c r="A4324" s="158">
        <v>57352</v>
      </c>
      <c r="B4324" s="421">
        <v>530.65</v>
      </c>
      <c r="J4324" s="399">
        <f t="shared" si="375"/>
        <v>530.65</v>
      </c>
      <c r="L4324" s="400"/>
      <c r="M4324" s="389"/>
      <c r="N4324" s="401"/>
    </row>
    <row r="4325" spans="1:14" x14ac:dyDescent="0.2">
      <c r="A4325" s="158">
        <v>57353</v>
      </c>
      <c r="B4325" s="421">
        <v>530.65</v>
      </c>
      <c r="J4325" s="399">
        <f t="shared" si="375"/>
        <v>530.65</v>
      </c>
      <c r="L4325" s="400"/>
      <c r="M4325" s="389"/>
      <c r="N4325" s="401"/>
    </row>
    <row r="4326" spans="1:14" x14ac:dyDescent="0.2">
      <c r="A4326" s="158">
        <v>57354</v>
      </c>
      <c r="B4326" s="421">
        <v>530.65</v>
      </c>
      <c r="J4326" s="399">
        <f t="shared" si="375"/>
        <v>530.65</v>
      </c>
      <c r="L4326" s="400"/>
      <c r="M4326" s="389"/>
      <c r="N4326" s="401"/>
    </row>
    <row r="4327" spans="1:14" x14ac:dyDescent="0.2">
      <c r="A4327" s="158">
        <v>57357</v>
      </c>
      <c r="B4327" s="421">
        <v>530.65</v>
      </c>
      <c r="J4327" s="399">
        <f t="shared" si="375"/>
        <v>530.65</v>
      </c>
      <c r="L4327" s="400"/>
      <c r="M4327" s="389"/>
      <c r="N4327" s="401"/>
    </row>
    <row r="4328" spans="1:14" x14ac:dyDescent="0.2">
      <c r="A4328" s="158">
        <v>57360</v>
      </c>
      <c r="B4328" s="421">
        <v>728.35</v>
      </c>
      <c r="J4328" s="399">
        <f t="shared" si="375"/>
        <v>728.35</v>
      </c>
      <c r="M4328" s="389"/>
      <c r="N4328" s="401"/>
    </row>
    <row r="4329" spans="1:14" x14ac:dyDescent="0.2">
      <c r="A4329" s="158">
        <v>57362</v>
      </c>
      <c r="B4329" s="421">
        <v>117.75</v>
      </c>
      <c r="J4329" s="399">
        <f t="shared" si="375"/>
        <v>117.75</v>
      </c>
      <c r="M4329" s="389"/>
      <c r="N4329" s="401"/>
    </row>
    <row r="4330" spans="1:14" x14ac:dyDescent="0.2">
      <c r="A4330" s="386">
        <v>57364</v>
      </c>
      <c r="B4330" s="421">
        <v>728.35</v>
      </c>
      <c r="J4330" s="399">
        <f t="shared" si="375"/>
        <v>728.35</v>
      </c>
      <c r="L4330" s="400"/>
      <c r="M4330" s="389"/>
      <c r="N4330" s="403"/>
    </row>
    <row r="4331" spans="1:14" x14ac:dyDescent="0.2">
      <c r="A4331" s="158">
        <v>57506</v>
      </c>
      <c r="B4331" s="421">
        <v>30.95</v>
      </c>
      <c r="J4331" s="399">
        <f t="shared" si="375"/>
        <v>30.95</v>
      </c>
      <c r="M4331" s="389"/>
      <c r="N4331" s="401"/>
    </row>
    <row r="4332" spans="1:14" x14ac:dyDescent="0.2">
      <c r="A4332" s="158">
        <v>57509</v>
      </c>
      <c r="B4332" s="421">
        <v>41.35</v>
      </c>
      <c r="J4332" s="399">
        <f t="shared" si="375"/>
        <v>41.35</v>
      </c>
      <c r="M4332" s="389"/>
      <c r="N4332" s="401"/>
    </row>
    <row r="4333" spans="1:14" x14ac:dyDescent="0.2">
      <c r="A4333" s="158">
        <v>57512</v>
      </c>
      <c r="B4333" s="421">
        <v>42.1</v>
      </c>
      <c r="J4333" s="399">
        <f t="shared" si="375"/>
        <v>42.1</v>
      </c>
      <c r="M4333" s="389"/>
      <c r="N4333" s="401"/>
    </row>
    <row r="4334" spans="1:14" x14ac:dyDescent="0.2">
      <c r="A4334" s="158">
        <v>57515</v>
      </c>
      <c r="B4334" s="421">
        <v>56.2</v>
      </c>
      <c r="J4334" s="399">
        <f t="shared" si="375"/>
        <v>56.2</v>
      </c>
      <c r="M4334" s="389"/>
      <c r="N4334" s="401"/>
    </row>
    <row r="4335" spans="1:14" x14ac:dyDescent="0.2">
      <c r="A4335" s="158">
        <v>57518</v>
      </c>
      <c r="B4335" s="421">
        <v>33.85</v>
      </c>
      <c r="J4335" s="399">
        <f t="shared" si="375"/>
        <v>33.85</v>
      </c>
      <c r="M4335" s="389"/>
      <c r="N4335" s="401"/>
    </row>
    <row r="4336" spans="1:14" x14ac:dyDescent="0.2">
      <c r="A4336" s="158">
        <v>57521</v>
      </c>
      <c r="B4336" s="421">
        <v>45.15</v>
      </c>
      <c r="J4336" s="399">
        <f t="shared" si="375"/>
        <v>45.15</v>
      </c>
      <c r="M4336" s="389"/>
      <c r="N4336" s="401"/>
    </row>
    <row r="4337" spans="1:14" x14ac:dyDescent="0.2">
      <c r="A4337" s="158">
        <v>57522</v>
      </c>
      <c r="B4337" s="421">
        <v>33.85</v>
      </c>
      <c r="J4337" s="399">
        <f t="shared" si="375"/>
        <v>33.85</v>
      </c>
      <c r="M4337" s="389"/>
      <c r="N4337" s="401"/>
    </row>
    <row r="4338" spans="1:14" x14ac:dyDescent="0.2">
      <c r="A4338" s="158">
        <v>57523</v>
      </c>
      <c r="B4338" s="421">
        <v>45.15</v>
      </c>
      <c r="J4338" s="399">
        <f t="shared" si="375"/>
        <v>45.15</v>
      </c>
      <c r="M4338" s="389"/>
      <c r="N4338" s="401"/>
    </row>
    <row r="4339" spans="1:14" x14ac:dyDescent="0.2">
      <c r="A4339" s="158">
        <v>57524</v>
      </c>
      <c r="B4339" s="421">
        <v>51.4</v>
      </c>
      <c r="J4339" s="399">
        <f t="shared" si="375"/>
        <v>51.4</v>
      </c>
      <c r="M4339" s="389"/>
      <c r="N4339" s="401"/>
    </row>
    <row r="4340" spans="1:14" x14ac:dyDescent="0.2">
      <c r="A4340" s="158">
        <v>57527</v>
      </c>
      <c r="B4340" s="421">
        <v>68.45</v>
      </c>
      <c r="J4340" s="399">
        <f t="shared" si="375"/>
        <v>68.45</v>
      </c>
      <c r="M4340" s="389"/>
      <c r="N4340" s="401"/>
    </row>
    <row r="4341" spans="1:14" x14ac:dyDescent="0.2">
      <c r="A4341" s="158">
        <v>57541</v>
      </c>
      <c r="B4341" s="421">
        <v>76.599999999999994</v>
      </c>
      <c r="J4341" s="399">
        <f t="shared" si="375"/>
        <v>76.599999999999994</v>
      </c>
      <c r="M4341" s="389"/>
      <c r="N4341" s="401"/>
    </row>
    <row r="4342" spans="1:14" x14ac:dyDescent="0.2">
      <c r="A4342" s="158">
        <v>57700</v>
      </c>
      <c r="B4342" s="421">
        <v>42.1</v>
      </c>
      <c r="J4342" s="399">
        <f t="shared" si="375"/>
        <v>42.1</v>
      </c>
      <c r="M4342" s="389"/>
      <c r="N4342" s="401"/>
    </row>
    <row r="4343" spans="1:14" x14ac:dyDescent="0.2">
      <c r="A4343" s="158">
        <v>57703</v>
      </c>
      <c r="B4343" s="421">
        <v>56.2</v>
      </c>
      <c r="J4343" s="399">
        <f t="shared" si="375"/>
        <v>56.2</v>
      </c>
      <c r="M4343" s="389"/>
      <c r="N4343" s="401"/>
    </row>
    <row r="4344" spans="1:14" x14ac:dyDescent="0.2">
      <c r="A4344" s="158">
        <v>57706</v>
      </c>
      <c r="B4344" s="421">
        <v>33.85</v>
      </c>
      <c r="J4344" s="399">
        <f t="shared" ref="J4344:J4407" si="376">B4344</f>
        <v>33.85</v>
      </c>
      <c r="M4344" s="389"/>
      <c r="N4344" s="401"/>
    </row>
    <row r="4345" spans="1:14" x14ac:dyDescent="0.2">
      <c r="A4345" s="158">
        <v>57709</v>
      </c>
      <c r="B4345" s="421">
        <v>45.15</v>
      </c>
      <c r="J4345" s="399">
        <f t="shared" si="376"/>
        <v>45.15</v>
      </c>
      <c r="M4345" s="389"/>
      <c r="N4345" s="401"/>
    </row>
    <row r="4346" spans="1:14" x14ac:dyDescent="0.2">
      <c r="A4346" s="158">
        <v>57712</v>
      </c>
      <c r="B4346" s="421">
        <v>49.05</v>
      </c>
      <c r="J4346" s="399">
        <f t="shared" si="376"/>
        <v>49.05</v>
      </c>
      <c r="M4346" s="389"/>
      <c r="N4346" s="401"/>
    </row>
    <row r="4347" spans="1:14" x14ac:dyDescent="0.2">
      <c r="A4347" s="158">
        <v>57715</v>
      </c>
      <c r="B4347" s="421">
        <v>63.35</v>
      </c>
      <c r="J4347" s="399">
        <f t="shared" si="376"/>
        <v>63.35</v>
      </c>
      <c r="M4347" s="389"/>
      <c r="N4347" s="401"/>
    </row>
    <row r="4348" spans="1:14" x14ac:dyDescent="0.2">
      <c r="A4348" s="158">
        <v>57721</v>
      </c>
      <c r="B4348" s="421">
        <v>103.3</v>
      </c>
      <c r="J4348" s="399">
        <f t="shared" si="376"/>
        <v>103.3</v>
      </c>
      <c r="M4348" s="389"/>
      <c r="N4348" s="401"/>
    </row>
    <row r="4349" spans="1:14" x14ac:dyDescent="0.2">
      <c r="A4349" s="158">
        <v>57901</v>
      </c>
      <c r="B4349" s="421">
        <v>67.099999999999994</v>
      </c>
      <c r="J4349" s="399">
        <f t="shared" si="376"/>
        <v>67.099999999999994</v>
      </c>
      <c r="M4349" s="389"/>
      <c r="N4349" s="401"/>
    </row>
    <row r="4350" spans="1:14" x14ac:dyDescent="0.2">
      <c r="A4350" s="158">
        <v>57902</v>
      </c>
      <c r="B4350" s="421">
        <v>67.099999999999994</v>
      </c>
      <c r="J4350" s="399">
        <f t="shared" si="376"/>
        <v>67.099999999999994</v>
      </c>
      <c r="M4350" s="389"/>
      <c r="N4350" s="401"/>
    </row>
    <row r="4351" spans="1:14" x14ac:dyDescent="0.2">
      <c r="A4351" s="158">
        <v>57905</v>
      </c>
      <c r="B4351" s="421">
        <v>67.099999999999994</v>
      </c>
      <c r="J4351" s="399">
        <f t="shared" si="376"/>
        <v>67.099999999999994</v>
      </c>
      <c r="L4351" s="400"/>
      <c r="M4351" s="389"/>
      <c r="N4351" s="401"/>
    </row>
    <row r="4352" spans="1:14" x14ac:dyDescent="0.2">
      <c r="A4352" s="158">
        <v>57907</v>
      </c>
      <c r="B4352" s="421">
        <v>49.25</v>
      </c>
      <c r="J4352" s="399">
        <f t="shared" si="376"/>
        <v>49.25</v>
      </c>
      <c r="L4352" s="400"/>
      <c r="M4352" s="389"/>
      <c r="N4352" s="401"/>
    </row>
    <row r="4353" spans="1:14" x14ac:dyDescent="0.2">
      <c r="A4353" s="158">
        <v>57915</v>
      </c>
      <c r="B4353" s="421">
        <v>49.05</v>
      </c>
      <c r="J4353" s="399">
        <f t="shared" si="376"/>
        <v>49.05</v>
      </c>
      <c r="M4353" s="389"/>
      <c r="N4353" s="401"/>
    </row>
    <row r="4354" spans="1:14" x14ac:dyDescent="0.2">
      <c r="A4354" s="158">
        <v>57918</v>
      </c>
      <c r="B4354" s="421">
        <v>49.05</v>
      </c>
      <c r="J4354" s="399">
        <f t="shared" si="376"/>
        <v>49.05</v>
      </c>
      <c r="M4354" s="389"/>
      <c r="N4354" s="401"/>
    </row>
    <row r="4355" spans="1:14" x14ac:dyDescent="0.2">
      <c r="A4355" s="158">
        <v>57921</v>
      </c>
      <c r="B4355" s="421">
        <v>49.05</v>
      </c>
      <c r="J4355" s="399">
        <f t="shared" si="376"/>
        <v>49.05</v>
      </c>
      <c r="M4355" s="389"/>
      <c r="N4355" s="401"/>
    </row>
    <row r="4356" spans="1:14" x14ac:dyDescent="0.2">
      <c r="A4356" s="158">
        <v>57924</v>
      </c>
      <c r="B4356" s="421">
        <v>49.05</v>
      </c>
      <c r="J4356" s="399">
        <f t="shared" si="376"/>
        <v>49.05</v>
      </c>
      <c r="M4356" s="389"/>
      <c r="N4356" s="401"/>
    </row>
    <row r="4357" spans="1:14" x14ac:dyDescent="0.2">
      <c r="A4357" s="158">
        <v>57927</v>
      </c>
      <c r="B4357" s="421">
        <v>51.65</v>
      </c>
      <c r="J4357" s="399">
        <f t="shared" si="376"/>
        <v>51.65</v>
      </c>
      <c r="M4357" s="389"/>
      <c r="N4357" s="401"/>
    </row>
    <row r="4358" spans="1:14" x14ac:dyDescent="0.2">
      <c r="A4358" s="158">
        <v>57930</v>
      </c>
      <c r="B4358" s="421">
        <v>34.25</v>
      </c>
      <c r="J4358" s="399">
        <f t="shared" si="376"/>
        <v>34.25</v>
      </c>
      <c r="M4358" s="389"/>
      <c r="N4358" s="401"/>
    </row>
    <row r="4359" spans="1:14" x14ac:dyDescent="0.2">
      <c r="A4359" s="158">
        <v>57933</v>
      </c>
      <c r="B4359" s="421">
        <v>81.400000000000006</v>
      </c>
      <c r="J4359" s="399">
        <f t="shared" si="376"/>
        <v>81.400000000000006</v>
      </c>
      <c r="M4359" s="389"/>
      <c r="N4359" s="401"/>
    </row>
    <row r="4360" spans="1:14" x14ac:dyDescent="0.2">
      <c r="A4360" s="158">
        <v>57939</v>
      </c>
      <c r="B4360" s="421">
        <v>67.099999999999994</v>
      </c>
      <c r="J4360" s="399">
        <f t="shared" si="376"/>
        <v>67.099999999999994</v>
      </c>
      <c r="M4360" s="389"/>
      <c r="N4360" s="401"/>
    </row>
    <row r="4361" spans="1:14" x14ac:dyDescent="0.2">
      <c r="A4361" s="158">
        <v>57942</v>
      </c>
      <c r="B4361" s="421">
        <v>51.65</v>
      </c>
      <c r="J4361" s="399">
        <f t="shared" si="376"/>
        <v>51.65</v>
      </c>
      <c r="M4361" s="389"/>
      <c r="N4361" s="401"/>
    </row>
    <row r="4362" spans="1:14" x14ac:dyDescent="0.2">
      <c r="A4362" s="158">
        <v>57945</v>
      </c>
      <c r="B4362" s="421">
        <v>45.15</v>
      </c>
      <c r="J4362" s="399">
        <f t="shared" si="376"/>
        <v>45.15</v>
      </c>
      <c r="M4362" s="389"/>
      <c r="N4362" s="401"/>
    </row>
    <row r="4363" spans="1:14" x14ac:dyDescent="0.2">
      <c r="A4363" s="158">
        <v>57960</v>
      </c>
      <c r="B4363" s="421">
        <v>49.35</v>
      </c>
      <c r="J4363" s="399">
        <f t="shared" si="376"/>
        <v>49.35</v>
      </c>
      <c r="M4363" s="389"/>
      <c r="N4363" s="401"/>
    </row>
    <row r="4364" spans="1:14" x14ac:dyDescent="0.2">
      <c r="A4364" s="158">
        <v>57963</v>
      </c>
      <c r="B4364" s="421">
        <v>49.35</v>
      </c>
      <c r="J4364" s="399">
        <f t="shared" si="376"/>
        <v>49.35</v>
      </c>
      <c r="M4364" s="389"/>
      <c r="N4364" s="401"/>
    </row>
    <row r="4365" spans="1:14" x14ac:dyDescent="0.2">
      <c r="A4365" s="158">
        <v>57966</v>
      </c>
      <c r="B4365" s="421">
        <v>49.35</v>
      </c>
      <c r="J4365" s="399">
        <f t="shared" si="376"/>
        <v>49.35</v>
      </c>
      <c r="M4365" s="389"/>
      <c r="N4365" s="401"/>
    </row>
    <row r="4366" spans="1:14" x14ac:dyDescent="0.2">
      <c r="A4366" s="158">
        <v>57969</v>
      </c>
      <c r="B4366" s="421">
        <v>49.35</v>
      </c>
      <c r="J4366" s="399">
        <f t="shared" si="376"/>
        <v>49.35</v>
      </c>
      <c r="M4366" s="389"/>
      <c r="N4366" s="401"/>
    </row>
    <row r="4367" spans="1:14" x14ac:dyDescent="0.2">
      <c r="A4367" s="158">
        <v>58100</v>
      </c>
      <c r="B4367" s="421">
        <v>69.849999999999994</v>
      </c>
      <c r="J4367" s="399">
        <f t="shared" si="376"/>
        <v>69.849999999999994</v>
      </c>
      <c r="M4367" s="389"/>
      <c r="N4367" s="401"/>
    </row>
    <row r="4368" spans="1:14" x14ac:dyDescent="0.2">
      <c r="A4368" s="158">
        <v>58103</v>
      </c>
      <c r="B4368" s="421">
        <v>57.35</v>
      </c>
      <c r="J4368" s="399">
        <f t="shared" si="376"/>
        <v>57.35</v>
      </c>
      <c r="M4368" s="389"/>
      <c r="N4368" s="401"/>
    </row>
    <row r="4369" spans="1:14" x14ac:dyDescent="0.2">
      <c r="A4369" s="158">
        <v>58106</v>
      </c>
      <c r="B4369" s="421">
        <v>80.099999999999994</v>
      </c>
      <c r="J4369" s="399">
        <f t="shared" si="376"/>
        <v>80.099999999999994</v>
      </c>
      <c r="M4369" s="389"/>
      <c r="N4369" s="401"/>
    </row>
    <row r="4370" spans="1:14" x14ac:dyDescent="0.2">
      <c r="A4370" s="158">
        <v>58108</v>
      </c>
      <c r="B4370" s="421">
        <v>114.45</v>
      </c>
      <c r="J4370" s="399">
        <f t="shared" si="376"/>
        <v>114.45</v>
      </c>
      <c r="M4370" s="389"/>
      <c r="N4370" s="401"/>
    </row>
    <row r="4371" spans="1:14" x14ac:dyDescent="0.2">
      <c r="A4371" s="158">
        <v>58109</v>
      </c>
      <c r="B4371" s="421">
        <v>48.9</v>
      </c>
      <c r="J4371" s="399">
        <f t="shared" si="376"/>
        <v>48.9</v>
      </c>
      <c r="M4371" s="389"/>
      <c r="N4371" s="401"/>
    </row>
    <row r="4372" spans="1:14" x14ac:dyDescent="0.2">
      <c r="A4372" s="158">
        <v>58112</v>
      </c>
      <c r="B4372" s="421">
        <v>101.2</v>
      </c>
      <c r="J4372" s="399">
        <f t="shared" si="376"/>
        <v>101.2</v>
      </c>
      <c r="M4372" s="389"/>
      <c r="N4372" s="401"/>
    </row>
    <row r="4373" spans="1:14" x14ac:dyDescent="0.2">
      <c r="A4373" s="158">
        <v>58115</v>
      </c>
      <c r="B4373" s="421">
        <v>114.45</v>
      </c>
      <c r="J4373" s="399">
        <f t="shared" si="376"/>
        <v>114.45</v>
      </c>
      <c r="M4373" s="389"/>
      <c r="N4373" s="401"/>
    </row>
    <row r="4374" spans="1:14" x14ac:dyDescent="0.2">
      <c r="A4374" s="158">
        <v>58120</v>
      </c>
      <c r="B4374" s="421">
        <v>114.45</v>
      </c>
      <c r="J4374" s="399">
        <f t="shared" si="376"/>
        <v>114.45</v>
      </c>
      <c r="M4374" s="389"/>
      <c r="N4374" s="401"/>
    </row>
    <row r="4375" spans="1:14" x14ac:dyDescent="0.2">
      <c r="A4375" s="158">
        <v>58121</v>
      </c>
      <c r="B4375" s="421">
        <v>114.45</v>
      </c>
      <c r="J4375" s="399">
        <f t="shared" si="376"/>
        <v>114.45</v>
      </c>
      <c r="M4375" s="389"/>
      <c r="N4375" s="401"/>
    </row>
    <row r="4376" spans="1:14" x14ac:dyDescent="0.2">
      <c r="A4376" s="158">
        <v>58300</v>
      </c>
      <c r="B4376" s="421">
        <v>41.7</v>
      </c>
      <c r="J4376" s="399">
        <f t="shared" si="376"/>
        <v>41.7</v>
      </c>
      <c r="M4376" s="389"/>
      <c r="N4376" s="401"/>
    </row>
    <row r="4377" spans="1:14" x14ac:dyDescent="0.2">
      <c r="A4377" s="158">
        <v>58306</v>
      </c>
      <c r="B4377" s="421">
        <v>93</v>
      </c>
      <c r="J4377" s="399">
        <f t="shared" si="376"/>
        <v>93</v>
      </c>
      <c r="M4377" s="389"/>
      <c r="N4377" s="401"/>
    </row>
    <row r="4378" spans="1:14" x14ac:dyDescent="0.2">
      <c r="A4378" s="158">
        <v>58500</v>
      </c>
      <c r="B4378" s="421">
        <v>36.799999999999997</v>
      </c>
      <c r="J4378" s="399">
        <f t="shared" si="376"/>
        <v>36.799999999999997</v>
      </c>
      <c r="M4378" s="389"/>
      <c r="N4378" s="401"/>
    </row>
    <row r="4379" spans="1:14" x14ac:dyDescent="0.2">
      <c r="A4379" s="158">
        <v>58503</v>
      </c>
      <c r="B4379" s="421">
        <v>49.05</v>
      </c>
      <c r="J4379" s="399">
        <f t="shared" si="376"/>
        <v>49.05</v>
      </c>
      <c r="M4379" s="389"/>
      <c r="N4379" s="401"/>
    </row>
    <row r="4380" spans="1:14" x14ac:dyDescent="0.2">
      <c r="A4380" s="158">
        <v>58506</v>
      </c>
      <c r="B4380" s="421">
        <v>63.2</v>
      </c>
      <c r="J4380" s="399">
        <f t="shared" si="376"/>
        <v>63.2</v>
      </c>
      <c r="M4380" s="389"/>
      <c r="N4380" s="401"/>
    </row>
    <row r="4381" spans="1:14" x14ac:dyDescent="0.2">
      <c r="A4381" s="158">
        <v>58509</v>
      </c>
      <c r="B4381" s="421">
        <v>41.35</v>
      </c>
      <c r="J4381" s="399">
        <f t="shared" si="376"/>
        <v>41.35</v>
      </c>
      <c r="M4381" s="389"/>
      <c r="N4381" s="401"/>
    </row>
    <row r="4382" spans="1:14" x14ac:dyDescent="0.2">
      <c r="A4382" s="158">
        <v>58521</v>
      </c>
      <c r="B4382" s="421">
        <v>45.15</v>
      </c>
      <c r="J4382" s="399">
        <f t="shared" si="376"/>
        <v>45.15</v>
      </c>
      <c r="M4382" s="389"/>
      <c r="N4382" s="401"/>
    </row>
    <row r="4383" spans="1:14" x14ac:dyDescent="0.2">
      <c r="A4383" s="158">
        <v>58524</v>
      </c>
      <c r="B4383" s="421">
        <v>58.8</v>
      </c>
      <c r="J4383" s="399">
        <f t="shared" si="376"/>
        <v>58.8</v>
      </c>
      <c r="M4383" s="389"/>
      <c r="N4383" s="401"/>
    </row>
    <row r="4384" spans="1:14" x14ac:dyDescent="0.2">
      <c r="A4384" s="158">
        <v>58527</v>
      </c>
      <c r="B4384" s="421">
        <v>72.25</v>
      </c>
      <c r="J4384" s="399">
        <f t="shared" si="376"/>
        <v>72.25</v>
      </c>
      <c r="M4384" s="389"/>
      <c r="N4384" s="401"/>
    </row>
    <row r="4385" spans="1:14" x14ac:dyDescent="0.2">
      <c r="A4385" s="158">
        <v>58700</v>
      </c>
      <c r="B4385" s="421">
        <v>47.9</v>
      </c>
      <c r="J4385" s="399">
        <f t="shared" si="376"/>
        <v>47.9</v>
      </c>
      <c r="M4385" s="389"/>
      <c r="N4385" s="401"/>
    </row>
    <row r="4386" spans="1:14" x14ac:dyDescent="0.2">
      <c r="A4386" s="158">
        <v>58706</v>
      </c>
      <c r="B4386" s="421">
        <v>164.3</v>
      </c>
      <c r="J4386" s="399">
        <f t="shared" si="376"/>
        <v>164.3</v>
      </c>
      <c r="M4386" s="389"/>
      <c r="N4386" s="401"/>
    </row>
    <row r="4387" spans="1:14" x14ac:dyDescent="0.2">
      <c r="A4387" s="158">
        <v>58715</v>
      </c>
      <c r="B4387" s="421">
        <v>157.69999999999999</v>
      </c>
      <c r="J4387" s="399">
        <f t="shared" si="376"/>
        <v>157.69999999999999</v>
      </c>
      <c r="M4387" s="389"/>
      <c r="N4387" s="401"/>
    </row>
    <row r="4388" spans="1:14" x14ac:dyDescent="0.2">
      <c r="A4388" s="158">
        <v>58718</v>
      </c>
      <c r="B4388" s="421">
        <v>131.19999999999999</v>
      </c>
      <c r="J4388" s="399">
        <f t="shared" si="376"/>
        <v>131.19999999999999</v>
      </c>
      <c r="M4388" s="389"/>
      <c r="N4388" s="401"/>
    </row>
    <row r="4389" spans="1:14" x14ac:dyDescent="0.2">
      <c r="A4389" s="158">
        <v>58721</v>
      </c>
      <c r="B4389" s="421">
        <v>143.80000000000001</v>
      </c>
      <c r="J4389" s="399">
        <f t="shared" si="376"/>
        <v>143.80000000000001</v>
      </c>
      <c r="M4389" s="389"/>
      <c r="N4389" s="401"/>
    </row>
    <row r="4390" spans="1:14" x14ac:dyDescent="0.2">
      <c r="A4390" s="158">
        <v>58900</v>
      </c>
      <c r="B4390" s="421">
        <v>37.200000000000003</v>
      </c>
      <c r="J4390" s="399">
        <f t="shared" si="376"/>
        <v>37.200000000000003</v>
      </c>
      <c r="M4390" s="389"/>
      <c r="N4390" s="401"/>
    </row>
    <row r="4391" spans="1:14" x14ac:dyDescent="0.2">
      <c r="A4391" s="158">
        <v>58903</v>
      </c>
      <c r="B4391" s="421">
        <v>49.55</v>
      </c>
      <c r="J4391" s="399">
        <f t="shared" si="376"/>
        <v>49.55</v>
      </c>
      <c r="M4391" s="389"/>
      <c r="N4391" s="401"/>
    </row>
    <row r="4392" spans="1:14" x14ac:dyDescent="0.2">
      <c r="A4392" s="158">
        <v>58909</v>
      </c>
      <c r="B4392" s="421">
        <v>93.55</v>
      </c>
      <c r="J4392" s="399">
        <f t="shared" si="376"/>
        <v>93.55</v>
      </c>
      <c r="M4392" s="389"/>
      <c r="N4392" s="401"/>
    </row>
    <row r="4393" spans="1:14" x14ac:dyDescent="0.2">
      <c r="A4393" s="158">
        <v>58912</v>
      </c>
      <c r="B4393" s="421">
        <v>114.7</v>
      </c>
      <c r="J4393" s="399">
        <f t="shared" si="376"/>
        <v>114.7</v>
      </c>
      <c r="M4393" s="389"/>
      <c r="N4393" s="401"/>
    </row>
    <row r="4394" spans="1:14" x14ac:dyDescent="0.2">
      <c r="A4394" s="158">
        <v>58915</v>
      </c>
      <c r="B4394" s="421">
        <v>82.15</v>
      </c>
      <c r="J4394" s="399">
        <f t="shared" si="376"/>
        <v>82.15</v>
      </c>
      <c r="M4394" s="389"/>
      <c r="N4394" s="401"/>
    </row>
    <row r="4395" spans="1:14" x14ac:dyDescent="0.2">
      <c r="A4395" s="158">
        <v>58916</v>
      </c>
      <c r="B4395" s="421">
        <v>144.1</v>
      </c>
      <c r="J4395" s="399">
        <f t="shared" si="376"/>
        <v>144.1</v>
      </c>
      <c r="M4395" s="389"/>
      <c r="N4395" s="401"/>
    </row>
    <row r="4396" spans="1:14" x14ac:dyDescent="0.2">
      <c r="A4396" s="158">
        <v>58921</v>
      </c>
      <c r="B4396" s="421">
        <v>140.75</v>
      </c>
      <c r="J4396" s="399">
        <f t="shared" si="376"/>
        <v>140.75</v>
      </c>
      <c r="M4396" s="389"/>
      <c r="N4396" s="401"/>
    </row>
    <row r="4397" spans="1:14" x14ac:dyDescent="0.2">
      <c r="A4397" s="158">
        <v>58927</v>
      </c>
      <c r="B4397" s="421">
        <v>79.55</v>
      </c>
      <c r="J4397" s="399">
        <f t="shared" si="376"/>
        <v>79.55</v>
      </c>
      <c r="M4397" s="389"/>
      <c r="N4397" s="401"/>
    </row>
    <row r="4398" spans="1:14" x14ac:dyDescent="0.2">
      <c r="A4398" s="158">
        <v>58933</v>
      </c>
      <c r="B4398" s="421">
        <v>213.95</v>
      </c>
      <c r="J4398" s="399">
        <f t="shared" si="376"/>
        <v>213.95</v>
      </c>
      <c r="M4398" s="389"/>
      <c r="N4398" s="401"/>
    </row>
    <row r="4399" spans="1:14" x14ac:dyDescent="0.2">
      <c r="A4399" s="158">
        <v>58936</v>
      </c>
      <c r="B4399" s="421">
        <v>203.9</v>
      </c>
      <c r="J4399" s="399">
        <f t="shared" si="376"/>
        <v>203.9</v>
      </c>
      <c r="M4399" s="389"/>
      <c r="N4399" s="401"/>
    </row>
    <row r="4400" spans="1:14" x14ac:dyDescent="0.2">
      <c r="A4400" s="158">
        <v>58939</v>
      </c>
      <c r="B4400" s="421">
        <v>144.94999999999999</v>
      </c>
      <c r="J4400" s="399">
        <f t="shared" si="376"/>
        <v>144.94999999999999</v>
      </c>
      <c r="M4400" s="389"/>
      <c r="N4400" s="401"/>
    </row>
    <row r="4401" spans="1:14" x14ac:dyDescent="0.2">
      <c r="A4401" s="158">
        <v>59103</v>
      </c>
      <c r="B4401" s="421">
        <v>22.15</v>
      </c>
      <c r="J4401" s="399">
        <f t="shared" si="376"/>
        <v>22.15</v>
      </c>
      <c r="M4401" s="389"/>
      <c r="N4401" s="401"/>
    </row>
    <row r="4402" spans="1:14" x14ac:dyDescent="0.2">
      <c r="A4402" s="158">
        <v>59300</v>
      </c>
      <c r="B4402" s="421">
        <v>93.1</v>
      </c>
      <c r="J4402" s="399">
        <f t="shared" si="376"/>
        <v>93.1</v>
      </c>
      <c r="M4402" s="389"/>
      <c r="N4402" s="401"/>
    </row>
    <row r="4403" spans="1:14" x14ac:dyDescent="0.2">
      <c r="A4403" s="158">
        <v>59302</v>
      </c>
      <c r="B4403" s="421">
        <v>210.2</v>
      </c>
      <c r="J4403" s="399">
        <f t="shared" si="376"/>
        <v>210.2</v>
      </c>
      <c r="M4403" s="389"/>
      <c r="N4403" s="401"/>
    </row>
    <row r="4404" spans="1:14" x14ac:dyDescent="0.2">
      <c r="A4404" s="158">
        <v>59303</v>
      </c>
      <c r="B4404" s="421">
        <v>56.15</v>
      </c>
      <c r="J4404" s="399">
        <f t="shared" si="376"/>
        <v>56.15</v>
      </c>
      <c r="M4404" s="389"/>
      <c r="N4404" s="401"/>
    </row>
    <row r="4405" spans="1:14" x14ac:dyDescent="0.2">
      <c r="A4405" s="158">
        <v>59305</v>
      </c>
      <c r="B4405" s="421">
        <v>118.6</v>
      </c>
      <c r="J4405" s="399">
        <f t="shared" si="376"/>
        <v>118.6</v>
      </c>
      <c r="M4405" s="389"/>
      <c r="N4405" s="401"/>
    </row>
    <row r="4406" spans="1:14" x14ac:dyDescent="0.2">
      <c r="A4406" s="158">
        <v>59312</v>
      </c>
      <c r="B4406" s="421">
        <v>90.55</v>
      </c>
      <c r="J4406" s="399">
        <f t="shared" si="376"/>
        <v>90.55</v>
      </c>
      <c r="M4406" s="389"/>
      <c r="N4406" s="401"/>
    </row>
    <row r="4407" spans="1:14" x14ac:dyDescent="0.2">
      <c r="A4407" s="158">
        <v>59314</v>
      </c>
      <c r="B4407" s="421">
        <v>54.65</v>
      </c>
      <c r="J4407" s="399">
        <f t="shared" si="376"/>
        <v>54.65</v>
      </c>
      <c r="M4407" s="389"/>
      <c r="N4407" s="401"/>
    </row>
    <row r="4408" spans="1:14" x14ac:dyDescent="0.2">
      <c r="A4408" s="158">
        <v>59318</v>
      </c>
      <c r="B4408" s="421">
        <v>48.95</v>
      </c>
      <c r="J4408" s="399">
        <f t="shared" ref="J4408:J4474" si="377">B4408</f>
        <v>48.95</v>
      </c>
      <c r="M4408" s="389"/>
      <c r="N4408" s="401"/>
    </row>
    <row r="4409" spans="1:14" x14ac:dyDescent="0.2">
      <c r="A4409" s="158">
        <v>59700</v>
      </c>
      <c r="B4409" s="421">
        <v>100.5</v>
      </c>
      <c r="J4409" s="399">
        <f t="shared" si="377"/>
        <v>100.5</v>
      </c>
      <c r="M4409" s="389"/>
      <c r="N4409" s="401"/>
    </row>
    <row r="4410" spans="1:14" x14ac:dyDescent="0.2">
      <c r="A4410" s="158">
        <v>59703</v>
      </c>
      <c r="B4410" s="421">
        <v>79</v>
      </c>
      <c r="J4410" s="399">
        <f t="shared" si="377"/>
        <v>79</v>
      </c>
      <c r="M4410" s="389"/>
      <c r="N4410" s="401"/>
    </row>
    <row r="4411" spans="1:14" x14ac:dyDescent="0.2">
      <c r="A4411" s="158">
        <v>59712</v>
      </c>
      <c r="B4411" s="421">
        <v>118.3</v>
      </c>
      <c r="J4411" s="399">
        <f t="shared" si="377"/>
        <v>118.3</v>
      </c>
      <c r="M4411" s="389"/>
      <c r="N4411" s="401"/>
    </row>
    <row r="4412" spans="1:14" x14ac:dyDescent="0.2">
      <c r="A4412" s="158">
        <v>59715</v>
      </c>
      <c r="B4412" s="421">
        <v>149.35</v>
      </c>
      <c r="J4412" s="399">
        <f t="shared" si="377"/>
        <v>149.35</v>
      </c>
      <c r="M4412" s="389"/>
      <c r="N4412" s="401"/>
    </row>
    <row r="4413" spans="1:14" x14ac:dyDescent="0.2">
      <c r="A4413" s="158">
        <v>59718</v>
      </c>
      <c r="B4413" s="421">
        <v>140.1</v>
      </c>
      <c r="J4413" s="399">
        <f t="shared" si="377"/>
        <v>140.1</v>
      </c>
      <c r="M4413" s="389"/>
      <c r="N4413" s="401"/>
    </row>
    <row r="4414" spans="1:14" x14ac:dyDescent="0.2">
      <c r="A4414" s="158">
        <v>59724</v>
      </c>
      <c r="B4414" s="421">
        <v>235.6</v>
      </c>
      <c r="J4414" s="399">
        <f t="shared" si="377"/>
        <v>235.6</v>
      </c>
      <c r="M4414" s="389"/>
      <c r="N4414" s="401"/>
    </row>
    <row r="4415" spans="1:14" x14ac:dyDescent="0.2">
      <c r="A4415" s="158">
        <v>59733</v>
      </c>
      <c r="B4415" s="421">
        <v>112.05</v>
      </c>
      <c r="J4415" s="399">
        <f t="shared" si="377"/>
        <v>112.05</v>
      </c>
      <c r="M4415" s="389"/>
      <c r="N4415" s="401"/>
    </row>
    <row r="4416" spans="1:14" x14ac:dyDescent="0.2">
      <c r="A4416" s="158">
        <v>59739</v>
      </c>
      <c r="B4416" s="421">
        <v>76.7</v>
      </c>
      <c r="J4416" s="399">
        <f t="shared" si="377"/>
        <v>76.7</v>
      </c>
      <c r="M4416" s="389"/>
      <c r="N4416" s="401"/>
    </row>
    <row r="4417" spans="1:14" x14ac:dyDescent="0.2">
      <c r="A4417" s="158">
        <v>59751</v>
      </c>
      <c r="B4417" s="421">
        <v>144.80000000000001</v>
      </c>
      <c r="J4417" s="399">
        <f t="shared" si="377"/>
        <v>144.80000000000001</v>
      </c>
      <c r="M4417" s="389"/>
      <c r="N4417" s="401"/>
    </row>
    <row r="4418" spans="1:14" x14ac:dyDescent="0.2">
      <c r="A4418" s="158">
        <v>59754</v>
      </c>
      <c r="B4418" s="421">
        <v>228.25</v>
      </c>
      <c r="J4418" s="399">
        <f t="shared" si="377"/>
        <v>228.25</v>
      </c>
      <c r="M4418" s="389"/>
      <c r="N4418" s="401"/>
    </row>
    <row r="4419" spans="1:14" x14ac:dyDescent="0.2">
      <c r="A4419" s="158">
        <v>59763</v>
      </c>
      <c r="B4419" s="421">
        <v>139.30000000000001</v>
      </c>
      <c r="J4419" s="399">
        <f t="shared" si="377"/>
        <v>139.30000000000001</v>
      </c>
      <c r="M4419" s="389"/>
      <c r="N4419" s="401"/>
    </row>
    <row r="4420" spans="1:14" x14ac:dyDescent="0.2">
      <c r="A4420" s="158">
        <v>59970</v>
      </c>
      <c r="B4420" s="421">
        <v>175.1</v>
      </c>
      <c r="J4420" s="399">
        <f t="shared" si="377"/>
        <v>175.1</v>
      </c>
      <c r="M4420" s="389"/>
      <c r="N4420" s="401"/>
    </row>
    <row r="4421" spans="1:14" x14ac:dyDescent="0.2">
      <c r="A4421" s="158">
        <v>60000</v>
      </c>
      <c r="B4421" s="421">
        <v>586.85</v>
      </c>
      <c r="J4421" s="399">
        <f t="shared" si="377"/>
        <v>586.85</v>
      </c>
      <c r="M4421" s="389"/>
      <c r="N4421" s="401"/>
    </row>
    <row r="4422" spans="1:14" x14ac:dyDescent="0.2">
      <c r="A4422" s="158">
        <v>60003</v>
      </c>
      <c r="B4422" s="421">
        <v>860.6</v>
      </c>
      <c r="J4422" s="399">
        <f t="shared" si="377"/>
        <v>860.6</v>
      </c>
      <c r="M4422" s="389"/>
      <c r="N4422" s="401"/>
    </row>
    <row r="4423" spans="1:14" x14ac:dyDescent="0.2">
      <c r="A4423" s="158">
        <v>60006</v>
      </c>
      <c r="B4423" s="421">
        <v>1223.75</v>
      </c>
      <c r="J4423" s="399">
        <f t="shared" si="377"/>
        <v>1223.75</v>
      </c>
      <c r="M4423" s="389"/>
      <c r="N4423" s="401"/>
    </row>
    <row r="4424" spans="1:14" x14ac:dyDescent="0.2">
      <c r="A4424" s="158">
        <v>60009</v>
      </c>
      <c r="B4424" s="421">
        <v>1432.05</v>
      </c>
      <c r="J4424" s="399">
        <f t="shared" si="377"/>
        <v>1432.05</v>
      </c>
      <c r="M4424" s="389"/>
      <c r="N4424" s="401"/>
    </row>
    <row r="4425" spans="1:14" x14ac:dyDescent="0.2">
      <c r="A4425" s="158">
        <v>60012</v>
      </c>
      <c r="B4425" s="421">
        <v>586.85</v>
      </c>
      <c r="J4425" s="399">
        <f t="shared" si="377"/>
        <v>586.85</v>
      </c>
      <c r="M4425" s="389"/>
      <c r="N4425" s="401"/>
    </row>
    <row r="4426" spans="1:14" x14ac:dyDescent="0.2">
      <c r="A4426" s="158">
        <v>60015</v>
      </c>
      <c r="B4426" s="421">
        <v>860.6</v>
      </c>
      <c r="J4426" s="399">
        <f t="shared" si="377"/>
        <v>860.6</v>
      </c>
      <c r="M4426" s="389"/>
      <c r="N4426" s="401"/>
    </row>
    <row r="4427" spans="1:14" x14ac:dyDescent="0.2">
      <c r="A4427" s="158">
        <v>60018</v>
      </c>
      <c r="B4427" s="421">
        <v>1223.75</v>
      </c>
      <c r="J4427" s="399">
        <f t="shared" si="377"/>
        <v>1223.75</v>
      </c>
      <c r="M4427" s="389"/>
      <c r="N4427" s="401"/>
    </row>
    <row r="4428" spans="1:14" x14ac:dyDescent="0.2">
      <c r="A4428" s="158">
        <v>60021</v>
      </c>
      <c r="B4428" s="421">
        <v>1432.05</v>
      </c>
      <c r="J4428" s="399">
        <f t="shared" si="377"/>
        <v>1432.05</v>
      </c>
      <c r="M4428" s="389"/>
      <c r="N4428" s="401"/>
    </row>
    <row r="4429" spans="1:14" x14ac:dyDescent="0.2">
      <c r="A4429" s="158">
        <v>60024</v>
      </c>
      <c r="B4429" s="421">
        <v>586.85</v>
      </c>
      <c r="J4429" s="399">
        <f t="shared" si="377"/>
        <v>586.85</v>
      </c>
      <c r="M4429" s="389"/>
      <c r="N4429" s="401"/>
    </row>
    <row r="4430" spans="1:14" x14ac:dyDescent="0.2">
      <c r="A4430" s="158">
        <v>60027</v>
      </c>
      <c r="B4430" s="421">
        <v>860.6</v>
      </c>
      <c r="J4430" s="399">
        <f t="shared" si="377"/>
        <v>860.6</v>
      </c>
      <c r="M4430" s="389"/>
      <c r="N4430" s="401"/>
    </row>
    <row r="4431" spans="1:14" x14ac:dyDescent="0.2">
      <c r="A4431" s="158">
        <v>60030</v>
      </c>
      <c r="B4431" s="421">
        <v>1223.75</v>
      </c>
      <c r="J4431" s="399">
        <f t="shared" si="377"/>
        <v>1223.75</v>
      </c>
      <c r="M4431" s="389"/>
      <c r="N4431" s="401"/>
    </row>
    <row r="4432" spans="1:14" x14ac:dyDescent="0.2">
      <c r="A4432" s="158">
        <v>60033</v>
      </c>
      <c r="B4432" s="421">
        <v>1432.05</v>
      </c>
      <c r="J4432" s="399">
        <f t="shared" si="377"/>
        <v>1432.05</v>
      </c>
      <c r="M4432" s="389"/>
      <c r="N4432" s="401"/>
    </row>
    <row r="4433" spans="1:14" x14ac:dyDescent="0.2">
      <c r="A4433" s="158">
        <v>60036</v>
      </c>
      <c r="B4433" s="421">
        <v>586.85</v>
      </c>
      <c r="J4433" s="399">
        <f t="shared" si="377"/>
        <v>586.85</v>
      </c>
      <c r="M4433" s="389"/>
      <c r="N4433" s="401"/>
    </row>
    <row r="4434" spans="1:14" x14ac:dyDescent="0.2">
      <c r="A4434" s="158">
        <v>60039</v>
      </c>
      <c r="B4434" s="421">
        <v>860.6</v>
      </c>
      <c r="J4434" s="399">
        <f t="shared" si="377"/>
        <v>860.6</v>
      </c>
      <c r="M4434" s="389"/>
      <c r="N4434" s="401"/>
    </row>
    <row r="4435" spans="1:14" x14ac:dyDescent="0.2">
      <c r="A4435" s="158">
        <v>60042</v>
      </c>
      <c r="B4435" s="421">
        <v>1223.75</v>
      </c>
      <c r="J4435" s="399">
        <f t="shared" si="377"/>
        <v>1223.75</v>
      </c>
      <c r="M4435" s="389"/>
      <c r="N4435" s="401"/>
    </row>
    <row r="4436" spans="1:14" x14ac:dyDescent="0.2">
      <c r="A4436" s="158">
        <v>60045</v>
      </c>
      <c r="B4436" s="421">
        <v>1432.05</v>
      </c>
      <c r="J4436" s="399">
        <f t="shared" si="377"/>
        <v>1432.05</v>
      </c>
      <c r="M4436" s="389"/>
      <c r="N4436" s="401"/>
    </row>
    <row r="4437" spans="1:14" x14ac:dyDescent="0.2">
      <c r="A4437" s="158">
        <v>60048</v>
      </c>
      <c r="B4437" s="421">
        <v>586.85</v>
      </c>
      <c r="J4437" s="399">
        <f t="shared" si="377"/>
        <v>586.85</v>
      </c>
      <c r="M4437" s="389"/>
      <c r="N4437" s="401"/>
    </row>
    <row r="4438" spans="1:14" x14ac:dyDescent="0.2">
      <c r="A4438" s="158">
        <v>60051</v>
      </c>
      <c r="B4438" s="421">
        <v>860.6</v>
      </c>
      <c r="J4438" s="399">
        <f t="shared" si="377"/>
        <v>860.6</v>
      </c>
      <c r="M4438" s="389"/>
      <c r="N4438" s="401"/>
    </row>
    <row r="4439" spans="1:14" x14ac:dyDescent="0.2">
      <c r="A4439" s="158">
        <v>60054</v>
      </c>
      <c r="B4439" s="421">
        <v>1223.75</v>
      </c>
      <c r="J4439" s="399">
        <f t="shared" si="377"/>
        <v>1223.75</v>
      </c>
      <c r="M4439" s="389"/>
      <c r="N4439" s="401"/>
    </row>
    <row r="4440" spans="1:14" x14ac:dyDescent="0.2">
      <c r="A4440" s="158">
        <v>60057</v>
      </c>
      <c r="B4440" s="421">
        <v>1432.05</v>
      </c>
      <c r="J4440" s="399">
        <f t="shared" si="377"/>
        <v>1432.05</v>
      </c>
      <c r="M4440" s="389"/>
      <c r="N4440" s="401"/>
    </row>
    <row r="4441" spans="1:14" x14ac:dyDescent="0.2">
      <c r="A4441" s="158">
        <v>60060</v>
      </c>
      <c r="B4441" s="421">
        <v>586.85</v>
      </c>
      <c r="J4441" s="399">
        <f t="shared" si="377"/>
        <v>586.85</v>
      </c>
      <c r="M4441" s="389"/>
      <c r="N4441" s="401"/>
    </row>
    <row r="4442" spans="1:14" x14ac:dyDescent="0.2">
      <c r="A4442" s="158">
        <v>60063</v>
      </c>
      <c r="B4442" s="421">
        <v>860.6</v>
      </c>
      <c r="J4442" s="399">
        <f t="shared" si="377"/>
        <v>860.6</v>
      </c>
      <c r="M4442" s="389"/>
      <c r="N4442" s="401"/>
    </row>
    <row r="4443" spans="1:14" x14ac:dyDescent="0.2">
      <c r="A4443" s="158">
        <v>60066</v>
      </c>
      <c r="B4443" s="421">
        <v>1223.75</v>
      </c>
      <c r="J4443" s="399">
        <f t="shared" si="377"/>
        <v>1223.75</v>
      </c>
      <c r="M4443" s="389"/>
      <c r="N4443" s="401"/>
    </row>
    <row r="4444" spans="1:14" x14ac:dyDescent="0.2">
      <c r="A4444" s="158">
        <v>60069</v>
      </c>
      <c r="B4444" s="421">
        <v>1432.05</v>
      </c>
      <c r="J4444" s="399">
        <f t="shared" si="377"/>
        <v>1432.05</v>
      </c>
      <c r="M4444" s="389"/>
      <c r="N4444" s="401"/>
    </row>
    <row r="4445" spans="1:14" x14ac:dyDescent="0.2">
      <c r="A4445" s="158">
        <v>60072</v>
      </c>
      <c r="B4445" s="421">
        <v>50.05</v>
      </c>
      <c r="J4445" s="399">
        <f t="shared" si="377"/>
        <v>50.05</v>
      </c>
      <c r="M4445" s="389"/>
      <c r="N4445" s="401"/>
    </row>
    <row r="4446" spans="1:14" x14ac:dyDescent="0.2">
      <c r="A4446" s="158">
        <v>60075</v>
      </c>
      <c r="B4446" s="421">
        <v>100.05</v>
      </c>
      <c r="J4446" s="399">
        <f t="shared" si="377"/>
        <v>100.05</v>
      </c>
      <c r="M4446" s="389"/>
      <c r="N4446" s="401"/>
    </row>
    <row r="4447" spans="1:14" x14ac:dyDescent="0.2">
      <c r="A4447" s="158">
        <v>60078</v>
      </c>
      <c r="B4447" s="421">
        <v>150.05000000000001</v>
      </c>
      <c r="J4447" s="399">
        <f t="shared" si="377"/>
        <v>150.05000000000001</v>
      </c>
      <c r="M4447" s="389"/>
      <c r="N4447" s="401"/>
    </row>
    <row r="4448" spans="1:14" x14ac:dyDescent="0.2">
      <c r="A4448" s="158">
        <v>60500</v>
      </c>
      <c r="B4448" s="421">
        <v>45.15</v>
      </c>
      <c r="J4448" s="399">
        <f t="shared" si="377"/>
        <v>45.15</v>
      </c>
      <c r="M4448" s="389"/>
      <c r="N4448" s="401"/>
    </row>
    <row r="4449" spans="1:14" x14ac:dyDescent="0.2">
      <c r="A4449" s="158">
        <v>60503</v>
      </c>
      <c r="B4449" s="421">
        <v>30.95</v>
      </c>
      <c r="J4449" s="399">
        <f t="shared" si="377"/>
        <v>30.95</v>
      </c>
      <c r="M4449" s="389"/>
      <c r="N4449" s="401"/>
    </row>
    <row r="4450" spans="1:14" x14ac:dyDescent="0.2">
      <c r="A4450" s="158">
        <v>60506</v>
      </c>
      <c r="B4450" s="421">
        <v>66.349999999999994</v>
      </c>
      <c r="J4450" s="399">
        <f t="shared" si="377"/>
        <v>66.349999999999994</v>
      </c>
      <c r="M4450" s="389"/>
      <c r="N4450" s="401"/>
    </row>
    <row r="4451" spans="1:14" x14ac:dyDescent="0.2">
      <c r="A4451" s="158">
        <v>60509</v>
      </c>
      <c r="B4451" s="421">
        <v>102.9</v>
      </c>
      <c r="J4451" s="399">
        <f t="shared" si="377"/>
        <v>102.9</v>
      </c>
      <c r="M4451" s="389"/>
      <c r="N4451" s="401"/>
    </row>
    <row r="4452" spans="1:14" x14ac:dyDescent="0.2">
      <c r="A4452" s="158">
        <v>60918</v>
      </c>
      <c r="B4452" s="421">
        <v>49.05</v>
      </c>
      <c r="J4452" s="399">
        <f t="shared" si="377"/>
        <v>49.05</v>
      </c>
      <c r="M4452" s="389"/>
      <c r="N4452" s="401"/>
    </row>
    <row r="4453" spans="1:14" x14ac:dyDescent="0.2">
      <c r="A4453" s="158">
        <v>60927</v>
      </c>
      <c r="B4453" s="421">
        <v>39.549999999999997</v>
      </c>
      <c r="J4453" s="399">
        <f t="shared" si="377"/>
        <v>39.549999999999997</v>
      </c>
      <c r="M4453" s="389"/>
      <c r="N4453" s="401"/>
    </row>
    <row r="4454" spans="1:14" x14ac:dyDescent="0.2">
      <c r="A4454" s="158">
        <v>61109</v>
      </c>
      <c r="B4454" s="421">
        <v>269.39999999999998</v>
      </c>
      <c r="J4454" s="399">
        <f t="shared" si="377"/>
        <v>269.39999999999998</v>
      </c>
      <c r="M4454" s="389"/>
      <c r="N4454" s="401"/>
    </row>
    <row r="4455" spans="1:14" x14ac:dyDescent="0.2">
      <c r="A4455" s="158">
        <v>61310</v>
      </c>
      <c r="B4455" s="421">
        <v>367.3</v>
      </c>
      <c r="J4455" s="399">
        <f t="shared" si="377"/>
        <v>367.3</v>
      </c>
      <c r="M4455" s="389"/>
      <c r="N4455" s="401"/>
    </row>
    <row r="4456" spans="1:14" x14ac:dyDescent="0.2">
      <c r="A4456" s="158">
        <v>61313</v>
      </c>
      <c r="B4456" s="421">
        <v>303.35000000000002</v>
      </c>
      <c r="J4456" s="399">
        <f t="shared" si="377"/>
        <v>303.35000000000002</v>
      </c>
      <c r="M4456" s="389"/>
      <c r="N4456" s="401"/>
    </row>
    <row r="4457" spans="1:14" x14ac:dyDescent="0.2">
      <c r="A4457" s="158">
        <v>61314</v>
      </c>
      <c r="B4457" s="421">
        <v>420</v>
      </c>
      <c r="J4457" s="399">
        <f t="shared" si="377"/>
        <v>420</v>
      </c>
      <c r="M4457" s="389"/>
      <c r="N4457" s="401"/>
    </row>
    <row r="4458" spans="1:14" x14ac:dyDescent="0.2">
      <c r="A4458" s="158">
        <v>61321</v>
      </c>
      <c r="B4458" s="421">
        <v>329</v>
      </c>
      <c r="J4458" s="399">
        <f t="shared" si="377"/>
        <v>329</v>
      </c>
      <c r="M4458" s="389"/>
      <c r="N4458" s="401"/>
    </row>
    <row r="4459" spans="1:14" x14ac:dyDescent="0.2">
      <c r="A4459" s="158">
        <v>61324</v>
      </c>
      <c r="B4459" s="421">
        <v>653.04999999999995</v>
      </c>
      <c r="J4459" s="399">
        <f t="shared" si="377"/>
        <v>653.04999999999995</v>
      </c>
      <c r="M4459" s="389"/>
      <c r="N4459" s="401"/>
    </row>
    <row r="4460" spans="1:14" x14ac:dyDescent="0.2">
      <c r="A4460" s="158">
        <v>61325</v>
      </c>
      <c r="B4460" s="421">
        <v>329</v>
      </c>
      <c r="J4460" s="399">
        <f t="shared" si="377"/>
        <v>329</v>
      </c>
      <c r="M4460" s="389"/>
      <c r="N4460" s="401"/>
    </row>
    <row r="4461" spans="1:14" x14ac:dyDescent="0.2">
      <c r="A4461" s="158">
        <v>61328</v>
      </c>
      <c r="B4461" s="421">
        <v>227.65</v>
      </c>
      <c r="J4461" s="399">
        <f t="shared" si="377"/>
        <v>227.65</v>
      </c>
      <c r="M4461" s="389"/>
      <c r="N4461" s="401"/>
    </row>
    <row r="4462" spans="1:14" x14ac:dyDescent="0.2">
      <c r="A4462" s="158">
        <v>61329</v>
      </c>
      <c r="B4462" s="421">
        <v>982.05</v>
      </c>
      <c r="J4462" s="399">
        <f t="shared" si="377"/>
        <v>982.05</v>
      </c>
      <c r="M4462" s="389"/>
      <c r="N4462" s="401"/>
    </row>
    <row r="4463" spans="1:14" x14ac:dyDescent="0.2">
      <c r="A4463" s="158">
        <v>61333</v>
      </c>
      <c r="B4463" s="421">
        <v>443.35</v>
      </c>
      <c r="J4463" s="399">
        <f t="shared" si="377"/>
        <v>443.35</v>
      </c>
      <c r="M4463" s="389"/>
      <c r="N4463" s="401"/>
    </row>
    <row r="4464" spans="1:14" x14ac:dyDescent="0.2">
      <c r="A4464" s="158">
        <v>61336</v>
      </c>
      <c r="B4464" s="421">
        <v>605.04999999999995</v>
      </c>
      <c r="J4464" s="399">
        <f t="shared" si="377"/>
        <v>605.04999999999995</v>
      </c>
      <c r="M4464" s="389"/>
      <c r="N4464" s="401"/>
    </row>
    <row r="4465" spans="1:14" x14ac:dyDescent="0.2">
      <c r="A4465" s="158">
        <v>61340</v>
      </c>
      <c r="B4465" s="421">
        <v>253</v>
      </c>
      <c r="J4465" s="399">
        <f t="shared" si="377"/>
        <v>253</v>
      </c>
      <c r="M4465" s="389"/>
      <c r="N4465" s="401"/>
    </row>
    <row r="4466" spans="1:14" x14ac:dyDescent="0.2">
      <c r="A4466" s="158">
        <v>61341</v>
      </c>
      <c r="B4466" s="421">
        <v>600.70000000000005</v>
      </c>
      <c r="J4466" s="399">
        <f t="shared" si="377"/>
        <v>600.70000000000005</v>
      </c>
      <c r="M4466" s="389"/>
      <c r="N4466" s="401"/>
    </row>
    <row r="4467" spans="1:14" x14ac:dyDescent="0.2">
      <c r="A4467" s="158">
        <v>61345</v>
      </c>
      <c r="B4467" s="421">
        <v>982.05</v>
      </c>
      <c r="J4467" s="399">
        <f t="shared" si="377"/>
        <v>982.05</v>
      </c>
      <c r="M4467" s="389"/>
      <c r="N4467" s="401"/>
    </row>
    <row r="4468" spans="1:14" x14ac:dyDescent="0.2">
      <c r="A4468" s="158">
        <v>61348</v>
      </c>
      <c r="B4468" s="421">
        <v>443.35</v>
      </c>
      <c r="J4468" s="399">
        <f t="shared" si="377"/>
        <v>443.35</v>
      </c>
      <c r="M4468" s="389"/>
      <c r="N4468" s="401"/>
    </row>
    <row r="4469" spans="1:14" x14ac:dyDescent="0.2">
      <c r="A4469" s="158">
        <v>61349</v>
      </c>
      <c r="B4469" s="421">
        <v>982.05</v>
      </c>
      <c r="J4469" s="399">
        <f t="shared" si="377"/>
        <v>982.05</v>
      </c>
      <c r="M4469" s="389"/>
      <c r="N4469" s="401"/>
    </row>
    <row r="4470" spans="1:14" x14ac:dyDescent="0.2">
      <c r="A4470" s="158">
        <v>61353</v>
      </c>
      <c r="B4470" s="421">
        <v>386.6</v>
      </c>
      <c r="J4470" s="399">
        <f t="shared" si="377"/>
        <v>386.6</v>
      </c>
      <c r="M4470" s="389"/>
      <c r="N4470" s="401"/>
    </row>
    <row r="4471" spans="1:14" x14ac:dyDescent="0.2">
      <c r="A4471" s="158">
        <v>61356</v>
      </c>
      <c r="B4471" s="421">
        <v>392.8</v>
      </c>
      <c r="J4471" s="399">
        <f t="shared" si="377"/>
        <v>392.8</v>
      </c>
      <c r="M4471" s="389"/>
      <c r="N4471" s="401"/>
    </row>
    <row r="4472" spans="1:14" x14ac:dyDescent="0.2">
      <c r="A4472" s="158">
        <v>61357</v>
      </c>
      <c r="B4472" s="421">
        <v>653.04999999999995</v>
      </c>
      <c r="J4472" s="399">
        <f t="shared" si="377"/>
        <v>653.04999999999995</v>
      </c>
      <c r="M4472" s="389"/>
      <c r="N4472" s="401"/>
    </row>
    <row r="4473" spans="1:14" x14ac:dyDescent="0.2">
      <c r="A4473" s="158">
        <v>61360</v>
      </c>
      <c r="B4473" s="421">
        <v>403.35</v>
      </c>
      <c r="J4473" s="399">
        <f t="shared" si="377"/>
        <v>403.35</v>
      </c>
      <c r="M4473" s="389"/>
      <c r="N4473" s="401"/>
    </row>
    <row r="4474" spans="1:14" x14ac:dyDescent="0.2">
      <c r="A4474" s="158">
        <v>61361</v>
      </c>
      <c r="B4474" s="421">
        <v>461.4</v>
      </c>
      <c r="J4474" s="399">
        <f t="shared" si="377"/>
        <v>461.4</v>
      </c>
      <c r="M4474" s="389"/>
      <c r="N4474" s="401"/>
    </row>
    <row r="4475" spans="1:14" x14ac:dyDescent="0.2">
      <c r="A4475" s="158">
        <v>61364</v>
      </c>
      <c r="B4475" s="421">
        <v>496.95</v>
      </c>
      <c r="J4475" s="399">
        <f t="shared" ref="J4475:J4542" si="378">B4475</f>
        <v>496.95</v>
      </c>
      <c r="M4475" s="389"/>
      <c r="N4475" s="401"/>
    </row>
    <row r="4476" spans="1:14" x14ac:dyDescent="0.2">
      <c r="A4476" s="158">
        <v>61368</v>
      </c>
      <c r="B4476" s="421">
        <v>223.1</v>
      </c>
      <c r="J4476" s="399">
        <f t="shared" si="378"/>
        <v>223.1</v>
      </c>
      <c r="M4476" s="389"/>
      <c r="N4476" s="401"/>
    </row>
    <row r="4477" spans="1:14" x14ac:dyDescent="0.2">
      <c r="A4477" s="158">
        <v>61369</v>
      </c>
      <c r="B4477" s="421">
        <v>2015.75</v>
      </c>
      <c r="J4477" s="399">
        <f t="shared" si="378"/>
        <v>2015.75</v>
      </c>
      <c r="M4477" s="389"/>
      <c r="N4477" s="401"/>
    </row>
    <row r="4478" spans="1:14" x14ac:dyDescent="0.2">
      <c r="A4478" s="158">
        <v>61372</v>
      </c>
      <c r="B4478" s="421">
        <v>223.1</v>
      </c>
      <c r="J4478" s="399">
        <f t="shared" si="378"/>
        <v>223.1</v>
      </c>
      <c r="M4478" s="389"/>
      <c r="N4478" s="401"/>
    </row>
    <row r="4479" spans="1:14" x14ac:dyDescent="0.2">
      <c r="A4479" s="158">
        <v>61373</v>
      </c>
      <c r="B4479" s="421">
        <v>489.7</v>
      </c>
      <c r="J4479" s="399">
        <f t="shared" si="378"/>
        <v>489.7</v>
      </c>
      <c r="M4479" s="389"/>
      <c r="N4479" s="401"/>
    </row>
    <row r="4480" spans="1:14" x14ac:dyDescent="0.2">
      <c r="A4480" s="158">
        <v>61376</v>
      </c>
      <c r="B4480" s="421">
        <v>143.35</v>
      </c>
      <c r="J4480" s="399">
        <f t="shared" si="378"/>
        <v>143.35</v>
      </c>
      <c r="M4480" s="389"/>
      <c r="N4480" s="401"/>
    </row>
    <row r="4481" spans="1:14" x14ac:dyDescent="0.2">
      <c r="A4481" s="158">
        <v>61381</v>
      </c>
      <c r="B4481" s="421">
        <v>574.35</v>
      </c>
      <c r="J4481" s="399">
        <f t="shared" si="378"/>
        <v>574.35</v>
      </c>
      <c r="M4481" s="389"/>
      <c r="N4481" s="401"/>
    </row>
    <row r="4482" spans="1:14" x14ac:dyDescent="0.2">
      <c r="A4482" s="158">
        <v>61383</v>
      </c>
      <c r="B4482" s="421">
        <v>624.95000000000005</v>
      </c>
      <c r="J4482" s="399">
        <f t="shared" si="378"/>
        <v>624.95000000000005</v>
      </c>
      <c r="M4482" s="389"/>
      <c r="N4482" s="401"/>
    </row>
    <row r="4483" spans="1:14" x14ac:dyDescent="0.2">
      <c r="A4483" s="158">
        <v>61384</v>
      </c>
      <c r="B4483" s="421">
        <v>687.7</v>
      </c>
      <c r="J4483" s="399">
        <f t="shared" si="378"/>
        <v>687.7</v>
      </c>
      <c r="M4483" s="389"/>
      <c r="N4483" s="401"/>
    </row>
    <row r="4484" spans="1:14" x14ac:dyDescent="0.2">
      <c r="A4484" s="158">
        <v>61386</v>
      </c>
      <c r="B4484" s="421">
        <v>332.5</v>
      </c>
      <c r="J4484" s="399">
        <f t="shared" si="378"/>
        <v>332.5</v>
      </c>
      <c r="M4484" s="389"/>
      <c r="N4484" s="401"/>
    </row>
    <row r="4485" spans="1:14" x14ac:dyDescent="0.2">
      <c r="A4485" s="158">
        <v>61387</v>
      </c>
      <c r="B4485" s="421">
        <v>430.75</v>
      </c>
      <c r="J4485" s="399">
        <f t="shared" si="378"/>
        <v>430.75</v>
      </c>
      <c r="M4485" s="389"/>
      <c r="N4485" s="401"/>
    </row>
    <row r="4486" spans="1:14" x14ac:dyDescent="0.2">
      <c r="A4486" s="158">
        <v>61389</v>
      </c>
      <c r="B4486" s="421">
        <v>370.55</v>
      </c>
      <c r="J4486" s="399">
        <f t="shared" si="378"/>
        <v>370.55</v>
      </c>
      <c r="M4486" s="389"/>
      <c r="N4486" s="401"/>
    </row>
    <row r="4487" spans="1:14" x14ac:dyDescent="0.2">
      <c r="A4487" s="158">
        <v>61390</v>
      </c>
      <c r="B4487" s="421">
        <v>409.95</v>
      </c>
      <c r="J4487" s="399">
        <f t="shared" si="378"/>
        <v>409.95</v>
      </c>
      <c r="M4487" s="389"/>
      <c r="N4487" s="401"/>
    </row>
    <row r="4488" spans="1:14" x14ac:dyDescent="0.2">
      <c r="A4488" s="158">
        <v>61393</v>
      </c>
      <c r="B4488" s="421">
        <v>605.5</v>
      </c>
      <c r="J4488" s="399">
        <f t="shared" si="378"/>
        <v>605.5</v>
      </c>
      <c r="M4488" s="389"/>
      <c r="N4488" s="401"/>
    </row>
    <row r="4489" spans="1:14" x14ac:dyDescent="0.2">
      <c r="A4489" s="158">
        <v>61394</v>
      </c>
      <c r="B4489" s="421">
        <v>653.04999999999995</v>
      </c>
      <c r="J4489" s="399">
        <f t="shared" si="378"/>
        <v>653.04999999999995</v>
      </c>
      <c r="M4489" s="389"/>
      <c r="N4489" s="401"/>
    </row>
    <row r="4490" spans="1:14" x14ac:dyDescent="0.2">
      <c r="A4490" s="158">
        <v>61397</v>
      </c>
      <c r="B4490" s="421">
        <v>246.85</v>
      </c>
      <c r="J4490" s="399">
        <f t="shared" si="378"/>
        <v>246.85</v>
      </c>
      <c r="M4490" s="389"/>
      <c r="N4490" s="401"/>
    </row>
    <row r="4491" spans="1:14" x14ac:dyDescent="0.2">
      <c r="A4491" s="158">
        <v>61398</v>
      </c>
      <c r="B4491" s="421">
        <v>982.05</v>
      </c>
      <c r="J4491" s="399">
        <f t="shared" si="378"/>
        <v>982.05</v>
      </c>
      <c r="M4491" s="389"/>
      <c r="N4491" s="401"/>
    </row>
    <row r="4492" spans="1:14" x14ac:dyDescent="0.2">
      <c r="A4492" s="158">
        <v>61402</v>
      </c>
      <c r="B4492" s="421">
        <v>605.04999999999995</v>
      </c>
      <c r="J4492" s="399">
        <f t="shared" si="378"/>
        <v>605.04999999999995</v>
      </c>
      <c r="M4492" s="389"/>
      <c r="N4492" s="401"/>
    </row>
    <row r="4493" spans="1:14" x14ac:dyDescent="0.2">
      <c r="A4493" s="158">
        <v>61406</v>
      </c>
      <c r="B4493" s="421">
        <v>982.05</v>
      </c>
      <c r="J4493" s="399">
        <f t="shared" si="378"/>
        <v>982.05</v>
      </c>
      <c r="M4493" s="389"/>
      <c r="N4493" s="401"/>
    </row>
    <row r="4494" spans="1:14" x14ac:dyDescent="0.2">
      <c r="A4494" s="158">
        <v>61409</v>
      </c>
      <c r="B4494" s="421">
        <v>873.5</v>
      </c>
      <c r="J4494" s="399">
        <f t="shared" si="378"/>
        <v>873.5</v>
      </c>
      <c r="M4494" s="389"/>
      <c r="N4494" s="401"/>
    </row>
    <row r="4495" spans="1:14" x14ac:dyDescent="0.2">
      <c r="A4495" s="158">
        <v>61410</v>
      </c>
      <c r="B4495" s="421">
        <v>982.05</v>
      </c>
      <c r="J4495" s="399">
        <f t="shared" si="378"/>
        <v>982.05</v>
      </c>
      <c r="M4495" s="389"/>
      <c r="N4495" s="401"/>
    </row>
    <row r="4496" spans="1:14" x14ac:dyDescent="0.2">
      <c r="A4496" s="158">
        <v>61413</v>
      </c>
      <c r="B4496" s="421">
        <v>225.95</v>
      </c>
      <c r="J4496" s="399">
        <f t="shared" si="378"/>
        <v>225.95</v>
      </c>
      <c r="M4496" s="389"/>
      <c r="N4496" s="401"/>
    </row>
    <row r="4497" spans="1:14" x14ac:dyDescent="0.2">
      <c r="A4497" s="158">
        <v>61414</v>
      </c>
      <c r="B4497" s="421">
        <v>653.04999999999995</v>
      </c>
      <c r="J4497" s="399">
        <f t="shared" si="378"/>
        <v>653.04999999999995</v>
      </c>
      <c r="M4497" s="389"/>
      <c r="N4497" s="401"/>
    </row>
    <row r="4498" spans="1:14" x14ac:dyDescent="0.2">
      <c r="A4498" s="158">
        <v>61421</v>
      </c>
      <c r="B4498" s="421">
        <v>479.8</v>
      </c>
      <c r="J4498" s="399">
        <f t="shared" si="378"/>
        <v>479.8</v>
      </c>
      <c r="M4498" s="389"/>
      <c r="N4498" s="401"/>
    </row>
    <row r="4499" spans="1:14" x14ac:dyDescent="0.2">
      <c r="A4499" s="158">
        <v>61425</v>
      </c>
      <c r="B4499" s="421">
        <v>600.70000000000005</v>
      </c>
      <c r="J4499" s="399">
        <f t="shared" si="378"/>
        <v>600.70000000000005</v>
      </c>
      <c r="M4499" s="389"/>
      <c r="N4499" s="401"/>
    </row>
    <row r="4500" spans="1:14" x14ac:dyDescent="0.2">
      <c r="A4500" s="158">
        <v>61426</v>
      </c>
      <c r="B4500" s="421">
        <v>554.79999999999995</v>
      </c>
      <c r="J4500" s="399">
        <f t="shared" si="378"/>
        <v>554.79999999999995</v>
      </c>
      <c r="M4500" s="389"/>
      <c r="N4500" s="401"/>
    </row>
    <row r="4501" spans="1:14" x14ac:dyDescent="0.2">
      <c r="A4501" s="158">
        <v>61429</v>
      </c>
      <c r="B4501" s="421">
        <v>543</v>
      </c>
      <c r="J4501" s="399">
        <f t="shared" si="378"/>
        <v>543</v>
      </c>
      <c r="M4501" s="389"/>
      <c r="N4501" s="401"/>
    </row>
    <row r="4502" spans="1:14" x14ac:dyDescent="0.2">
      <c r="A4502" s="158">
        <v>61430</v>
      </c>
      <c r="B4502" s="421">
        <v>659.45</v>
      </c>
      <c r="J4502" s="399">
        <f t="shared" si="378"/>
        <v>659.45</v>
      </c>
      <c r="M4502" s="389"/>
      <c r="N4502" s="401"/>
    </row>
    <row r="4503" spans="1:14" x14ac:dyDescent="0.2">
      <c r="A4503" s="158">
        <v>61433</v>
      </c>
      <c r="B4503" s="421">
        <v>496.95</v>
      </c>
      <c r="J4503" s="399">
        <f t="shared" si="378"/>
        <v>496.95</v>
      </c>
      <c r="M4503" s="389"/>
      <c r="N4503" s="401"/>
    </row>
    <row r="4504" spans="1:14" x14ac:dyDescent="0.2">
      <c r="A4504" s="158">
        <v>61434</v>
      </c>
      <c r="B4504" s="421">
        <v>615.4</v>
      </c>
      <c r="J4504" s="399">
        <f t="shared" si="378"/>
        <v>615.4</v>
      </c>
      <c r="M4504" s="389"/>
      <c r="N4504" s="401"/>
    </row>
    <row r="4505" spans="1:14" x14ac:dyDescent="0.2">
      <c r="A4505" s="158">
        <v>61438</v>
      </c>
      <c r="B4505" s="421">
        <v>672.95</v>
      </c>
      <c r="J4505" s="399">
        <f t="shared" si="378"/>
        <v>672.95</v>
      </c>
      <c r="M4505" s="389"/>
      <c r="N4505" s="401"/>
    </row>
    <row r="4506" spans="1:14" x14ac:dyDescent="0.2">
      <c r="A4506" s="158">
        <v>61441</v>
      </c>
      <c r="B4506" s="421">
        <v>489.7</v>
      </c>
      <c r="J4506" s="399">
        <f t="shared" si="378"/>
        <v>489.7</v>
      </c>
      <c r="M4506" s="389"/>
      <c r="N4506" s="401"/>
    </row>
    <row r="4507" spans="1:14" x14ac:dyDescent="0.2">
      <c r="A4507" s="158">
        <v>61442</v>
      </c>
      <c r="B4507" s="421">
        <v>752.35</v>
      </c>
      <c r="J4507" s="399">
        <f t="shared" si="378"/>
        <v>752.35</v>
      </c>
      <c r="M4507" s="389"/>
      <c r="N4507" s="401"/>
    </row>
    <row r="4508" spans="1:14" x14ac:dyDescent="0.2">
      <c r="A4508" s="158">
        <v>61445</v>
      </c>
      <c r="B4508" s="421">
        <v>286.8</v>
      </c>
      <c r="J4508" s="399">
        <f t="shared" si="378"/>
        <v>286.8</v>
      </c>
      <c r="M4508" s="389"/>
      <c r="N4508" s="401"/>
    </row>
    <row r="4509" spans="1:14" x14ac:dyDescent="0.2">
      <c r="A4509" s="158">
        <v>61446</v>
      </c>
      <c r="B4509" s="421">
        <v>333.55</v>
      </c>
      <c r="J4509" s="399">
        <f t="shared" si="378"/>
        <v>333.55</v>
      </c>
      <c r="M4509" s="389"/>
      <c r="N4509" s="401"/>
    </row>
    <row r="4510" spans="1:14" x14ac:dyDescent="0.2">
      <c r="A4510" s="158">
        <v>61449</v>
      </c>
      <c r="B4510" s="421">
        <v>456.2</v>
      </c>
      <c r="J4510" s="399">
        <f t="shared" si="378"/>
        <v>456.2</v>
      </c>
      <c r="M4510" s="389"/>
      <c r="N4510" s="401"/>
    </row>
    <row r="4511" spans="1:14" x14ac:dyDescent="0.2">
      <c r="A4511" s="158">
        <v>61450</v>
      </c>
      <c r="B4511" s="421">
        <v>397.55</v>
      </c>
      <c r="J4511" s="399">
        <f t="shared" si="378"/>
        <v>397.55</v>
      </c>
      <c r="M4511" s="389"/>
      <c r="N4511" s="401"/>
    </row>
    <row r="4512" spans="1:14" x14ac:dyDescent="0.2">
      <c r="A4512" s="158">
        <v>61453</v>
      </c>
      <c r="B4512" s="421">
        <v>514.70000000000005</v>
      </c>
      <c r="J4512" s="399">
        <f t="shared" si="378"/>
        <v>514.70000000000005</v>
      </c>
      <c r="M4512" s="389"/>
      <c r="N4512" s="401"/>
    </row>
    <row r="4513" spans="1:14" x14ac:dyDescent="0.2">
      <c r="A4513" s="158">
        <v>61454</v>
      </c>
      <c r="B4513" s="421">
        <v>348.1</v>
      </c>
      <c r="J4513" s="399">
        <f t="shared" si="378"/>
        <v>348.1</v>
      </c>
      <c r="M4513" s="389"/>
      <c r="N4513" s="401"/>
    </row>
    <row r="4514" spans="1:14" x14ac:dyDescent="0.2">
      <c r="A4514" s="158">
        <v>61457</v>
      </c>
      <c r="B4514" s="421">
        <v>470.45</v>
      </c>
      <c r="J4514" s="399">
        <f t="shared" si="378"/>
        <v>470.45</v>
      </c>
      <c r="M4514" s="389"/>
      <c r="N4514" s="401"/>
    </row>
    <row r="4515" spans="1:14" x14ac:dyDescent="0.2">
      <c r="A4515" s="158">
        <v>61461</v>
      </c>
      <c r="B4515" s="421">
        <v>527.85</v>
      </c>
      <c r="J4515" s="399">
        <f t="shared" si="378"/>
        <v>527.85</v>
      </c>
      <c r="M4515" s="389"/>
      <c r="N4515" s="401"/>
    </row>
    <row r="4516" spans="1:14" x14ac:dyDescent="0.2">
      <c r="A4516" s="158">
        <v>61462</v>
      </c>
      <c r="B4516" s="421">
        <v>129</v>
      </c>
      <c r="J4516" s="399">
        <f t="shared" si="378"/>
        <v>129</v>
      </c>
      <c r="M4516" s="389"/>
      <c r="N4516" s="401"/>
    </row>
    <row r="4517" spans="1:14" x14ac:dyDescent="0.2">
      <c r="A4517" s="158">
        <v>61469</v>
      </c>
      <c r="B4517" s="421">
        <v>348.1</v>
      </c>
      <c r="J4517" s="399">
        <f t="shared" si="378"/>
        <v>348.1</v>
      </c>
      <c r="M4517" s="389"/>
      <c r="N4517" s="401"/>
    </row>
    <row r="4518" spans="1:14" x14ac:dyDescent="0.2">
      <c r="A4518" s="158">
        <v>61473</v>
      </c>
      <c r="B4518" s="421">
        <v>175.4</v>
      </c>
      <c r="J4518" s="399">
        <f t="shared" si="378"/>
        <v>175.4</v>
      </c>
      <c r="M4518" s="389"/>
      <c r="N4518" s="401"/>
    </row>
    <row r="4519" spans="1:14" x14ac:dyDescent="0.2">
      <c r="A4519" s="158">
        <v>61477</v>
      </c>
      <c r="B4519" s="421">
        <v>740</v>
      </c>
      <c r="J4519" s="399">
        <f t="shared" si="378"/>
        <v>740</v>
      </c>
      <c r="M4519" s="389"/>
      <c r="N4519" s="401"/>
    </row>
    <row r="4520" spans="1:14" x14ac:dyDescent="0.2">
      <c r="A4520" s="158">
        <v>61480</v>
      </c>
      <c r="B4520" s="421">
        <v>386.85</v>
      </c>
      <c r="J4520" s="399">
        <f t="shared" si="378"/>
        <v>386.85</v>
      </c>
      <c r="M4520" s="389"/>
      <c r="N4520" s="401"/>
    </row>
    <row r="4521" spans="1:14" x14ac:dyDescent="0.2">
      <c r="A4521" s="158">
        <v>61485</v>
      </c>
      <c r="B4521" s="421">
        <v>999.2</v>
      </c>
      <c r="J4521" s="399">
        <f t="shared" si="378"/>
        <v>999.2</v>
      </c>
      <c r="M4521" s="389"/>
      <c r="N4521" s="401"/>
    </row>
    <row r="4522" spans="1:14" x14ac:dyDescent="0.2">
      <c r="A4522" s="158">
        <v>61495</v>
      </c>
      <c r="B4522" s="421">
        <v>223.1</v>
      </c>
      <c r="J4522" s="399">
        <f t="shared" si="378"/>
        <v>223.1</v>
      </c>
      <c r="M4522" s="389"/>
      <c r="N4522" s="401"/>
    </row>
    <row r="4523" spans="1:14" x14ac:dyDescent="0.2">
      <c r="A4523" s="158">
        <v>61499</v>
      </c>
      <c r="B4523" s="421">
        <v>253</v>
      </c>
      <c r="J4523" s="399">
        <f t="shared" si="378"/>
        <v>253</v>
      </c>
      <c r="M4523" s="389"/>
      <c r="N4523" s="401"/>
    </row>
    <row r="4524" spans="1:14" x14ac:dyDescent="0.2">
      <c r="A4524" s="158">
        <v>61505</v>
      </c>
      <c r="B4524" s="421">
        <v>100</v>
      </c>
      <c r="J4524" s="399">
        <f t="shared" si="378"/>
        <v>100</v>
      </c>
      <c r="M4524" s="389"/>
      <c r="N4524" s="401"/>
    </row>
    <row r="4525" spans="1:14" x14ac:dyDescent="0.2">
      <c r="A4525" s="158">
        <v>61523</v>
      </c>
      <c r="B4525" s="421">
        <v>953</v>
      </c>
      <c r="J4525" s="399">
        <f t="shared" si="378"/>
        <v>953</v>
      </c>
      <c r="M4525" s="389"/>
      <c r="N4525" s="401"/>
    </row>
    <row r="4526" spans="1:14" x14ac:dyDescent="0.2">
      <c r="A4526" s="158">
        <v>61524</v>
      </c>
      <c r="B4526" s="421">
        <v>953</v>
      </c>
      <c r="J4526" s="399">
        <f t="shared" si="378"/>
        <v>953</v>
      </c>
      <c r="M4526" s="389"/>
      <c r="N4526" s="401"/>
    </row>
    <row r="4527" spans="1:14" x14ac:dyDescent="0.2">
      <c r="A4527" s="158">
        <v>61525</v>
      </c>
      <c r="B4527" s="421">
        <v>953</v>
      </c>
      <c r="J4527" s="399">
        <f t="shared" si="378"/>
        <v>953</v>
      </c>
      <c r="M4527" s="389"/>
      <c r="N4527" s="401"/>
    </row>
    <row r="4528" spans="1:14" x14ac:dyDescent="0.2">
      <c r="A4528" s="158">
        <v>61527</v>
      </c>
      <c r="B4528" s="421">
        <v>752.35</v>
      </c>
      <c r="J4528" s="399">
        <f t="shared" si="378"/>
        <v>752.35</v>
      </c>
      <c r="M4528" s="389"/>
      <c r="N4528" s="401"/>
    </row>
    <row r="4529" spans="1:14" x14ac:dyDescent="0.2">
      <c r="A4529" s="158">
        <v>61529</v>
      </c>
      <c r="B4529" s="421">
        <v>953</v>
      </c>
      <c r="J4529" s="399">
        <f t="shared" si="378"/>
        <v>953</v>
      </c>
      <c r="M4529" s="389"/>
      <c r="N4529" s="401"/>
    </row>
    <row r="4530" spans="1:14" x14ac:dyDescent="0.2">
      <c r="A4530" s="158">
        <v>61538</v>
      </c>
      <c r="B4530" s="421">
        <v>901</v>
      </c>
      <c r="J4530" s="399">
        <f t="shared" si="378"/>
        <v>901</v>
      </c>
      <c r="M4530" s="389"/>
      <c r="N4530" s="401"/>
    </row>
    <row r="4531" spans="1:14" x14ac:dyDescent="0.2">
      <c r="A4531" s="158">
        <v>61541</v>
      </c>
      <c r="B4531" s="421">
        <v>953</v>
      </c>
      <c r="J4531" s="399">
        <f t="shared" si="378"/>
        <v>953</v>
      </c>
      <c r="M4531" s="389"/>
      <c r="N4531" s="401"/>
    </row>
    <row r="4532" spans="1:14" x14ac:dyDescent="0.2">
      <c r="A4532" s="158">
        <v>61553</v>
      </c>
      <c r="B4532" s="421">
        <v>999</v>
      </c>
      <c r="J4532" s="399">
        <f t="shared" si="378"/>
        <v>999</v>
      </c>
      <c r="M4532" s="389"/>
      <c r="N4532" s="401"/>
    </row>
    <row r="4533" spans="1:14" x14ac:dyDescent="0.2">
      <c r="A4533" s="158">
        <v>61559</v>
      </c>
      <c r="B4533" s="421">
        <v>918</v>
      </c>
      <c r="J4533" s="399">
        <f t="shared" si="378"/>
        <v>918</v>
      </c>
      <c r="M4533" s="389"/>
      <c r="N4533" s="401"/>
    </row>
    <row r="4534" spans="1:14" x14ac:dyDescent="0.2">
      <c r="A4534" s="158">
        <v>61560</v>
      </c>
      <c r="B4534" s="421">
        <v>605.04999999999995</v>
      </c>
      <c r="J4534" s="399">
        <f t="shared" si="378"/>
        <v>605.04999999999995</v>
      </c>
      <c r="M4534" s="389"/>
      <c r="N4534" s="401"/>
    </row>
    <row r="4535" spans="1:14" x14ac:dyDescent="0.2">
      <c r="A4535" s="158">
        <v>61563</v>
      </c>
      <c r="B4535" s="421">
        <v>1300</v>
      </c>
      <c r="J4535" s="399">
        <f t="shared" si="378"/>
        <v>1300</v>
      </c>
      <c r="M4535" s="389"/>
      <c r="N4535" s="401"/>
    </row>
    <row r="4536" spans="1:14" x14ac:dyDescent="0.2">
      <c r="A4536" s="158">
        <v>61564</v>
      </c>
      <c r="B4536" s="421">
        <v>1300</v>
      </c>
      <c r="J4536" s="399">
        <f t="shared" si="378"/>
        <v>1300</v>
      </c>
      <c r="M4536" s="389"/>
      <c r="N4536" s="401"/>
    </row>
    <row r="4537" spans="1:14" x14ac:dyDescent="0.2">
      <c r="A4537" s="158">
        <v>61565</v>
      </c>
      <c r="B4537" s="421">
        <v>953</v>
      </c>
      <c r="J4537" s="399">
        <f t="shared" si="378"/>
        <v>953</v>
      </c>
      <c r="M4537" s="389"/>
      <c r="N4537" s="401"/>
    </row>
    <row r="4538" spans="1:14" x14ac:dyDescent="0.2">
      <c r="A4538" s="158">
        <v>61571</v>
      </c>
      <c r="B4538" s="421">
        <v>953</v>
      </c>
      <c r="J4538" s="399">
        <f t="shared" si="378"/>
        <v>953</v>
      </c>
      <c r="M4538" s="389"/>
      <c r="N4538" s="401"/>
    </row>
    <row r="4539" spans="1:14" x14ac:dyDescent="0.2">
      <c r="A4539" s="158">
        <v>61575</v>
      </c>
      <c r="B4539" s="421">
        <v>953</v>
      </c>
      <c r="J4539" s="399">
        <f t="shared" si="378"/>
        <v>953</v>
      </c>
      <c r="M4539" s="389"/>
      <c r="N4539" s="401"/>
    </row>
    <row r="4540" spans="1:14" x14ac:dyDescent="0.2">
      <c r="A4540" s="158">
        <v>61577</v>
      </c>
      <c r="B4540" s="421">
        <v>953</v>
      </c>
      <c r="J4540" s="399">
        <f t="shared" si="378"/>
        <v>953</v>
      </c>
      <c r="M4540" s="389"/>
      <c r="N4540" s="401"/>
    </row>
    <row r="4541" spans="1:14" x14ac:dyDescent="0.2">
      <c r="A4541" s="158">
        <v>61598</v>
      </c>
      <c r="B4541" s="421">
        <v>953</v>
      </c>
      <c r="J4541" s="399">
        <f t="shared" si="378"/>
        <v>953</v>
      </c>
      <c r="M4541" s="389"/>
      <c r="N4541" s="401"/>
    </row>
    <row r="4542" spans="1:14" x14ac:dyDescent="0.2">
      <c r="A4542" s="158">
        <v>61604</v>
      </c>
      <c r="B4542" s="421">
        <v>953</v>
      </c>
      <c r="J4542" s="399">
        <f t="shared" si="378"/>
        <v>953</v>
      </c>
      <c r="M4542" s="389"/>
      <c r="N4542" s="401"/>
    </row>
    <row r="4543" spans="1:14" x14ac:dyDescent="0.2">
      <c r="A4543" s="158">
        <v>61610</v>
      </c>
      <c r="B4543" s="421">
        <v>953</v>
      </c>
      <c r="J4543" s="399">
        <f t="shared" ref="J4543:J4608" si="379">B4543</f>
        <v>953</v>
      </c>
      <c r="M4543" s="389"/>
      <c r="N4543" s="401"/>
    </row>
    <row r="4544" spans="1:14" x14ac:dyDescent="0.2">
      <c r="A4544" s="158">
        <v>61612</v>
      </c>
      <c r="B4544" s="421">
        <v>953</v>
      </c>
      <c r="J4544" s="399">
        <f>B4544</f>
        <v>953</v>
      </c>
      <c r="M4544" s="389"/>
      <c r="N4544" s="401"/>
    </row>
    <row r="4545" spans="1:14" x14ac:dyDescent="0.2">
      <c r="A4545" s="158">
        <v>61620</v>
      </c>
      <c r="B4545" s="421">
        <v>953</v>
      </c>
      <c r="J4545" s="399">
        <f t="shared" si="379"/>
        <v>953</v>
      </c>
      <c r="M4545" s="389"/>
      <c r="N4545" s="401"/>
    </row>
    <row r="4546" spans="1:14" x14ac:dyDescent="0.2">
      <c r="A4546" s="158">
        <v>61622</v>
      </c>
      <c r="B4546" s="421">
        <v>953</v>
      </c>
      <c r="J4546" s="399">
        <f t="shared" si="379"/>
        <v>953</v>
      </c>
      <c r="M4546" s="389"/>
      <c r="N4546" s="401"/>
    </row>
    <row r="4547" spans="1:14" x14ac:dyDescent="0.2">
      <c r="A4547" s="158">
        <v>61628</v>
      </c>
      <c r="B4547" s="421">
        <v>953</v>
      </c>
      <c r="J4547" s="399">
        <f t="shared" si="379"/>
        <v>953</v>
      </c>
      <c r="M4547" s="389"/>
      <c r="N4547" s="401"/>
    </row>
    <row r="4548" spans="1:14" x14ac:dyDescent="0.2">
      <c r="A4548" s="158">
        <v>61632</v>
      </c>
      <c r="B4548" s="421">
        <v>953</v>
      </c>
      <c r="J4548" s="399">
        <f t="shared" si="379"/>
        <v>953</v>
      </c>
      <c r="M4548" s="389"/>
      <c r="N4548" s="401"/>
    </row>
    <row r="4549" spans="1:14" x14ac:dyDescent="0.2">
      <c r="A4549" s="158">
        <v>61640</v>
      </c>
      <c r="B4549" s="421">
        <v>999</v>
      </c>
      <c r="J4549" s="399">
        <f t="shared" si="379"/>
        <v>999</v>
      </c>
      <c r="M4549" s="389"/>
      <c r="N4549" s="401"/>
    </row>
    <row r="4550" spans="1:14" x14ac:dyDescent="0.2">
      <c r="A4550" s="158">
        <v>61644</v>
      </c>
      <c r="B4550" s="421">
        <v>329</v>
      </c>
      <c r="J4550" s="399">
        <f t="shared" si="379"/>
        <v>329</v>
      </c>
      <c r="M4550" s="389"/>
      <c r="N4550" s="401"/>
    </row>
    <row r="4551" spans="1:14" x14ac:dyDescent="0.2">
      <c r="A4551" s="158">
        <v>61646</v>
      </c>
      <c r="B4551" s="421">
        <v>999</v>
      </c>
      <c r="J4551" s="399">
        <f t="shared" si="379"/>
        <v>999</v>
      </c>
      <c r="M4551" s="389"/>
      <c r="N4551" s="401"/>
    </row>
    <row r="4552" spans="1:14" x14ac:dyDescent="0.2">
      <c r="A4552" s="158">
        <v>61647</v>
      </c>
      <c r="B4552" s="421">
        <v>953</v>
      </c>
      <c r="J4552" s="399">
        <f t="shared" si="379"/>
        <v>953</v>
      </c>
      <c r="M4552" s="389"/>
      <c r="N4552" s="401"/>
    </row>
    <row r="4553" spans="1:14" x14ac:dyDescent="0.2">
      <c r="A4553" s="158">
        <v>61650</v>
      </c>
      <c r="B4553" s="421">
        <v>878.7</v>
      </c>
      <c r="J4553" s="399">
        <f t="shared" si="379"/>
        <v>878.7</v>
      </c>
      <c r="M4553" s="389"/>
      <c r="N4553" s="401"/>
    </row>
    <row r="4554" spans="1:14" x14ac:dyDescent="0.2">
      <c r="A4554" s="158">
        <v>63001</v>
      </c>
      <c r="B4554" s="421">
        <v>409.65</v>
      </c>
      <c r="J4554" s="399">
        <f t="shared" si="379"/>
        <v>409.65</v>
      </c>
      <c r="M4554" s="389"/>
      <c r="N4554" s="401"/>
    </row>
    <row r="4555" spans="1:14" x14ac:dyDescent="0.2">
      <c r="A4555" s="158">
        <v>63004</v>
      </c>
      <c r="B4555" s="421">
        <v>409.65</v>
      </c>
      <c r="J4555" s="399">
        <f t="shared" si="379"/>
        <v>409.65</v>
      </c>
      <c r="M4555" s="389"/>
      <c r="N4555" s="401"/>
    </row>
    <row r="4556" spans="1:14" x14ac:dyDescent="0.2">
      <c r="A4556" s="158">
        <v>63007</v>
      </c>
      <c r="B4556" s="421">
        <v>409.65</v>
      </c>
      <c r="J4556" s="399">
        <f t="shared" si="379"/>
        <v>409.65</v>
      </c>
      <c r="M4556" s="389"/>
      <c r="N4556" s="401"/>
    </row>
    <row r="4557" spans="1:14" x14ac:dyDescent="0.2">
      <c r="A4557" s="158">
        <v>63010</v>
      </c>
      <c r="B4557" s="421">
        <v>341.4</v>
      </c>
      <c r="J4557" s="399">
        <f t="shared" si="379"/>
        <v>341.4</v>
      </c>
      <c r="M4557" s="389"/>
      <c r="N4557" s="401"/>
    </row>
    <row r="4558" spans="1:14" x14ac:dyDescent="0.2">
      <c r="A4558" s="158">
        <v>63040</v>
      </c>
      <c r="B4558" s="421">
        <v>341.4</v>
      </c>
      <c r="J4558" s="399">
        <f t="shared" si="379"/>
        <v>341.4</v>
      </c>
      <c r="M4558" s="389"/>
      <c r="N4558" s="401"/>
    </row>
    <row r="4559" spans="1:14" x14ac:dyDescent="0.2">
      <c r="A4559" s="158">
        <v>63043</v>
      </c>
      <c r="B4559" s="421">
        <v>364.15</v>
      </c>
      <c r="J4559" s="399">
        <f t="shared" si="379"/>
        <v>364.15</v>
      </c>
      <c r="M4559" s="389"/>
      <c r="N4559" s="401"/>
    </row>
    <row r="4560" spans="1:14" x14ac:dyDescent="0.2">
      <c r="A4560" s="158">
        <v>63046</v>
      </c>
      <c r="B4560" s="421">
        <v>409.65</v>
      </c>
      <c r="J4560" s="399">
        <f t="shared" si="379"/>
        <v>409.65</v>
      </c>
      <c r="M4560" s="389"/>
      <c r="N4560" s="401"/>
    </row>
    <row r="4561" spans="1:14" x14ac:dyDescent="0.2">
      <c r="A4561" s="158">
        <v>63049</v>
      </c>
      <c r="B4561" s="421">
        <v>409.65</v>
      </c>
      <c r="J4561" s="399">
        <f t="shared" si="379"/>
        <v>409.65</v>
      </c>
      <c r="M4561" s="389"/>
      <c r="N4561" s="401"/>
    </row>
    <row r="4562" spans="1:14" x14ac:dyDescent="0.2">
      <c r="A4562" s="158">
        <v>63052</v>
      </c>
      <c r="B4562" s="421">
        <v>409.65</v>
      </c>
      <c r="J4562" s="399">
        <f t="shared" si="379"/>
        <v>409.65</v>
      </c>
      <c r="M4562" s="389"/>
      <c r="N4562" s="401"/>
    </row>
    <row r="4563" spans="1:14" x14ac:dyDescent="0.2">
      <c r="A4563" s="158">
        <v>63055</v>
      </c>
      <c r="B4563" s="421">
        <v>409.65</v>
      </c>
      <c r="J4563" s="399">
        <f t="shared" si="379"/>
        <v>409.65</v>
      </c>
      <c r="M4563" s="389"/>
      <c r="N4563" s="401"/>
    </row>
    <row r="4564" spans="1:14" x14ac:dyDescent="0.2">
      <c r="A4564" s="158">
        <v>63058</v>
      </c>
      <c r="B4564" s="421">
        <v>409.65</v>
      </c>
      <c r="J4564" s="399">
        <f t="shared" si="379"/>
        <v>409.65</v>
      </c>
      <c r="M4564" s="389"/>
      <c r="N4564" s="401"/>
    </row>
    <row r="4565" spans="1:14" x14ac:dyDescent="0.2">
      <c r="A4565" s="158">
        <v>63061</v>
      </c>
      <c r="B4565" s="421">
        <v>409.65</v>
      </c>
      <c r="J4565" s="399">
        <f t="shared" si="379"/>
        <v>409.65</v>
      </c>
      <c r="M4565" s="389"/>
      <c r="N4565" s="401"/>
    </row>
    <row r="4566" spans="1:14" x14ac:dyDescent="0.2">
      <c r="A4566" s="158">
        <v>63064</v>
      </c>
      <c r="B4566" s="421">
        <v>409.65</v>
      </c>
      <c r="J4566" s="399">
        <f t="shared" si="379"/>
        <v>409.65</v>
      </c>
      <c r="M4566" s="389"/>
      <c r="N4566" s="401"/>
    </row>
    <row r="4567" spans="1:14" x14ac:dyDescent="0.2">
      <c r="A4567" s="158">
        <v>63067</v>
      </c>
      <c r="B4567" s="421">
        <v>409.65</v>
      </c>
      <c r="J4567" s="399">
        <f t="shared" si="379"/>
        <v>409.65</v>
      </c>
      <c r="M4567" s="389"/>
      <c r="N4567" s="401"/>
    </row>
    <row r="4568" spans="1:14" x14ac:dyDescent="0.2">
      <c r="A4568" s="158">
        <v>63070</v>
      </c>
      <c r="B4568" s="421">
        <v>409.65</v>
      </c>
      <c r="J4568" s="399">
        <f t="shared" si="379"/>
        <v>409.65</v>
      </c>
      <c r="M4568" s="389"/>
      <c r="N4568" s="401"/>
    </row>
    <row r="4569" spans="1:14" x14ac:dyDescent="0.2">
      <c r="A4569" s="158">
        <v>63073</v>
      </c>
      <c r="B4569" s="421">
        <v>409.65</v>
      </c>
      <c r="J4569" s="399">
        <f t="shared" si="379"/>
        <v>409.65</v>
      </c>
      <c r="M4569" s="389"/>
      <c r="N4569" s="401"/>
    </row>
    <row r="4570" spans="1:14" x14ac:dyDescent="0.2">
      <c r="A4570" s="158">
        <v>63101</v>
      </c>
      <c r="B4570" s="421">
        <v>500.7</v>
      </c>
      <c r="J4570" s="399">
        <f t="shared" si="379"/>
        <v>500.7</v>
      </c>
      <c r="L4570" s="399"/>
      <c r="M4570" s="389"/>
      <c r="N4570" s="401"/>
    </row>
    <row r="4571" spans="1:14" x14ac:dyDescent="0.2">
      <c r="A4571" s="158">
        <v>63111</v>
      </c>
      <c r="B4571" s="421">
        <v>500.7</v>
      </c>
      <c r="J4571" s="399">
        <f t="shared" si="379"/>
        <v>500.7</v>
      </c>
      <c r="L4571" s="399"/>
      <c r="M4571" s="389"/>
      <c r="N4571" s="401"/>
    </row>
    <row r="4572" spans="1:14" x14ac:dyDescent="0.2">
      <c r="A4572" s="158">
        <v>63114</v>
      </c>
      <c r="B4572" s="421">
        <v>500.7</v>
      </c>
      <c r="J4572" s="399">
        <f t="shared" si="379"/>
        <v>500.7</v>
      </c>
      <c r="L4572" s="399"/>
      <c r="M4572" s="389"/>
      <c r="N4572" s="401"/>
    </row>
    <row r="4573" spans="1:14" x14ac:dyDescent="0.2">
      <c r="A4573" s="158">
        <v>63125</v>
      </c>
      <c r="B4573" s="421">
        <v>500.7</v>
      </c>
      <c r="J4573" s="399">
        <f t="shared" si="379"/>
        <v>500.7</v>
      </c>
      <c r="L4573" s="399"/>
      <c r="M4573" s="389"/>
      <c r="N4573" s="401"/>
    </row>
    <row r="4574" spans="1:14" x14ac:dyDescent="0.2">
      <c r="A4574" s="158">
        <v>63128</v>
      </c>
      <c r="B4574" s="421">
        <v>500.7</v>
      </c>
      <c r="J4574" s="399">
        <f t="shared" si="379"/>
        <v>500.7</v>
      </c>
      <c r="L4574" s="399"/>
      <c r="M4574" s="389"/>
      <c r="N4574" s="401"/>
    </row>
    <row r="4575" spans="1:14" x14ac:dyDescent="0.2">
      <c r="A4575" s="158">
        <v>63131</v>
      </c>
      <c r="B4575" s="421">
        <v>500.7</v>
      </c>
      <c r="J4575" s="399">
        <f t="shared" si="379"/>
        <v>500.7</v>
      </c>
      <c r="L4575" s="399"/>
      <c r="M4575" s="389"/>
      <c r="N4575" s="401"/>
    </row>
    <row r="4576" spans="1:14" x14ac:dyDescent="0.2">
      <c r="A4576" s="158">
        <v>63151</v>
      </c>
      <c r="B4576" s="421">
        <v>364.15</v>
      </c>
      <c r="J4576" s="399">
        <f t="shared" si="379"/>
        <v>364.15</v>
      </c>
      <c r="L4576" s="399"/>
      <c r="M4576" s="389"/>
      <c r="N4576" s="401"/>
    </row>
    <row r="4577" spans="1:14" x14ac:dyDescent="0.2">
      <c r="A4577" s="158">
        <v>63154</v>
      </c>
      <c r="B4577" s="421">
        <v>364.15</v>
      </c>
      <c r="J4577" s="399">
        <f t="shared" si="379"/>
        <v>364.15</v>
      </c>
      <c r="L4577" s="399"/>
      <c r="M4577" s="389"/>
      <c r="N4577" s="401"/>
    </row>
    <row r="4578" spans="1:14" x14ac:dyDescent="0.2">
      <c r="A4578" s="158">
        <v>63161</v>
      </c>
      <c r="B4578" s="421">
        <v>364.15</v>
      </c>
      <c r="J4578" s="399">
        <f t="shared" si="379"/>
        <v>364.15</v>
      </c>
      <c r="L4578" s="399"/>
      <c r="M4578" s="389"/>
      <c r="N4578" s="401"/>
    </row>
    <row r="4579" spans="1:14" x14ac:dyDescent="0.2">
      <c r="A4579" s="158">
        <v>63164</v>
      </c>
      <c r="B4579" s="421">
        <v>364.15</v>
      </c>
      <c r="J4579" s="399">
        <f t="shared" si="379"/>
        <v>364.15</v>
      </c>
      <c r="L4579" s="399"/>
      <c r="M4579" s="389"/>
      <c r="N4579" s="401"/>
    </row>
    <row r="4580" spans="1:14" x14ac:dyDescent="0.2">
      <c r="A4580" s="158">
        <v>63167</v>
      </c>
      <c r="B4580" s="421">
        <v>364.15</v>
      </c>
      <c r="J4580" s="399">
        <f t="shared" si="379"/>
        <v>364.15</v>
      </c>
      <c r="L4580" s="399"/>
      <c r="M4580" s="389"/>
      <c r="N4580" s="401"/>
    </row>
    <row r="4581" spans="1:14" x14ac:dyDescent="0.2">
      <c r="A4581" s="158">
        <v>63170</v>
      </c>
      <c r="B4581" s="421">
        <v>364.15</v>
      </c>
      <c r="J4581" s="399">
        <f t="shared" si="379"/>
        <v>364.15</v>
      </c>
      <c r="L4581" s="399"/>
      <c r="M4581" s="389"/>
      <c r="N4581" s="401"/>
    </row>
    <row r="4582" spans="1:14" x14ac:dyDescent="0.2">
      <c r="A4582" s="158">
        <v>63173</v>
      </c>
      <c r="B4582" s="421">
        <v>364.15</v>
      </c>
      <c r="J4582" s="399">
        <f t="shared" si="379"/>
        <v>364.15</v>
      </c>
      <c r="L4582" s="399"/>
      <c r="M4582" s="389"/>
      <c r="N4582" s="401"/>
    </row>
    <row r="4583" spans="1:14" x14ac:dyDescent="0.2">
      <c r="A4583" s="158">
        <v>63176</v>
      </c>
      <c r="B4583" s="421">
        <v>364.15</v>
      </c>
      <c r="J4583" s="399">
        <f t="shared" si="379"/>
        <v>364.15</v>
      </c>
      <c r="L4583" s="399"/>
      <c r="M4583" s="389"/>
      <c r="N4583" s="401"/>
    </row>
    <row r="4584" spans="1:14" x14ac:dyDescent="0.2">
      <c r="A4584" s="158">
        <v>63179</v>
      </c>
      <c r="B4584" s="421">
        <v>364.15</v>
      </c>
      <c r="J4584" s="399">
        <f t="shared" si="379"/>
        <v>364.15</v>
      </c>
      <c r="L4584" s="399"/>
      <c r="M4584" s="389"/>
      <c r="N4584" s="401"/>
    </row>
    <row r="4585" spans="1:14" x14ac:dyDescent="0.2">
      <c r="A4585" s="158">
        <v>63182</v>
      </c>
      <c r="B4585" s="421">
        <v>364.15</v>
      </c>
      <c r="J4585" s="399">
        <f t="shared" si="379"/>
        <v>364.15</v>
      </c>
      <c r="L4585" s="399"/>
      <c r="M4585" s="389"/>
      <c r="N4585" s="401"/>
    </row>
    <row r="4586" spans="1:14" x14ac:dyDescent="0.2">
      <c r="A4586" s="158">
        <v>63185</v>
      </c>
      <c r="B4586" s="421">
        <v>364.15</v>
      </c>
      <c r="J4586" s="399">
        <f t="shared" si="379"/>
        <v>364.15</v>
      </c>
      <c r="L4586" s="399"/>
      <c r="M4586" s="389"/>
      <c r="N4586" s="401"/>
    </row>
    <row r="4587" spans="1:14" x14ac:dyDescent="0.2">
      <c r="A4587" s="158">
        <v>63201</v>
      </c>
      <c r="B4587" s="421">
        <v>455.15</v>
      </c>
      <c r="J4587" s="399">
        <f t="shared" si="379"/>
        <v>455.15</v>
      </c>
      <c r="L4587" s="399"/>
      <c r="M4587" s="389"/>
      <c r="N4587" s="401"/>
    </row>
    <row r="4588" spans="1:14" x14ac:dyDescent="0.2">
      <c r="A4588" s="158">
        <v>63204</v>
      </c>
      <c r="B4588" s="421">
        <v>455.15</v>
      </c>
      <c r="J4588" s="399">
        <f t="shared" si="379"/>
        <v>455.15</v>
      </c>
      <c r="L4588" s="399"/>
      <c r="M4588" s="389"/>
      <c r="N4588" s="401"/>
    </row>
    <row r="4589" spans="1:14" x14ac:dyDescent="0.2">
      <c r="A4589" s="158">
        <v>63219</v>
      </c>
      <c r="B4589" s="421">
        <v>455.15</v>
      </c>
      <c r="J4589" s="399">
        <f t="shared" si="379"/>
        <v>455.15</v>
      </c>
      <c r="L4589" s="399"/>
      <c r="M4589" s="389"/>
      <c r="N4589" s="401"/>
    </row>
    <row r="4590" spans="1:14" x14ac:dyDescent="0.2">
      <c r="A4590" s="158">
        <v>63222</v>
      </c>
      <c r="B4590" s="421">
        <v>455.15</v>
      </c>
      <c r="J4590" s="399">
        <f t="shared" si="379"/>
        <v>455.15</v>
      </c>
      <c r="L4590" s="399"/>
      <c r="M4590" s="389"/>
      <c r="N4590" s="401"/>
    </row>
    <row r="4591" spans="1:14" x14ac:dyDescent="0.2">
      <c r="A4591" s="158">
        <v>63225</v>
      </c>
      <c r="B4591" s="421">
        <v>455.15</v>
      </c>
      <c r="J4591" s="399">
        <f t="shared" si="379"/>
        <v>455.15</v>
      </c>
      <c r="L4591" s="399"/>
      <c r="M4591" s="389"/>
      <c r="N4591" s="401"/>
    </row>
    <row r="4592" spans="1:14" x14ac:dyDescent="0.2">
      <c r="A4592" s="158">
        <v>63228</v>
      </c>
      <c r="B4592" s="421">
        <v>455.15</v>
      </c>
      <c r="J4592" s="399">
        <f t="shared" si="379"/>
        <v>455.15</v>
      </c>
      <c r="L4592" s="399"/>
      <c r="M4592" s="389"/>
      <c r="N4592" s="401"/>
    </row>
    <row r="4593" spans="1:14" x14ac:dyDescent="0.2">
      <c r="A4593" s="158">
        <v>63231</v>
      </c>
      <c r="B4593" s="421">
        <v>455.15</v>
      </c>
      <c r="J4593" s="399">
        <f t="shared" si="379"/>
        <v>455.15</v>
      </c>
      <c r="L4593" s="399"/>
      <c r="M4593" s="389"/>
      <c r="N4593" s="401"/>
    </row>
    <row r="4594" spans="1:14" x14ac:dyDescent="0.2">
      <c r="A4594" s="158">
        <v>63234</v>
      </c>
      <c r="B4594" s="421">
        <v>455.15</v>
      </c>
      <c r="J4594" s="399">
        <f t="shared" si="379"/>
        <v>455.15</v>
      </c>
      <c r="L4594" s="399"/>
      <c r="M4594" s="389"/>
      <c r="N4594" s="401"/>
    </row>
    <row r="4595" spans="1:14" x14ac:dyDescent="0.2">
      <c r="A4595" s="158">
        <v>63237</v>
      </c>
      <c r="B4595" s="421">
        <v>455.15</v>
      </c>
      <c r="J4595" s="399">
        <f t="shared" si="379"/>
        <v>455.15</v>
      </c>
      <c r="L4595" s="399"/>
      <c r="M4595" s="389"/>
      <c r="N4595" s="401"/>
    </row>
    <row r="4596" spans="1:14" x14ac:dyDescent="0.2">
      <c r="A4596" s="158">
        <v>63240</v>
      </c>
      <c r="B4596" s="421">
        <v>455.15</v>
      </c>
      <c r="J4596" s="399">
        <f t="shared" si="379"/>
        <v>455.15</v>
      </c>
      <c r="L4596" s="399"/>
      <c r="M4596" s="389"/>
      <c r="N4596" s="401"/>
    </row>
    <row r="4597" spans="1:14" x14ac:dyDescent="0.2">
      <c r="A4597" s="158">
        <v>63243</v>
      </c>
      <c r="B4597" s="421">
        <v>455.15</v>
      </c>
      <c r="J4597" s="399">
        <f t="shared" si="379"/>
        <v>455.15</v>
      </c>
      <c r="L4597" s="399"/>
      <c r="M4597" s="389"/>
      <c r="N4597" s="401"/>
    </row>
    <row r="4598" spans="1:14" x14ac:dyDescent="0.2">
      <c r="A4598" s="158">
        <v>63271</v>
      </c>
      <c r="B4598" s="421">
        <v>500.7</v>
      </c>
      <c r="J4598" s="399">
        <f t="shared" si="379"/>
        <v>500.7</v>
      </c>
      <c r="L4598" s="399"/>
      <c r="M4598" s="389"/>
      <c r="N4598" s="401"/>
    </row>
    <row r="4599" spans="1:14" x14ac:dyDescent="0.2">
      <c r="A4599" s="158">
        <v>63274</v>
      </c>
      <c r="B4599" s="421">
        <v>500.7</v>
      </c>
      <c r="J4599" s="399">
        <f t="shared" si="379"/>
        <v>500.7</v>
      </c>
      <c r="L4599" s="399"/>
      <c r="M4599" s="389"/>
      <c r="N4599" s="401"/>
    </row>
    <row r="4600" spans="1:14" x14ac:dyDescent="0.2">
      <c r="A4600" s="158">
        <v>63277</v>
      </c>
      <c r="B4600" s="421">
        <v>500.7</v>
      </c>
      <c r="J4600" s="399">
        <f t="shared" si="379"/>
        <v>500.7</v>
      </c>
      <c r="L4600" s="399"/>
      <c r="M4600" s="389"/>
      <c r="N4600" s="401"/>
    </row>
    <row r="4601" spans="1:14" x14ac:dyDescent="0.2">
      <c r="A4601" s="158">
        <v>63280</v>
      </c>
      <c r="B4601" s="421">
        <v>500.7</v>
      </c>
      <c r="J4601" s="399">
        <f t="shared" si="379"/>
        <v>500.7</v>
      </c>
      <c r="L4601" s="399"/>
      <c r="M4601" s="389"/>
      <c r="N4601" s="401"/>
    </row>
    <row r="4602" spans="1:14" x14ac:dyDescent="0.2">
      <c r="A4602" s="158">
        <v>63301</v>
      </c>
      <c r="B4602" s="421">
        <v>386.9</v>
      </c>
      <c r="J4602" s="399">
        <f t="shared" si="379"/>
        <v>386.9</v>
      </c>
      <c r="L4602" s="399"/>
      <c r="M4602" s="389"/>
      <c r="N4602" s="401"/>
    </row>
    <row r="4603" spans="1:14" x14ac:dyDescent="0.2">
      <c r="A4603" s="158">
        <v>63304</v>
      </c>
      <c r="B4603" s="421">
        <v>386.9</v>
      </c>
      <c r="J4603" s="399">
        <f t="shared" si="379"/>
        <v>386.9</v>
      </c>
      <c r="L4603" s="399"/>
      <c r="M4603" s="389"/>
      <c r="N4603" s="401"/>
    </row>
    <row r="4604" spans="1:14" x14ac:dyDescent="0.2">
      <c r="A4604" s="158">
        <v>63307</v>
      </c>
      <c r="B4604" s="421">
        <v>386.9</v>
      </c>
      <c r="J4604" s="399">
        <f t="shared" si="379"/>
        <v>386.9</v>
      </c>
      <c r="L4604" s="399"/>
      <c r="M4604" s="389"/>
      <c r="N4604" s="401"/>
    </row>
    <row r="4605" spans="1:14" x14ac:dyDescent="0.2">
      <c r="A4605" s="158">
        <v>63322</v>
      </c>
      <c r="B4605" s="421">
        <v>409.65</v>
      </c>
      <c r="J4605" s="399">
        <f t="shared" si="379"/>
        <v>409.65</v>
      </c>
      <c r="L4605" s="399"/>
      <c r="M4605" s="389"/>
      <c r="N4605" s="401"/>
    </row>
    <row r="4606" spans="1:14" x14ac:dyDescent="0.2">
      <c r="A4606" s="158">
        <v>63325</v>
      </c>
      <c r="B4606" s="421">
        <v>409.65</v>
      </c>
      <c r="J4606" s="399">
        <f t="shared" si="379"/>
        <v>409.65</v>
      </c>
      <c r="L4606" s="399"/>
      <c r="M4606" s="389"/>
      <c r="N4606" s="401"/>
    </row>
    <row r="4607" spans="1:14" x14ac:dyDescent="0.2">
      <c r="A4607" s="158">
        <v>63328</v>
      </c>
      <c r="B4607" s="421">
        <v>409.65</v>
      </c>
      <c r="J4607" s="399">
        <f t="shared" si="379"/>
        <v>409.65</v>
      </c>
      <c r="L4607" s="399"/>
      <c r="M4607" s="389"/>
      <c r="N4607" s="401"/>
    </row>
    <row r="4608" spans="1:14" x14ac:dyDescent="0.2">
      <c r="A4608" s="158">
        <v>63331</v>
      </c>
      <c r="B4608" s="421">
        <v>409.65</v>
      </c>
      <c r="J4608" s="399">
        <f t="shared" si="379"/>
        <v>409.65</v>
      </c>
      <c r="L4608" s="399"/>
      <c r="M4608" s="389"/>
      <c r="N4608" s="401"/>
    </row>
    <row r="4609" spans="1:14" x14ac:dyDescent="0.2">
      <c r="A4609" s="158">
        <v>63334</v>
      </c>
      <c r="B4609" s="421">
        <v>341.4</v>
      </c>
      <c r="J4609" s="399">
        <f t="shared" ref="J4609:J4674" si="380">B4609</f>
        <v>341.4</v>
      </c>
      <c r="L4609" s="399"/>
      <c r="M4609" s="389"/>
      <c r="N4609" s="401"/>
    </row>
    <row r="4610" spans="1:14" x14ac:dyDescent="0.2">
      <c r="A4610" s="158">
        <v>63337</v>
      </c>
      <c r="B4610" s="421">
        <v>455.15</v>
      </c>
      <c r="J4610" s="399">
        <f t="shared" si="380"/>
        <v>455.15</v>
      </c>
      <c r="L4610" s="399"/>
      <c r="M4610" s="389"/>
      <c r="N4610" s="401"/>
    </row>
    <row r="4611" spans="1:14" x14ac:dyDescent="0.2">
      <c r="A4611" s="158">
        <v>63340</v>
      </c>
      <c r="B4611" s="421">
        <v>409.65</v>
      </c>
      <c r="J4611" s="399">
        <f t="shared" si="380"/>
        <v>409.65</v>
      </c>
      <c r="L4611" s="399"/>
      <c r="M4611" s="389"/>
      <c r="N4611" s="401"/>
    </row>
    <row r="4612" spans="1:14" x14ac:dyDescent="0.2">
      <c r="A4612" s="158">
        <v>63361</v>
      </c>
      <c r="B4612" s="421">
        <v>409.65</v>
      </c>
      <c r="J4612" s="399">
        <f t="shared" si="380"/>
        <v>409.65</v>
      </c>
      <c r="L4612" s="399"/>
      <c r="M4612" s="389"/>
      <c r="N4612" s="401"/>
    </row>
    <row r="4613" spans="1:14" x14ac:dyDescent="0.2">
      <c r="A4613" s="158">
        <v>63385</v>
      </c>
      <c r="B4613" s="421">
        <v>455.15</v>
      </c>
      <c r="J4613" s="399">
        <f t="shared" si="380"/>
        <v>455.15</v>
      </c>
      <c r="L4613" s="399"/>
      <c r="M4613" s="389"/>
      <c r="N4613" s="401"/>
    </row>
    <row r="4614" spans="1:14" x14ac:dyDescent="0.2">
      <c r="A4614" s="158">
        <v>63388</v>
      </c>
      <c r="B4614" s="421">
        <v>455.15</v>
      </c>
      <c r="J4614" s="399">
        <f t="shared" si="380"/>
        <v>455.15</v>
      </c>
      <c r="L4614" s="399"/>
      <c r="M4614" s="389"/>
      <c r="N4614" s="401"/>
    </row>
    <row r="4615" spans="1:14" x14ac:dyDescent="0.2">
      <c r="A4615" s="158">
        <v>63391</v>
      </c>
      <c r="B4615" s="421">
        <v>409.65</v>
      </c>
      <c r="J4615" s="399">
        <f t="shared" si="380"/>
        <v>409.65</v>
      </c>
      <c r="L4615" s="399"/>
      <c r="M4615" s="389"/>
      <c r="N4615" s="401"/>
    </row>
    <row r="4616" spans="1:14" x14ac:dyDescent="0.2">
      <c r="A4616" s="158">
        <v>63395</v>
      </c>
      <c r="B4616" s="421">
        <v>868.9</v>
      </c>
      <c r="J4616" s="399">
        <f t="shared" si="380"/>
        <v>868.9</v>
      </c>
      <c r="L4616" s="399"/>
      <c r="M4616" s="389"/>
      <c r="N4616" s="401"/>
    </row>
    <row r="4617" spans="1:14" x14ac:dyDescent="0.2">
      <c r="A4617" s="158">
        <v>63397</v>
      </c>
      <c r="B4617" s="421">
        <v>868.9</v>
      </c>
      <c r="J4617" s="399">
        <f t="shared" si="380"/>
        <v>868.9</v>
      </c>
      <c r="L4617" s="399"/>
      <c r="M4617" s="389"/>
      <c r="N4617" s="401"/>
    </row>
    <row r="4618" spans="1:14" x14ac:dyDescent="0.2">
      <c r="A4618" s="158">
        <v>63399</v>
      </c>
      <c r="B4618" s="421">
        <v>868.9</v>
      </c>
      <c r="J4618" s="399">
        <f t="shared" si="380"/>
        <v>868.9</v>
      </c>
      <c r="L4618" s="399"/>
      <c r="M4618" s="389"/>
      <c r="N4618" s="401"/>
    </row>
    <row r="4619" spans="1:14" x14ac:dyDescent="0.2">
      <c r="A4619" s="158">
        <v>63401</v>
      </c>
      <c r="B4619" s="421">
        <v>409.65</v>
      </c>
      <c r="J4619" s="399">
        <f t="shared" si="380"/>
        <v>409.65</v>
      </c>
      <c r="L4619" s="399"/>
      <c r="M4619" s="389"/>
      <c r="N4619" s="401"/>
    </row>
    <row r="4620" spans="1:14" x14ac:dyDescent="0.2">
      <c r="A4620" s="158">
        <v>63404</v>
      </c>
      <c r="B4620" s="421">
        <v>409.65</v>
      </c>
      <c r="J4620" s="399">
        <f t="shared" si="380"/>
        <v>409.65</v>
      </c>
      <c r="L4620" s="399"/>
      <c r="M4620" s="389"/>
      <c r="N4620" s="401"/>
    </row>
    <row r="4621" spans="1:14" x14ac:dyDescent="0.2">
      <c r="A4621" s="158">
        <v>63416</v>
      </c>
      <c r="B4621" s="421">
        <v>409.65</v>
      </c>
      <c r="J4621" s="399">
        <f t="shared" si="380"/>
        <v>409.65</v>
      </c>
      <c r="L4621" s="399"/>
      <c r="M4621" s="389"/>
      <c r="N4621" s="401"/>
    </row>
    <row r="4622" spans="1:14" x14ac:dyDescent="0.2">
      <c r="A4622" s="158">
        <v>63425</v>
      </c>
      <c r="B4622" s="421">
        <v>409.65</v>
      </c>
      <c r="J4622" s="399">
        <f t="shared" si="380"/>
        <v>409.65</v>
      </c>
      <c r="L4622" s="399"/>
      <c r="M4622" s="389"/>
      <c r="N4622" s="401"/>
    </row>
    <row r="4623" spans="1:14" x14ac:dyDescent="0.2">
      <c r="A4623" s="158">
        <v>63428</v>
      </c>
      <c r="B4623" s="421">
        <v>409.65</v>
      </c>
      <c r="J4623" s="399">
        <f t="shared" si="380"/>
        <v>409.65</v>
      </c>
      <c r="L4623" s="399"/>
      <c r="M4623" s="389"/>
      <c r="N4623" s="401"/>
    </row>
    <row r="4624" spans="1:14" x14ac:dyDescent="0.2">
      <c r="A4624" s="158">
        <v>63440</v>
      </c>
      <c r="B4624" s="421">
        <v>409.65</v>
      </c>
      <c r="J4624" s="399">
        <f t="shared" si="380"/>
        <v>409.65</v>
      </c>
      <c r="L4624" s="399"/>
      <c r="M4624" s="389"/>
      <c r="N4624" s="401"/>
    </row>
    <row r="4625" spans="1:14" x14ac:dyDescent="0.2">
      <c r="A4625" s="158">
        <v>63443</v>
      </c>
      <c r="B4625" s="421">
        <v>409.65</v>
      </c>
      <c r="J4625" s="399">
        <f t="shared" si="380"/>
        <v>409.65</v>
      </c>
      <c r="L4625" s="399"/>
      <c r="M4625" s="389"/>
      <c r="N4625" s="401"/>
    </row>
    <row r="4626" spans="1:14" x14ac:dyDescent="0.2">
      <c r="A4626" s="158">
        <v>63446</v>
      </c>
      <c r="B4626" s="421">
        <v>409.65</v>
      </c>
      <c r="J4626" s="399">
        <f t="shared" si="380"/>
        <v>409.65</v>
      </c>
      <c r="L4626" s="399"/>
      <c r="M4626" s="389"/>
      <c r="N4626" s="401"/>
    </row>
    <row r="4627" spans="1:14" x14ac:dyDescent="0.2">
      <c r="A4627" s="158">
        <v>63454</v>
      </c>
      <c r="B4627" s="421">
        <v>1219.2</v>
      </c>
      <c r="J4627" s="399">
        <f t="shared" si="380"/>
        <v>1219.2</v>
      </c>
      <c r="L4627" s="399"/>
      <c r="M4627" s="389"/>
      <c r="N4627" s="401"/>
    </row>
    <row r="4628" spans="1:14" x14ac:dyDescent="0.2">
      <c r="A4628" s="158">
        <v>63461</v>
      </c>
      <c r="B4628" s="421">
        <v>364.15</v>
      </c>
      <c r="J4628" s="399">
        <f t="shared" si="380"/>
        <v>364.15</v>
      </c>
      <c r="L4628" s="399"/>
      <c r="M4628" s="389"/>
      <c r="N4628" s="401"/>
    </row>
    <row r="4629" spans="1:14" x14ac:dyDescent="0.2">
      <c r="A4629" s="158">
        <v>63464</v>
      </c>
      <c r="B4629" s="421">
        <v>701.05</v>
      </c>
      <c r="J4629" s="399">
        <f t="shared" si="380"/>
        <v>701.05</v>
      </c>
      <c r="L4629" s="399"/>
      <c r="M4629" s="389"/>
      <c r="N4629" s="401"/>
    </row>
    <row r="4630" spans="1:14" x14ac:dyDescent="0.2">
      <c r="A4630" s="158">
        <v>63467</v>
      </c>
      <c r="B4630" s="421">
        <v>701.05</v>
      </c>
      <c r="J4630" s="399">
        <f t="shared" si="380"/>
        <v>701.05</v>
      </c>
      <c r="L4630" s="399"/>
      <c r="M4630" s="389"/>
      <c r="N4630" s="401"/>
    </row>
    <row r="4631" spans="1:14" x14ac:dyDescent="0.2">
      <c r="A4631" s="158">
        <v>63470</v>
      </c>
      <c r="B4631" s="421">
        <v>409.65</v>
      </c>
      <c r="J4631" s="399">
        <f t="shared" si="380"/>
        <v>409.65</v>
      </c>
      <c r="L4631" s="399"/>
      <c r="M4631" s="389"/>
      <c r="N4631" s="401"/>
    </row>
    <row r="4632" spans="1:14" x14ac:dyDescent="0.2">
      <c r="A4632" s="158">
        <v>63473</v>
      </c>
      <c r="B4632" s="421">
        <v>637.25</v>
      </c>
      <c r="J4632" s="399">
        <f t="shared" si="380"/>
        <v>637.25</v>
      </c>
      <c r="L4632" s="399"/>
      <c r="M4632" s="389"/>
      <c r="N4632" s="401"/>
    </row>
    <row r="4633" spans="1:14" x14ac:dyDescent="0.2">
      <c r="A4633" s="158">
        <v>63476</v>
      </c>
      <c r="B4633" s="421">
        <v>409.65</v>
      </c>
      <c r="J4633" s="399">
        <f t="shared" si="380"/>
        <v>409.65</v>
      </c>
      <c r="L4633" s="399"/>
      <c r="M4633" s="389"/>
      <c r="N4633" s="401"/>
    </row>
    <row r="4634" spans="1:14" x14ac:dyDescent="0.2">
      <c r="A4634" s="158">
        <v>63482</v>
      </c>
      <c r="B4634" s="421">
        <v>409.65</v>
      </c>
      <c r="J4634" s="399">
        <f t="shared" si="380"/>
        <v>409.65</v>
      </c>
      <c r="L4634" s="399"/>
      <c r="M4634" s="389"/>
      <c r="N4634" s="401"/>
    </row>
    <row r="4635" spans="1:14" x14ac:dyDescent="0.2">
      <c r="A4635" s="158">
        <v>63487</v>
      </c>
      <c r="B4635" s="421">
        <v>701.05</v>
      </c>
      <c r="J4635" s="399">
        <f t="shared" si="380"/>
        <v>701.05</v>
      </c>
      <c r="L4635" s="399"/>
      <c r="M4635" s="389"/>
      <c r="N4635" s="401"/>
    </row>
    <row r="4636" spans="1:14" x14ac:dyDescent="0.2">
      <c r="A4636" s="158">
        <v>63489</v>
      </c>
      <c r="B4636" s="421">
        <v>1024.1500000000001</v>
      </c>
      <c r="J4636" s="399">
        <f t="shared" si="380"/>
        <v>1024.1500000000001</v>
      </c>
      <c r="M4636" s="389"/>
      <c r="N4636" s="401"/>
    </row>
    <row r="4637" spans="1:14" x14ac:dyDescent="0.2">
      <c r="A4637" s="158">
        <v>63491</v>
      </c>
      <c r="B4637" s="421">
        <v>45.5</v>
      </c>
      <c r="J4637" s="399">
        <f t="shared" si="380"/>
        <v>45.5</v>
      </c>
      <c r="M4637" s="389"/>
      <c r="N4637" s="401"/>
    </row>
    <row r="4638" spans="1:14" x14ac:dyDescent="0.2">
      <c r="A4638" s="158">
        <v>63494</v>
      </c>
      <c r="B4638" s="421">
        <v>45.5</v>
      </c>
      <c r="J4638" s="399">
        <f t="shared" si="380"/>
        <v>45.5</v>
      </c>
      <c r="M4638" s="389"/>
      <c r="N4638" s="401"/>
    </row>
    <row r="4639" spans="1:14" x14ac:dyDescent="0.2">
      <c r="A4639" s="158">
        <v>63496</v>
      </c>
      <c r="B4639" s="421">
        <v>254</v>
      </c>
      <c r="J4639" s="399">
        <f t="shared" si="380"/>
        <v>254</v>
      </c>
      <c r="L4639" s="399"/>
      <c r="M4639" s="389"/>
      <c r="N4639" s="401"/>
    </row>
    <row r="4640" spans="1:14" x14ac:dyDescent="0.2">
      <c r="A4640" s="158">
        <v>63497</v>
      </c>
      <c r="B4640" s="421">
        <v>159.30000000000001</v>
      </c>
      <c r="J4640" s="399">
        <f t="shared" si="380"/>
        <v>159.30000000000001</v>
      </c>
      <c r="L4640" s="399"/>
      <c r="M4640" s="389"/>
      <c r="N4640" s="401"/>
    </row>
    <row r="4641" spans="1:14" x14ac:dyDescent="0.2">
      <c r="A4641" s="158">
        <v>63498</v>
      </c>
      <c r="B4641" s="421">
        <v>45.5</v>
      </c>
      <c r="J4641" s="399">
        <f t="shared" si="380"/>
        <v>45.5</v>
      </c>
      <c r="L4641" s="399"/>
      <c r="M4641" s="389"/>
      <c r="N4641" s="401"/>
    </row>
    <row r="4642" spans="1:14" x14ac:dyDescent="0.2">
      <c r="A4642" s="158">
        <v>63499</v>
      </c>
      <c r="B4642" s="421">
        <v>159.30000000000001</v>
      </c>
      <c r="J4642" s="399">
        <f t="shared" si="380"/>
        <v>159.30000000000001</v>
      </c>
      <c r="L4642" s="399"/>
      <c r="M4642" s="389"/>
      <c r="N4642" s="401"/>
    </row>
    <row r="4643" spans="1:14" x14ac:dyDescent="0.2">
      <c r="A4643" s="158">
        <v>63501</v>
      </c>
      <c r="B4643" s="421">
        <v>508</v>
      </c>
      <c r="J4643" s="399">
        <f t="shared" si="380"/>
        <v>508</v>
      </c>
      <c r="M4643" s="389"/>
      <c r="N4643" s="401"/>
    </row>
    <row r="4644" spans="1:14" x14ac:dyDescent="0.2">
      <c r="A4644" s="158">
        <v>63502</v>
      </c>
      <c r="B4644" s="421">
        <v>508</v>
      </c>
      <c r="J4644" s="399">
        <f t="shared" si="380"/>
        <v>508</v>
      </c>
      <c r="M4644" s="389"/>
      <c r="N4644" s="401"/>
    </row>
    <row r="4645" spans="1:14" x14ac:dyDescent="0.2">
      <c r="A4645" s="158">
        <v>63504</v>
      </c>
      <c r="B4645" s="421">
        <v>508</v>
      </c>
      <c r="J4645" s="399">
        <f t="shared" si="380"/>
        <v>508</v>
      </c>
      <c r="M4645" s="389"/>
      <c r="N4645" s="401"/>
    </row>
    <row r="4646" spans="1:14" x14ac:dyDescent="0.2">
      <c r="A4646" s="158">
        <v>63505</v>
      </c>
      <c r="B4646" s="421">
        <v>508</v>
      </c>
      <c r="J4646" s="399">
        <f t="shared" si="380"/>
        <v>508</v>
      </c>
      <c r="M4646" s="389"/>
      <c r="N4646" s="401"/>
    </row>
    <row r="4647" spans="1:14" x14ac:dyDescent="0.2">
      <c r="A4647" s="158">
        <v>63507</v>
      </c>
      <c r="B4647" s="421">
        <v>409.65</v>
      </c>
      <c r="J4647" s="399">
        <f t="shared" si="380"/>
        <v>409.65</v>
      </c>
      <c r="M4647" s="389"/>
      <c r="N4647" s="401"/>
    </row>
    <row r="4648" spans="1:14" x14ac:dyDescent="0.2">
      <c r="A4648" s="158">
        <v>63510</v>
      </c>
      <c r="B4648" s="421">
        <v>455.15</v>
      </c>
      <c r="J4648" s="399">
        <f t="shared" si="380"/>
        <v>455.15</v>
      </c>
      <c r="M4648" s="389"/>
      <c r="N4648" s="401"/>
    </row>
    <row r="4649" spans="1:14" x14ac:dyDescent="0.2">
      <c r="A4649" s="158">
        <v>63513</v>
      </c>
      <c r="B4649" s="421">
        <v>409.65</v>
      </c>
      <c r="J4649" s="399">
        <f t="shared" si="380"/>
        <v>409.65</v>
      </c>
      <c r="M4649" s="389"/>
      <c r="N4649" s="401"/>
    </row>
    <row r="4650" spans="1:14" x14ac:dyDescent="0.2">
      <c r="A4650" s="158">
        <v>63516</v>
      </c>
      <c r="B4650" s="421">
        <v>409.65</v>
      </c>
      <c r="J4650" s="399">
        <f t="shared" si="380"/>
        <v>409.65</v>
      </c>
      <c r="M4650" s="389"/>
      <c r="N4650" s="401"/>
    </row>
    <row r="4651" spans="1:14" x14ac:dyDescent="0.2">
      <c r="A4651" s="158">
        <v>63519</v>
      </c>
      <c r="B4651" s="421">
        <v>409.65</v>
      </c>
      <c r="J4651" s="399">
        <f t="shared" si="380"/>
        <v>409.65</v>
      </c>
      <c r="M4651" s="389"/>
      <c r="N4651" s="401"/>
    </row>
    <row r="4652" spans="1:14" x14ac:dyDescent="0.2">
      <c r="A4652" s="158">
        <v>63522</v>
      </c>
      <c r="B4652" s="421">
        <v>455.15</v>
      </c>
      <c r="J4652" s="399">
        <f t="shared" si="380"/>
        <v>455.15</v>
      </c>
      <c r="M4652" s="389"/>
      <c r="N4652" s="401"/>
    </row>
    <row r="4653" spans="1:14" x14ac:dyDescent="0.2">
      <c r="A4653" s="158">
        <v>63531</v>
      </c>
      <c r="B4653" s="421">
        <v>701.05</v>
      </c>
      <c r="J4653" s="399">
        <f t="shared" si="380"/>
        <v>701.05</v>
      </c>
      <c r="M4653" s="389"/>
      <c r="N4653" s="401"/>
    </row>
    <row r="4654" spans="1:14" x14ac:dyDescent="0.2">
      <c r="A4654" s="158">
        <v>63533</v>
      </c>
      <c r="B4654" s="421">
        <v>701.05</v>
      </c>
      <c r="J4654" s="399">
        <f t="shared" si="380"/>
        <v>701.05</v>
      </c>
      <c r="M4654" s="389"/>
      <c r="N4654" s="401"/>
    </row>
    <row r="4655" spans="1:14" x14ac:dyDescent="0.2">
      <c r="A4655" s="158">
        <v>63541</v>
      </c>
      <c r="B4655" s="421">
        <v>457.2</v>
      </c>
      <c r="J4655" s="399">
        <f t="shared" si="380"/>
        <v>457.2</v>
      </c>
      <c r="M4655" s="389"/>
      <c r="N4655" s="401"/>
    </row>
    <row r="4656" spans="1:14" x14ac:dyDescent="0.2">
      <c r="A4656" s="158">
        <v>63543</v>
      </c>
      <c r="B4656" s="421">
        <v>457.2</v>
      </c>
      <c r="J4656" s="399">
        <f t="shared" si="380"/>
        <v>457.2</v>
      </c>
      <c r="M4656" s="389"/>
      <c r="N4656" s="401"/>
    </row>
    <row r="4657" spans="1:14" x14ac:dyDescent="0.2">
      <c r="A4657" s="158">
        <v>63545</v>
      </c>
      <c r="B4657" s="421">
        <v>558.79999999999995</v>
      </c>
      <c r="J4657" s="399">
        <f t="shared" si="380"/>
        <v>558.79999999999995</v>
      </c>
      <c r="M4657" s="389"/>
      <c r="N4657" s="401"/>
    </row>
    <row r="4658" spans="1:14" x14ac:dyDescent="0.2">
      <c r="A4658" s="158">
        <v>63546</v>
      </c>
      <c r="B4658" s="421">
        <v>558.79999999999995</v>
      </c>
      <c r="J4658" s="399">
        <f t="shared" si="380"/>
        <v>558.79999999999995</v>
      </c>
      <c r="M4658" s="389"/>
      <c r="N4658" s="401"/>
    </row>
    <row r="4659" spans="1:14" x14ac:dyDescent="0.2">
      <c r="A4659" s="158">
        <v>63547</v>
      </c>
      <c r="B4659" s="421">
        <v>701.05</v>
      </c>
      <c r="J4659" s="399">
        <f t="shared" si="380"/>
        <v>701.05</v>
      </c>
      <c r="M4659" s="389"/>
      <c r="N4659" s="401"/>
    </row>
    <row r="4660" spans="1:14" x14ac:dyDescent="0.2">
      <c r="A4660" s="158">
        <v>63549</v>
      </c>
      <c r="B4660" s="421">
        <v>1828.8</v>
      </c>
      <c r="J4660" s="399">
        <f t="shared" si="380"/>
        <v>1828.8</v>
      </c>
      <c r="M4660" s="389"/>
      <c r="N4660" s="401"/>
    </row>
    <row r="4661" spans="1:14" x14ac:dyDescent="0.2">
      <c r="A4661" s="158">
        <v>63551</v>
      </c>
      <c r="B4661" s="421">
        <v>409.65</v>
      </c>
      <c r="J4661" s="399">
        <f t="shared" si="380"/>
        <v>409.65</v>
      </c>
      <c r="M4661" s="389"/>
      <c r="N4661" s="401"/>
    </row>
    <row r="4662" spans="1:14" x14ac:dyDescent="0.2">
      <c r="A4662" s="158">
        <v>63554</v>
      </c>
      <c r="B4662" s="421">
        <v>364.15</v>
      </c>
      <c r="J4662" s="399">
        <f t="shared" si="380"/>
        <v>364.15</v>
      </c>
      <c r="M4662" s="389"/>
      <c r="N4662" s="401"/>
    </row>
    <row r="4663" spans="1:14" x14ac:dyDescent="0.2">
      <c r="A4663" s="158">
        <v>63557</v>
      </c>
      <c r="B4663" s="421">
        <v>500.7</v>
      </c>
      <c r="J4663" s="399">
        <f t="shared" si="380"/>
        <v>500.7</v>
      </c>
      <c r="M4663" s="389"/>
      <c r="N4663" s="401"/>
    </row>
    <row r="4664" spans="1:14" x14ac:dyDescent="0.2">
      <c r="A4664" s="158">
        <v>63560</v>
      </c>
      <c r="B4664" s="421">
        <v>409.65</v>
      </c>
      <c r="J4664" s="399">
        <f t="shared" si="380"/>
        <v>409.65</v>
      </c>
      <c r="M4664" s="389"/>
      <c r="N4664" s="401"/>
    </row>
    <row r="4665" spans="1:14" x14ac:dyDescent="0.2">
      <c r="A4665" s="158">
        <v>63563</v>
      </c>
      <c r="B4665" s="421">
        <v>409.65</v>
      </c>
      <c r="J4665" s="399">
        <f t="shared" si="380"/>
        <v>409.65</v>
      </c>
      <c r="M4665" s="389"/>
      <c r="N4665" s="401"/>
    </row>
    <row r="4666" spans="1:14" ht="14.25" customHeight="1" x14ac:dyDescent="0.2">
      <c r="A4666" s="158">
        <v>63740</v>
      </c>
      <c r="B4666" s="421">
        <v>464.5</v>
      </c>
      <c r="J4666" s="399">
        <f t="shared" si="380"/>
        <v>464.5</v>
      </c>
      <c r="M4666" s="389"/>
      <c r="N4666" s="401"/>
    </row>
    <row r="4667" spans="1:14" x14ac:dyDescent="0.2">
      <c r="A4667" s="158">
        <v>63741</v>
      </c>
      <c r="B4667" s="421">
        <v>269.5</v>
      </c>
      <c r="J4667" s="399">
        <f t="shared" si="380"/>
        <v>269.5</v>
      </c>
      <c r="M4667" s="389"/>
      <c r="N4667" s="401"/>
    </row>
    <row r="4668" spans="1:14" x14ac:dyDescent="0.2">
      <c r="A4668" s="158">
        <v>63743</v>
      </c>
      <c r="B4668" s="421">
        <v>409.65</v>
      </c>
      <c r="J4668" s="399">
        <f t="shared" si="380"/>
        <v>409.65</v>
      </c>
      <c r="M4668" s="389"/>
      <c r="N4668" s="401"/>
    </row>
    <row r="4669" spans="1:14" x14ac:dyDescent="0.2">
      <c r="A4669" s="158">
        <v>64990</v>
      </c>
      <c r="B4669" s="421">
        <v>7.3</v>
      </c>
      <c r="C4669" s="399">
        <v>7.3</v>
      </c>
      <c r="J4669" s="399">
        <f t="shared" si="380"/>
        <v>7.3</v>
      </c>
      <c r="M4669" s="389"/>
      <c r="N4669" s="401"/>
    </row>
    <row r="4670" spans="1:14" x14ac:dyDescent="0.2">
      <c r="A4670" s="158">
        <v>64991</v>
      </c>
      <c r="B4670" s="421">
        <v>11.05</v>
      </c>
      <c r="C4670" s="399">
        <v>11.05</v>
      </c>
      <c r="J4670" s="399">
        <f t="shared" si="380"/>
        <v>11.05</v>
      </c>
      <c r="M4670" s="389"/>
      <c r="N4670" s="401"/>
    </row>
    <row r="4671" spans="1:14" x14ac:dyDescent="0.2">
      <c r="A4671" s="158">
        <v>64992</v>
      </c>
      <c r="B4671" s="421">
        <v>11.75</v>
      </c>
      <c r="C4671" s="399">
        <v>11.75</v>
      </c>
      <c r="J4671" s="399">
        <f t="shared" si="380"/>
        <v>11.75</v>
      </c>
      <c r="M4671" s="389"/>
      <c r="N4671" s="401"/>
    </row>
    <row r="4672" spans="1:14" x14ac:dyDescent="0.2">
      <c r="A4672" s="158">
        <v>64993</v>
      </c>
      <c r="B4672" s="421">
        <v>12.45</v>
      </c>
      <c r="C4672" s="399">
        <v>12.45</v>
      </c>
      <c r="J4672" s="399">
        <f t="shared" si="380"/>
        <v>12.45</v>
      </c>
      <c r="M4672" s="389"/>
      <c r="N4672" s="401"/>
    </row>
    <row r="4673" spans="1:14" x14ac:dyDescent="0.2">
      <c r="A4673" s="158">
        <v>64994</v>
      </c>
      <c r="B4673" s="421">
        <v>13.2</v>
      </c>
      <c r="C4673" s="399">
        <v>13.2</v>
      </c>
      <c r="J4673" s="399">
        <f t="shared" si="380"/>
        <v>13.2</v>
      </c>
      <c r="M4673" s="389"/>
      <c r="N4673" s="401"/>
    </row>
    <row r="4674" spans="1:14" x14ac:dyDescent="0.2">
      <c r="A4674" s="158">
        <v>64995</v>
      </c>
      <c r="B4674" s="421">
        <v>14.5</v>
      </c>
      <c r="C4674" s="399">
        <v>14.5</v>
      </c>
      <c r="J4674" s="399">
        <f t="shared" si="380"/>
        <v>14.5</v>
      </c>
      <c r="M4674" s="389"/>
      <c r="N4674" s="401"/>
    </row>
    <row r="4675" spans="1:14" x14ac:dyDescent="0.2">
      <c r="A4675" s="158">
        <v>65060</v>
      </c>
      <c r="B4675" s="421">
        <v>7.85</v>
      </c>
      <c r="K4675" s="399">
        <f t="shared" ref="K4675:K4738" si="381">B4675</f>
        <v>7.85</v>
      </c>
      <c r="L4675" s="399"/>
      <c r="M4675" s="389"/>
      <c r="N4675" s="401"/>
    </row>
    <row r="4676" spans="1:14" x14ac:dyDescent="0.2">
      <c r="A4676" s="158">
        <v>65066</v>
      </c>
      <c r="B4676" s="421">
        <v>10.4</v>
      </c>
      <c r="K4676" s="399">
        <f t="shared" si="381"/>
        <v>10.4</v>
      </c>
      <c r="L4676" s="399"/>
      <c r="M4676" s="389"/>
      <c r="N4676" s="401"/>
    </row>
    <row r="4677" spans="1:14" x14ac:dyDescent="0.2">
      <c r="A4677" s="158">
        <v>65070</v>
      </c>
      <c r="B4677" s="421">
        <v>16.95</v>
      </c>
      <c r="K4677" s="399">
        <f t="shared" si="381"/>
        <v>16.95</v>
      </c>
      <c r="L4677" s="399"/>
      <c r="M4677" s="389"/>
      <c r="N4677" s="401"/>
    </row>
    <row r="4678" spans="1:14" x14ac:dyDescent="0.2">
      <c r="A4678" s="158">
        <v>65072</v>
      </c>
      <c r="B4678" s="421">
        <v>10.199999999999999</v>
      </c>
      <c r="K4678" s="399">
        <f t="shared" si="381"/>
        <v>10.199999999999999</v>
      </c>
      <c r="L4678" s="399"/>
      <c r="M4678" s="389"/>
      <c r="N4678" s="401"/>
    </row>
    <row r="4679" spans="1:14" x14ac:dyDescent="0.2">
      <c r="A4679" s="158">
        <v>65075</v>
      </c>
      <c r="B4679" s="421">
        <v>51.95</v>
      </c>
      <c r="K4679" s="399">
        <f t="shared" si="381"/>
        <v>51.95</v>
      </c>
      <c r="L4679" s="399"/>
      <c r="M4679" s="389"/>
      <c r="N4679" s="401"/>
    </row>
    <row r="4680" spans="1:14" x14ac:dyDescent="0.2">
      <c r="A4680" s="158">
        <v>65078</v>
      </c>
      <c r="B4680" s="421">
        <v>90.2</v>
      </c>
      <c r="K4680" s="399">
        <f t="shared" si="381"/>
        <v>90.2</v>
      </c>
      <c r="L4680" s="399"/>
      <c r="M4680" s="389"/>
      <c r="N4680" s="401"/>
    </row>
    <row r="4681" spans="1:14" x14ac:dyDescent="0.2">
      <c r="A4681" s="158">
        <v>65079</v>
      </c>
      <c r="B4681" s="421">
        <v>90.2</v>
      </c>
      <c r="K4681" s="399">
        <f t="shared" si="381"/>
        <v>90.2</v>
      </c>
      <c r="L4681" s="399"/>
      <c r="M4681" s="389"/>
      <c r="N4681" s="401"/>
    </row>
    <row r="4682" spans="1:14" x14ac:dyDescent="0.2">
      <c r="A4682" s="158">
        <v>65081</v>
      </c>
      <c r="B4682" s="421">
        <v>96.6</v>
      </c>
      <c r="K4682" s="399">
        <f t="shared" si="381"/>
        <v>96.6</v>
      </c>
      <c r="L4682" s="399"/>
      <c r="M4682" s="389"/>
      <c r="N4682" s="401"/>
    </row>
    <row r="4683" spans="1:14" x14ac:dyDescent="0.2">
      <c r="A4683" s="158">
        <v>65082</v>
      </c>
      <c r="B4683" s="421">
        <v>96.6</v>
      </c>
      <c r="K4683" s="399">
        <f t="shared" si="381"/>
        <v>96.6</v>
      </c>
      <c r="L4683" s="399"/>
      <c r="M4683" s="389"/>
      <c r="N4683" s="401"/>
    </row>
    <row r="4684" spans="1:14" x14ac:dyDescent="0.2">
      <c r="A4684" s="158">
        <v>65084</v>
      </c>
      <c r="B4684" s="421">
        <v>165.85</v>
      </c>
      <c r="K4684" s="399">
        <f t="shared" si="381"/>
        <v>165.85</v>
      </c>
      <c r="L4684" s="399"/>
      <c r="M4684" s="389"/>
      <c r="N4684" s="401"/>
    </row>
    <row r="4685" spans="1:14" x14ac:dyDescent="0.2">
      <c r="A4685" s="158">
        <v>65087</v>
      </c>
      <c r="B4685" s="421">
        <v>83.1</v>
      </c>
      <c r="K4685" s="399">
        <f t="shared" si="381"/>
        <v>83.1</v>
      </c>
      <c r="L4685" s="399"/>
      <c r="M4685" s="389"/>
      <c r="N4685" s="401"/>
    </row>
    <row r="4686" spans="1:14" x14ac:dyDescent="0.2">
      <c r="A4686" s="158">
        <v>65090</v>
      </c>
      <c r="B4686" s="421">
        <v>11.15</v>
      </c>
      <c r="K4686" s="399">
        <f t="shared" si="381"/>
        <v>11.15</v>
      </c>
      <c r="L4686" s="399"/>
      <c r="M4686" s="389"/>
      <c r="N4686" s="401"/>
    </row>
    <row r="4687" spans="1:14" x14ac:dyDescent="0.2">
      <c r="A4687" s="158">
        <v>65093</v>
      </c>
      <c r="B4687" s="421">
        <v>22</v>
      </c>
      <c r="K4687" s="399">
        <f t="shared" si="381"/>
        <v>22</v>
      </c>
      <c r="L4687" s="399"/>
      <c r="M4687" s="389"/>
      <c r="N4687" s="401"/>
    </row>
    <row r="4688" spans="1:14" x14ac:dyDescent="0.2">
      <c r="A4688" s="158">
        <v>65096</v>
      </c>
      <c r="B4688" s="421">
        <v>41</v>
      </c>
      <c r="K4688" s="399">
        <f t="shared" si="381"/>
        <v>41</v>
      </c>
      <c r="L4688" s="399"/>
      <c r="M4688" s="389"/>
      <c r="N4688" s="401"/>
    </row>
    <row r="4689" spans="1:14" x14ac:dyDescent="0.2">
      <c r="A4689" s="158">
        <v>65099</v>
      </c>
      <c r="B4689" s="421">
        <v>108.9</v>
      </c>
      <c r="K4689" s="399">
        <f t="shared" si="381"/>
        <v>108.9</v>
      </c>
      <c r="L4689" s="399"/>
      <c r="M4689" s="389"/>
      <c r="N4689" s="401"/>
    </row>
    <row r="4690" spans="1:14" x14ac:dyDescent="0.2">
      <c r="A4690" s="158">
        <v>65102</v>
      </c>
      <c r="B4690" s="421">
        <v>164.6</v>
      </c>
      <c r="K4690" s="399">
        <f t="shared" si="381"/>
        <v>164.6</v>
      </c>
      <c r="L4690" s="399"/>
      <c r="M4690" s="389"/>
      <c r="N4690" s="401"/>
    </row>
    <row r="4691" spans="1:14" x14ac:dyDescent="0.2">
      <c r="A4691" s="158">
        <v>65105</v>
      </c>
      <c r="B4691" s="421">
        <v>108.9</v>
      </c>
      <c r="K4691" s="399">
        <f t="shared" si="381"/>
        <v>108.9</v>
      </c>
      <c r="L4691" s="399"/>
      <c r="M4691" s="389"/>
      <c r="N4691" s="401"/>
    </row>
    <row r="4692" spans="1:14" x14ac:dyDescent="0.2">
      <c r="A4692" s="158">
        <v>65108</v>
      </c>
      <c r="B4692" s="421">
        <v>164.6</v>
      </c>
      <c r="K4692" s="399">
        <f t="shared" si="381"/>
        <v>164.6</v>
      </c>
      <c r="L4692" s="399"/>
      <c r="M4692" s="389"/>
      <c r="N4692" s="401"/>
    </row>
    <row r="4693" spans="1:14" x14ac:dyDescent="0.2">
      <c r="A4693" s="158">
        <v>65109</v>
      </c>
      <c r="B4693" s="421">
        <v>12.9</v>
      </c>
      <c r="K4693" s="399">
        <f t="shared" si="381"/>
        <v>12.9</v>
      </c>
      <c r="L4693" s="399"/>
      <c r="M4693" s="389"/>
      <c r="N4693" s="401"/>
    </row>
    <row r="4694" spans="1:14" x14ac:dyDescent="0.2">
      <c r="A4694" s="158">
        <v>65110</v>
      </c>
      <c r="B4694" s="421">
        <v>12.9</v>
      </c>
      <c r="K4694" s="399">
        <f t="shared" si="381"/>
        <v>12.9</v>
      </c>
      <c r="L4694" s="399"/>
      <c r="M4694" s="389"/>
      <c r="N4694" s="401"/>
    </row>
    <row r="4695" spans="1:14" x14ac:dyDescent="0.2">
      <c r="A4695" s="158">
        <v>65111</v>
      </c>
      <c r="B4695" s="421">
        <v>23.2</v>
      </c>
      <c r="K4695" s="399">
        <f t="shared" si="381"/>
        <v>23.2</v>
      </c>
      <c r="L4695" s="399"/>
      <c r="M4695" s="389"/>
      <c r="N4695" s="401"/>
    </row>
    <row r="4696" spans="1:14" x14ac:dyDescent="0.2">
      <c r="A4696" s="158">
        <v>65114</v>
      </c>
      <c r="B4696" s="421">
        <v>9.1</v>
      </c>
      <c r="K4696" s="399">
        <f t="shared" si="381"/>
        <v>9.1</v>
      </c>
      <c r="L4696" s="399"/>
      <c r="M4696" s="389"/>
      <c r="N4696" s="401"/>
    </row>
    <row r="4697" spans="1:14" x14ac:dyDescent="0.2">
      <c r="A4697" s="158">
        <v>65117</v>
      </c>
      <c r="B4697" s="421">
        <v>20.25</v>
      </c>
      <c r="K4697" s="399">
        <f t="shared" si="381"/>
        <v>20.25</v>
      </c>
      <c r="L4697" s="399"/>
      <c r="M4697" s="389"/>
      <c r="N4697" s="401"/>
    </row>
    <row r="4698" spans="1:14" x14ac:dyDescent="0.2">
      <c r="A4698" s="158">
        <v>65120</v>
      </c>
      <c r="B4698" s="421">
        <v>13.7</v>
      </c>
      <c r="K4698" s="399">
        <f t="shared" si="381"/>
        <v>13.7</v>
      </c>
      <c r="L4698" s="399"/>
      <c r="M4698" s="389"/>
      <c r="N4698" s="401"/>
    </row>
    <row r="4699" spans="1:14" x14ac:dyDescent="0.2">
      <c r="A4699" s="158">
        <v>65123</v>
      </c>
      <c r="B4699" s="421">
        <v>20.350000000000001</v>
      </c>
      <c r="K4699" s="399">
        <f t="shared" si="381"/>
        <v>20.350000000000001</v>
      </c>
      <c r="L4699" s="399"/>
      <c r="M4699" s="389"/>
      <c r="N4699" s="401"/>
    </row>
    <row r="4700" spans="1:14" x14ac:dyDescent="0.2">
      <c r="A4700" s="158">
        <v>65126</v>
      </c>
      <c r="B4700" s="421">
        <v>27.85</v>
      </c>
      <c r="K4700" s="399">
        <f t="shared" si="381"/>
        <v>27.85</v>
      </c>
      <c r="L4700" s="399"/>
      <c r="M4700" s="389"/>
      <c r="N4700" s="401"/>
    </row>
    <row r="4701" spans="1:14" x14ac:dyDescent="0.2">
      <c r="A4701" s="158">
        <v>65129</v>
      </c>
      <c r="B4701" s="421">
        <v>35.5</v>
      </c>
      <c r="K4701" s="399">
        <f t="shared" si="381"/>
        <v>35.5</v>
      </c>
      <c r="L4701" s="399"/>
      <c r="M4701" s="389"/>
      <c r="N4701" s="401"/>
    </row>
    <row r="4702" spans="1:14" x14ac:dyDescent="0.2">
      <c r="A4702" s="158">
        <v>65137</v>
      </c>
      <c r="B4702" s="421">
        <v>25.35</v>
      </c>
      <c r="K4702" s="399">
        <f t="shared" si="381"/>
        <v>25.35</v>
      </c>
      <c r="L4702" s="399"/>
      <c r="M4702" s="389"/>
      <c r="N4702" s="401"/>
    </row>
    <row r="4703" spans="1:14" x14ac:dyDescent="0.2">
      <c r="A4703" s="158">
        <v>65142</v>
      </c>
      <c r="B4703" s="421">
        <v>25.35</v>
      </c>
      <c r="K4703" s="399">
        <f t="shared" si="381"/>
        <v>25.35</v>
      </c>
      <c r="L4703" s="399"/>
      <c r="M4703" s="389"/>
      <c r="N4703" s="401"/>
    </row>
    <row r="4704" spans="1:14" x14ac:dyDescent="0.2">
      <c r="A4704" s="158">
        <v>65144</v>
      </c>
      <c r="B4704" s="421">
        <v>56.55</v>
      </c>
      <c r="K4704" s="399">
        <f t="shared" si="381"/>
        <v>56.55</v>
      </c>
      <c r="L4704" s="399"/>
      <c r="M4704" s="389"/>
      <c r="N4704" s="401"/>
    </row>
    <row r="4705" spans="1:14" x14ac:dyDescent="0.2">
      <c r="A4705" s="158">
        <v>65147</v>
      </c>
      <c r="B4705" s="421">
        <v>37.9</v>
      </c>
      <c r="K4705" s="399">
        <f t="shared" si="381"/>
        <v>37.9</v>
      </c>
      <c r="L4705" s="399"/>
      <c r="M4705" s="389"/>
      <c r="N4705" s="401"/>
    </row>
    <row r="4706" spans="1:14" x14ac:dyDescent="0.2">
      <c r="A4706" s="158">
        <v>65150</v>
      </c>
      <c r="B4706" s="421">
        <v>70.900000000000006</v>
      </c>
      <c r="K4706" s="399">
        <f t="shared" si="381"/>
        <v>70.900000000000006</v>
      </c>
      <c r="L4706" s="399"/>
      <c r="M4706" s="389"/>
      <c r="N4706" s="401"/>
    </row>
    <row r="4707" spans="1:14" x14ac:dyDescent="0.2">
      <c r="A4707" s="158">
        <v>65153</v>
      </c>
      <c r="B4707" s="421">
        <v>141.85</v>
      </c>
      <c r="K4707" s="399">
        <f t="shared" si="381"/>
        <v>141.85</v>
      </c>
      <c r="L4707" s="399"/>
      <c r="M4707" s="389"/>
      <c r="N4707" s="401"/>
    </row>
    <row r="4708" spans="1:14" x14ac:dyDescent="0.2">
      <c r="A4708" s="158">
        <v>65156</v>
      </c>
      <c r="B4708" s="421">
        <v>212.75</v>
      </c>
      <c r="K4708" s="399">
        <f t="shared" si="381"/>
        <v>212.75</v>
      </c>
      <c r="L4708" s="399"/>
      <c r="M4708" s="389"/>
      <c r="N4708" s="401"/>
    </row>
    <row r="4709" spans="1:14" x14ac:dyDescent="0.2">
      <c r="A4709" s="158">
        <v>65157</v>
      </c>
      <c r="B4709" s="421">
        <v>70.900000000000006</v>
      </c>
      <c r="K4709" s="399">
        <f t="shared" si="381"/>
        <v>70.900000000000006</v>
      </c>
      <c r="L4709" s="399"/>
      <c r="M4709" s="389"/>
      <c r="N4709" s="401"/>
    </row>
    <row r="4710" spans="1:14" x14ac:dyDescent="0.2">
      <c r="A4710" s="158">
        <v>65158</v>
      </c>
      <c r="B4710" s="421">
        <v>70.900000000000006</v>
      </c>
      <c r="K4710" s="399">
        <f t="shared" si="381"/>
        <v>70.900000000000006</v>
      </c>
      <c r="L4710" s="399"/>
      <c r="M4710" s="389"/>
      <c r="N4710" s="401"/>
    </row>
    <row r="4711" spans="1:14" x14ac:dyDescent="0.2">
      <c r="A4711" s="158">
        <v>65159</v>
      </c>
      <c r="B4711" s="421">
        <v>70.900000000000006</v>
      </c>
      <c r="K4711" s="399">
        <f t="shared" si="381"/>
        <v>70.900000000000006</v>
      </c>
      <c r="L4711" s="399"/>
      <c r="M4711" s="389"/>
      <c r="N4711" s="401"/>
    </row>
    <row r="4712" spans="1:14" x14ac:dyDescent="0.2">
      <c r="A4712" s="158">
        <v>65162</v>
      </c>
      <c r="B4712" s="421">
        <v>10.45</v>
      </c>
      <c r="K4712" s="399">
        <f t="shared" si="381"/>
        <v>10.45</v>
      </c>
      <c r="L4712" s="399"/>
      <c r="M4712" s="389"/>
      <c r="N4712" s="401"/>
    </row>
    <row r="4713" spans="1:14" x14ac:dyDescent="0.2">
      <c r="A4713" s="158">
        <v>65165</v>
      </c>
      <c r="B4713" s="421">
        <v>34.450000000000003</v>
      </c>
      <c r="K4713" s="399">
        <f t="shared" si="381"/>
        <v>34.450000000000003</v>
      </c>
      <c r="L4713" s="399"/>
      <c r="M4713" s="389"/>
      <c r="N4713" s="401"/>
    </row>
    <row r="4714" spans="1:14" x14ac:dyDescent="0.2">
      <c r="A4714" s="158">
        <v>65166</v>
      </c>
      <c r="B4714" s="421">
        <v>34.450000000000003</v>
      </c>
      <c r="K4714" s="399">
        <f t="shared" si="381"/>
        <v>34.450000000000003</v>
      </c>
      <c r="L4714" s="399"/>
      <c r="M4714" s="389"/>
      <c r="N4714" s="401"/>
    </row>
    <row r="4715" spans="1:14" x14ac:dyDescent="0.2">
      <c r="A4715" s="158">
        <v>65171</v>
      </c>
      <c r="B4715" s="421">
        <v>25.35</v>
      </c>
      <c r="K4715" s="399">
        <f t="shared" si="381"/>
        <v>25.35</v>
      </c>
      <c r="L4715" s="399"/>
      <c r="M4715" s="389"/>
      <c r="N4715" s="401"/>
    </row>
    <row r="4716" spans="1:14" x14ac:dyDescent="0.2">
      <c r="A4716" s="158">
        <v>65175</v>
      </c>
      <c r="B4716" s="421">
        <v>25.35</v>
      </c>
      <c r="K4716" s="399">
        <f t="shared" si="381"/>
        <v>25.35</v>
      </c>
      <c r="L4716" s="399"/>
      <c r="M4716" s="389"/>
      <c r="N4716" s="401"/>
    </row>
    <row r="4717" spans="1:14" x14ac:dyDescent="0.2">
      <c r="A4717" s="158">
        <v>65176</v>
      </c>
      <c r="B4717" s="421">
        <v>48.65</v>
      </c>
      <c r="K4717" s="399">
        <f t="shared" si="381"/>
        <v>48.65</v>
      </c>
      <c r="L4717" s="399"/>
      <c r="M4717" s="389"/>
      <c r="N4717" s="401"/>
    </row>
    <row r="4718" spans="1:14" x14ac:dyDescent="0.2">
      <c r="A4718" s="158">
        <v>65177</v>
      </c>
      <c r="B4718" s="421">
        <v>71.95</v>
      </c>
      <c r="K4718" s="399">
        <f t="shared" si="381"/>
        <v>71.95</v>
      </c>
      <c r="L4718" s="399"/>
      <c r="M4718" s="389"/>
      <c r="N4718" s="401"/>
    </row>
    <row r="4719" spans="1:14" x14ac:dyDescent="0.2">
      <c r="A4719" s="158">
        <v>65178</v>
      </c>
      <c r="B4719" s="421">
        <v>95.2</v>
      </c>
      <c r="K4719" s="399">
        <f t="shared" si="381"/>
        <v>95.2</v>
      </c>
      <c r="L4719" s="399"/>
      <c r="M4719" s="389"/>
      <c r="N4719" s="401"/>
    </row>
    <row r="4720" spans="1:14" x14ac:dyDescent="0.2">
      <c r="A4720" s="158">
        <v>65179</v>
      </c>
      <c r="B4720" s="421">
        <v>118.5</v>
      </c>
      <c r="K4720" s="399">
        <f t="shared" si="381"/>
        <v>118.5</v>
      </c>
      <c r="L4720" s="399"/>
      <c r="M4720" s="389"/>
      <c r="N4720" s="401"/>
    </row>
    <row r="4721" spans="1:14" x14ac:dyDescent="0.2">
      <c r="A4721" s="158">
        <v>65180</v>
      </c>
      <c r="B4721" s="421">
        <v>25.35</v>
      </c>
      <c r="K4721" s="399">
        <f t="shared" si="381"/>
        <v>25.35</v>
      </c>
      <c r="L4721" s="399"/>
      <c r="M4721" s="389"/>
      <c r="N4721" s="401"/>
    </row>
    <row r="4722" spans="1:14" x14ac:dyDescent="0.2">
      <c r="A4722" s="158">
        <v>65181</v>
      </c>
      <c r="B4722" s="421">
        <v>23.3</v>
      </c>
      <c r="K4722" s="399">
        <f t="shared" si="381"/>
        <v>23.3</v>
      </c>
      <c r="L4722" s="399"/>
      <c r="M4722" s="389"/>
      <c r="N4722" s="401"/>
    </row>
    <row r="4723" spans="1:14" x14ac:dyDescent="0.2">
      <c r="A4723" s="158">
        <v>66500</v>
      </c>
      <c r="B4723" s="421">
        <v>9.6999999999999993</v>
      </c>
      <c r="K4723" s="399">
        <f t="shared" si="381"/>
        <v>9.6999999999999993</v>
      </c>
      <c r="L4723" s="399"/>
      <c r="M4723" s="389"/>
      <c r="N4723" s="401"/>
    </row>
    <row r="4724" spans="1:14" x14ac:dyDescent="0.2">
      <c r="A4724" s="158">
        <v>66503</v>
      </c>
      <c r="B4724" s="421">
        <v>11.65</v>
      </c>
      <c r="K4724" s="399">
        <f t="shared" si="381"/>
        <v>11.65</v>
      </c>
      <c r="L4724" s="399"/>
      <c r="M4724" s="389"/>
      <c r="N4724" s="401"/>
    </row>
    <row r="4725" spans="1:14" x14ac:dyDescent="0.2">
      <c r="A4725" s="158">
        <v>66506</v>
      </c>
      <c r="B4725" s="421">
        <v>13.65</v>
      </c>
      <c r="K4725" s="399">
        <f t="shared" si="381"/>
        <v>13.65</v>
      </c>
      <c r="L4725" s="399"/>
      <c r="M4725" s="389"/>
      <c r="N4725" s="401"/>
    </row>
    <row r="4726" spans="1:14" x14ac:dyDescent="0.2">
      <c r="A4726" s="158">
        <v>66509</v>
      </c>
      <c r="B4726" s="421">
        <v>15.65</v>
      </c>
      <c r="K4726" s="399">
        <f t="shared" si="381"/>
        <v>15.65</v>
      </c>
      <c r="L4726" s="399"/>
      <c r="M4726" s="389"/>
      <c r="N4726" s="401"/>
    </row>
    <row r="4727" spans="1:14" x14ac:dyDescent="0.2">
      <c r="A4727" s="158">
        <v>66512</v>
      </c>
      <c r="B4727" s="421">
        <v>17.7</v>
      </c>
      <c r="K4727" s="399">
        <f t="shared" si="381"/>
        <v>17.7</v>
      </c>
      <c r="L4727" s="399"/>
      <c r="M4727" s="389"/>
      <c r="N4727" s="401"/>
    </row>
    <row r="4728" spans="1:14" x14ac:dyDescent="0.2">
      <c r="A4728" s="158">
        <v>66517</v>
      </c>
      <c r="B4728" s="421">
        <v>19.649999999999999</v>
      </c>
      <c r="K4728" s="399">
        <f t="shared" si="381"/>
        <v>19.649999999999999</v>
      </c>
      <c r="L4728" s="399"/>
      <c r="M4728" s="389"/>
      <c r="N4728" s="401"/>
    </row>
    <row r="4729" spans="1:14" x14ac:dyDescent="0.2">
      <c r="A4729" s="158">
        <v>66518</v>
      </c>
      <c r="B4729" s="421">
        <v>20.05</v>
      </c>
      <c r="K4729" s="399">
        <f t="shared" si="381"/>
        <v>20.05</v>
      </c>
      <c r="L4729" s="399"/>
      <c r="M4729" s="389"/>
      <c r="N4729" s="401"/>
    </row>
    <row r="4730" spans="1:14" x14ac:dyDescent="0.2">
      <c r="A4730" s="158">
        <v>66519</v>
      </c>
      <c r="B4730" s="421">
        <v>40.15</v>
      </c>
      <c r="K4730" s="399">
        <f t="shared" si="381"/>
        <v>40.15</v>
      </c>
      <c r="L4730" s="399"/>
      <c r="M4730" s="389"/>
      <c r="N4730" s="401"/>
    </row>
    <row r="4731" spans="1:14" x14ac:dyDescent="0.2">
      <c r="A4731" s="158">
        <v>66522</v>
      </c>
      <c r="B4731" s="421">
        <v>75</v>
      </c>
      <c r="K4731" s="399">
        <f t="shared" si="381"/>
        <v>75</v>
      </c>
      <c r="L4731" s="399"/>
      <c r="M4731" s="389"/>
      <c r="N4731" s="401"/>
    </row>
    <row r="4732" spans="1:14" x14ac:dyDescent="0.2">
      <c r="A4732" s="158">
        <v>66523</v>
      </c>
      <c r="B4732" s="421">
        <v>75</v>
      </c>
      <c r="K4732" s="399">
        <f t="shared" si="381"/>
        <v>75</v>
      </c>
      <c r="L4732" s="399"/>
      <c r="M4732" s="389"/>
      <c r="N4732" s="401"/>
    </row>
    <row r="4733" spans="1:14" x14ac:dyDescent="0.2">
      <c r="A4733" s="158">
        <v>66536</v>
      </c>
      <c r="B4733" s="421">
        <v>11.05</v>
      </c>
      <c r="K4733" s="399">
        <f t="shared" si="381"/>
        <v>11.05</v>
      </c>
      <c r="L4733" s="399"/>
      <c r="M4733" s="389"/>
      <c r="N4733" s="401"/>
    </row>
    <row r="4734" spans="1:14" x14ac:dyDescent="0.2">
      <c r="A4734" s="158">
        <v>66539</v>
      </c>
      <c r="B4734" s="421">
        <v>30.6</v>
      </c>
      <c r="K4734" s="399">
        <f t="shared" si="381"/>
        <v>30.6</v>
      </c>
      <c r="L4734" s="399"/>
      <c r="M4734" s="389"/>
      <c r="N4734" s="401"/>
    </row>
    <row r="4735" spans="1:14" x14ac:dyDescent="0.2">
      <c r="A4735" s="158">
        <v>66542</v>
      </c>
      <c r="B4735" s="421">
        <v>18.95</v>
      </c>
      <c r="K4735" s="399">
        <f t="shared" si="381"/>
        <v>18.95</v>
      </c>
      <c r="L4735" s="399"/>
      <c r="M4735" s="389"/>
      <c r="N4735" s="401"/>
    </row>
    <row r="4736" spans="1:14" x14ac:dyDescent="0.2">
      <c r="A4736" s="158">
        <v>66545</v>
      </c>
      <c r="B4736" s="421">
        <v>15.8</v>
      </c>
      <c r="K4736" s="399">
        <f t="shared" si="381"/>
        <v>15.8</v>
      </c>
      <c r="L4736" s="399"/>
      <c r="M4736" s="389"/>
      <c r="N4736" s="401"/>
    </row>
    <row r="4737" spans="1:14" x14ac:dyDescent="0.2">
      <c r="A4737" s="158">
        <v>66548</v>
      </c>
      <c r="B4737" s="421">
        <v>19.899999999999999</v>
      </c>
      <c r="K4737" s="399">
        <f t="shared" si="381"/>
        <v>19.899999999999999</v>
      </c>
      <c r="L4737" s="399"/>
      <c r="M4737" s="389"/>
      <c r="N4737" s="401"/>
    </row>
    <row r="4738" spans="1:14" x14ac:dyDescent="0.2">
      <c r="A4738" s="158">
        <v>66551</v>
      </c>
      <c r="B4738" s="421">
        <v>16.8</v>
      </c>
      <c r="K4738" s="399">
        <f t="shared" si="381"/>
        <v>16.8</v>
      </c>
      <c r="L4738" s="399"/>
      <c r="M4738" s="389"/>
      <c r="N4738" s="401"/>
    </row>
    <row r="4739" spans="1:14" x14ac:dyDescent="0.2">
      <c r="A4739" s="158">
        <v>66554</v>
      </c>
      <c r="B4739" s="421">
        <v>16.8</v>
      </c>
      <c r="K4739" s="399">
        <f t="shared" ref="K4739:K4802" si="382">B4739</f>
        <v>16.8</v>
      </c>
      <c r="L4739" s="399"/>
      <c r="M4739" s="389"/>
      <c r="N4739" s="401"/>
    </row>
    <row r="4740" spans="1:14" x14ac:dyDescent="0.2">
      <c r="A4740" s="158">
        <v>66557</v>
      </c>
      <c r="B4740" s="421">
        <v>9.6999999999999993</v>
      </c>
      <c r="K4740" s="399">
        <f t="shared" si="382"/>
        <v>9.6999999999999993</v>
      </c>
      <c r="L4740" s="399"/>
      <c r="M4740" s="389"/>
      <c r="N4740" s="401"/>
    </row>
    <row r="4741" spans="1:14" x14ac:dyDescent="0.2">
      <c r="A4741" s="158">
        <v>66560</v>
      </c>
      <c r="B4741" s="421">
        <v>20.100000000000001</v>
      </c>
      <c r="K4741" s="399">
        <f t="shared" si="382"/>
        <v>20.100000000000001</v>
      </c>
      <c r="L4741" s="399"/>
      <c r="M4741" s="389"/>
      <c r="N4741" s="401"/>
    </row>
    <row r="4742" spans="1:14" x14ac:dyDescent="0.2">
      <c r="A4742" s="158">
        <v>66563</v>
      </c>
      <c r="B4742" s="421">
        <v>24.7</v>
      </c>
      <c r="K4742" s="399">
        <f t="shared" si="382"/>
        <v>24.7</v>
      </c>
      <c r="L4742" s="399"/>
      <c r="M4742" s="389"/>
      <c r="N4742" s="401"/>
    </row>
    <row r="4743" spans="1:14" x14ac:dyDescent="0.2">
      <c r="A4743" s="158">
        <v>66566</v>
      </c>
      <c r="B4743" s="421">
        <v>33.700000000000003</v>
      </c>
      <c r="K4743" s="399">
        <f t="shared" si="382"/>
        <v>33.700000000000003</v>
      </c>
      <c r="L4743" s="399"/>
      <c r="M4743" s="389"/>
      <c r="N4743" s="401"/>
    </row>
    <row r="4744" spans="1:14" x14ac:dyDescent="0.2">
      <c r="A4744" s="158">
        <v>66569</v>
      </c>
      <c r="B4744" s="421">
        <v>42.6</v>
      </c>
      <c r="K4744" s="399">
        <f t="shared" si="382"/>
        <v>42.6</v>
      </c>
      <c r="L4744" s="399"/>
      <c r="M4744" s="389"/>
      <c r="N4744" s="401"/>
    </row>
    <row r="4745" spans="1:14" x14ac:dyDescent="0.2">
      <c r="A4745" s="158">
        <v>66572</v>
      </c>
      <c r="B4745" s="421">
        <v>51.55</v>
      </c>
      <c r="K4745" s="399">
        <f t="shared" si="382"/>
        <v>51.55</v>
      </c>
      <c r="L4745" s="399"/>
      <c r="M4745" s="389"/>
      <c r="N4745" s="401"/>
    </row>
    <row r="4746" spans="1:14" x14ac:dyDescent="0.2">
      <c r="A4746" s="158">
        <v>66575</v>
      </c>
      <c r="B4746" s="421">
        <v>60.45</v>
      </c>
      <c r="K4746" s="399">
        <f t="shared" si="382"/>
        <v>60.45</v>
      </c>
      <c r="L4746" s="399"/>
      <c r="M4746" s="389"/>
      <c r="N4746" s="401"/>
    </row>
    <row r="4747" spans="1:14" x14ac:dyDescent="0.2">
      <c r="A4747" s="158">
        <v>66578</v>
      </c>
      <c r="B4747" s="421">
        <v>69.349999999999994</v>
      </c>
      <c r="K4747" s="399">
        <f t="shared" si="382"/>
        <v>69.349999999999994</v>
      </c>
      <c r="L4747" s="399"/>
      <c r="M4747" s="389"/>
      <c r="N4747" s="401"/>
    </row>
    <row r="4748" spans="1:14" x14ac:dyDescent="0.2">
      <c r="A4748" s="158">
        <v>66581</v>
      </c>
      <c r="B4748" s="421">
        <v>78.25</v>
      </c>
      <c r="K4748" s="399">
        <f t="shared" si="382"/>
        <v>78.25</v>
      </c>
      <c r="L4748" s="399"/>
      <c r="M4748" s="389"/>
      <c r="N4748" s="401"/>
    </row>
    <row r="4749" spans="1:14" x14ac:dyDescent="0.2">
      <c r="A4749" s="158">
        <v>66584</v>
      </c>
      <c r="B4749" s="421">
        <v>9.6999999999999993</v>
      </c>
      <c r="K4749" s="399">
        <f t="shared" si="382"/>
        <v>9.6999999999999993</v>
      </c>
      <c r="L4749" s="399"/>
      <c r="M4749" s="389"/>
      <c r="N4749" s="401"/>
    </row>
    <row r="4750" spans="1:14" x14ac:dyDescent="0.2">
      <c r="A4750" s="158">
        <v>66587</v>
      </c>
      <c r="B4750" s="421">
        <v>47.55</v>
      </c>
      <c r="K4750" s="399">
        <f t="shared" si="382"/>
        <v>47.55</v>
      </c>
      <c r="L4750" s="399"/>
      <c r="M4750" s="389"/>
      <c r="N4750" s="401"/>
    </row>
    <row r="4751" spans="1:14" x14ac:dyDescent="0.2">
      <c r="A4751" s="158">
        <v>66590</v>
      </c>
      <c r="B4751" s="421">
        <v>30.6</v>
      </c>
      <c r="K4751" s="399">
        <f t="shared" si="382"/>
        <v>30.6</v>
      </c>
      <c r="L4751" s="399"/>
      <c r="M4751" s="389"/>
      <c r="N4751" s="401"/>
    </row>
    <row r="4752" spans="1:14" x14ac:dyDescent="0.2">
      <c r="A4752" s="158">
        <v>66593</v>
      </c>
      <c r="B4752" s="421">
        <v>18</v>
      </c>
      <c r="K4752" s="399">
        <f t="shared" si="382"/>
        <v>18</v>
      </c>
      <c r="L4752" s="399"/>
      <c r="M4752" s="389"/>
      <c r="N4752" s="401"/>
    </row>
    <row r="4753" spans="1:14" x14ac:dyDescent="0.2">
      <c r="A4753" s="158">
        <v>66596</v>
      </c>
      <c r="B4753" s="421">
        <v>32.549999999999997</v>
      </c>
      <c r="K4753" s="399">
        <f t="shared" si="382"/>
        <v>32.549999999999997</v>
      </c>
      <c r="L4753" s="399"/>
      <c r="M4753" s="389"/>
      <c r="N4753" s="401"/>
    </row>
    <row r="4754" spans="1:14" x14ac:dyDescent="0.2">
      <c r="A4754" s="158">
        <v>66605</v>
      </c>
      <c r="B4754" s="421">
        <v>30.6</v>
      </c>
      <c r="K4754" s="399">
        <f t="shared" si="382"/>
        <v>30.6</v>
      </c>
      <c r="L4754" s="399"/>
      <c r="M4754" s="389"/>
      <c r="N4754" s="401"/>
    </row>
    <row r="4755" spans="1:14" x14ac:dyDescent="0.2">
      <c r="A4755" s="158">
        <v>66606</v>
      </c>
      <c r="B4755" s="421">
        <v>30.6</v>
      </c>
      <c r="K4755" s="399">
        <f t="shared" si="382"/>
        <v>30.6</v>
      </c>
      <c r="L4755" s="399"/>
      <c r="M4755" s="389"/>
      <c r="N4755" s="401"/>
    </row>
    <row r="4756" spans="1:14" x14ac:dyDescent="0.2">
      <c r="A4756" s="158">
        <v>66607</v>
      </c>
      <c r="B4756" s="421">
        <v>75.75</v>
      </c>
      <c r="K4756" s="399">
        <f t="shared" si="382"/>
        <v>75.75</v>
      </c>
      <c r="L4756" s="399"/>
      <c r="M4756" s="389"/>
      <c r="N4756" s="401"/>
    </row>
    <row r="4757" spans="1:14" x14ac:dyDescent="0.2">
      <c r="A4757" s="158">
        <v>66610</v>
      </c>
      <c r="B4757" s="421">
        <v>75.75</v>
      </c>
      <c r="K4757" s="399">
        <f t="shared" si="382"/>
        <v>75.75</v>
      </c>
      <c r="L4757" s="399"/>
      <c r="M4757" s="389"/>
      <c r="N4757" s="401"/>
    </row>
    <row r="4758" spans="1:14" x14ac:dyDescent="0.2">
      <c r="A4758" s="158">
        <v>66623</v>
      </c>
      <c r="B4758" s="421">
        <v>41.5</v>
      </c>
      <c r="K4758" s="399">
        <f t="shared" si="382"/>
        <v>41.5</v>
      </c>
      <c r="L4758" s="399"/>
      <c r="M4758" s="389"/>
      <c r="N4758" s="401"/>
    </row>
    <row r="4759" spans="1:14" x14ac:dyDescent="0.2">
      <c r="A4759" s="158">
        <v>66626</v>
      </c>
      <c r="B4759" s="421">
        <v>24.1</v>
      </c>
      <c r="K4759" s="399">
        <f t="shared" si="382"/>
        <v>24.1</v>
      </c>
      <c r="L4759" s="399"/>
      <c r="M4759" s="389"/>
      <c r="N4759" s="401"/>
    </row>
    <row r="4760" spans="1:14" x14ac:dyDescent="0.2">
      <c r="A4760" s="158">
        <v>66629</v>
      </c>
      <c r="B4760" s="421">
        <v>20.100000000000001</v>
      </c>
      <c r="K4760" s="399">
        <f t="shared" si="382"/>
        <v>20.100000000000001</v>
      </c>
      <c r="L4760" s="399"/>
      <c r="M4760" s="389"/>
      <c r="N4760" s="401"/>
    </row>
    <row r="4761" spans="1:14" x14ac:dyDescent="0.2">
      <c r="A4761" s="158">
        <v>66632</v>
      </c>
      <c r="B4761" s="421">
        <v>20.100000000000001</v>
      </c>
      <c r="K4761" s="399">
        <f t="shared" si="382"/>
        <v>20.100000000000001</v>
      </c>
      <c r="L4761" s="399"/>
      <c r="M4761" s="389"/>
      <c r="N4761" s="401"/>
    </row>
    <row r="4762" spans="1:14" x14ac:dyDescent="0.2">
      <c r="A4762" s="158">
        <v>66635</v>
      </c>
      <c r="B4762" s="421">
        <v>20.100000000000001</v>
      </c>
      <c r="K4762" s="399">
        <f t="shared" si="382"/>
        <v>20.100000000000001</v>
      </c>
      <c r="L4762" s="399"/>
      <c r="M4762" s="389"/>
      <c r="N4762" s="401"/>
    </row>
    <row r="4763" spans="1:14" x14ac:dyDescent="0.2">
      <c r="A4763" s="158">
        <v>66638</v>
      </c>
      <c r="B4763" s="421">
        <v>49.05</v>
      </c>
      <c r="K4763" s="399">
        <f t="shared" si="382"/>
        <v>49.05</v>
      </c>
      <c r="L4763" s="399"/>
      <c r="M4763" s="389"/>
      <c r="N4763" s="401"/>
    </row>
    <row r="4764" spans="1:14" x14ac:dyDescent="0.2">
      <c r="A4764" s="158">
        <v>66639</v>
      </c>
      <c r="B4764" s="421">
        <v>29.2</v>
      </c>
      <c r="K4764" s="399">
        <f t="shared" si="382"/>
        <v>29.2</v>
      </c>
      <c r="L4764" s="399"/>
      <c r="M4764" s="389"/>
      <c r="N4764" s="401"/>
    </row>
    <row r="4765" spans="1:14" x14ac:dyDescent="0.2">
      <c r="A4765" s="158">
        <v>66641</v>
      </c>
      <c r="B4765" s="421">
        <v>29.2</v>
      </c>
      <c r="K4765" s="399">
        <f t="shared" si="382"/>
        <v>29.2</v>
      </c>
      <c r="L4765" s="399"/>
      <c r="M4765" s="389"/>
      <c r="N4765" s="401"/>
    </row>
    <row r="4766" spans="1:14" x14ac:dyDescent="0.2">
      <c r="A4766" s="158">
        <v>66642</v>
      </c>
      <c r="B4766" s="421">
        <v>29.2</v>
      </c>
      <c r="K4766" s="399">
        <f t="shared" si="382"/>
        <v>29.2</v>
      </c>
      <c r="L4766" s="399"/>
      <c r="M4766" s="389"/>
      <c r="N4766" s="401"/>
    </row>
    <row r="4767" spans="1:14" x14ac:dyDescent="0.2">
      <c r="A4767" s="158">
        <v>66644</v>
      </c>
      <c r="B4767" s="421">
        <v>20.149999999999999</v>
      </c>
      <c r="K4767" s="399">
        <f t="shared" si="382"/>
        <v>20.149999999999999</v>
      </c>
      <c r="L4767" s="399"/>
      <c r="M4767" s="389"/>
      <c r="N4767" s="401"/>
    </row>
    <row r="4768" spans="1:14" x14ac:dyDescent="0.2">
      <c r="A4768" s="158">
        <v>66647</v>
      </c>
      <c r="B4768" s="421">
        <v>45.1</v>
      </c>
      <c r="K4768" s="399">
        <f t="shared" si="382"/>
        <v>45.1</v>
      </c>
      <c r="L4768" s="399"/>
      <c r="M4768" s="389"/>
      <c r="N4768" s="401"/>
    </row>
    <row r="4769" spans="1:14" x14ac:dyDescent="0.2">
      <c r="A4769" s="158">
        <v>66650</v>
      </c>
      <c r="B4769" s="421">
        <v>24.35</v>
      </c>
      <c r="K4769" s="399">
        <f t="shared" si="382"/>
        <v>24.35</v>
      </c>
      <c r="L4769" s="399"/>
      <c r="M4769" s="389"/>
      <c r="N4769" s="401"/>
    </row>
    <row r="4770" spans="1:14" x14ac:dyDescent="0.2">
      <c r="A4770" s="158">
        <v>66651</v>
      </c>
      <c r="B4770" s="421">
        <v>24.35</v>
      </c>
      <c r="K4770" s="399">
        <f t="shared" si="382"/>
        <v>24.35</v>
      </c>
      <c r="L4770" s="399"/>
      <c r="M4770" s="389"/>
      <c r="N4770" s="401"/>
    </row>
    <row r="4771" spans="1:14" x14ac:dyDescent="0.2">
      <c r="A4771" s="158">
        <v>66652</v>
      </c>
      <c r="B4771" s="421">
        <v>20.3</v>
      </c>
      <c r="K4771" s="399">
        <f t="shared" si="382"/>
        <v>20.3</v>
      </c>
      <c r="L4771" s="399"/>
      <c r="M4771" s="389"/>
      <c r="N4771" s="401"/>
    </row>
    <row r="4772" spans="1:14" x14ac:dyDescent="0.2">
      <c r="A4772" s="158">
        <v>66653</v>
      </c>
      <c r="B4772" s="421">
        <v>44.6</v>
      </c>
      <c r="K4772" s="399">
        <f t="shared" si="382"/>
        <v>44.6</v>
      </c>
      <c r="L4772" s="399"/>
      <c r="M4772" s="389"/>
      <c r="N4772" s="401"/>
    </row>
    <row r="4773" spans="1:14" x14ac:dyDescent="0.2">
      <c r="A4773" s="158">
        <v>66655</v>
      </c>
      <c r="B4773" s="421">
        <v>20.149999999999999</v>
      </c>
      <c r="K4773" s="399">
        <f t="shared" si="382"/>
        <v>20.149999999999999</v>
      </c>
      <c r="L4773" s="399"/>
      <c r="M4773" s="389"/>
      <c r="N4773" s="401"/>
    </row>
    <row r="4774" spans="1:14" x14ac:dyDescent="0.2">
      <c r="A4774" s="158">
        <v>66656</v>
      </c>
      <c r="B4774" s="421">
        <v>20.149999999999999</v>
      </c>
      <c r="K4774" s="399">
        <f t="shared" si="382"/>
        <v>20.149999999999999</v>
      </c>
      <c r="L4774" s="399"/>
      <c r="M4774" s="389"/>
      <c r="N4774" s="401"/>
    </row>
    <row r="4775" spans="1:14" x14ac:dyDescent="0.2">
      <c r="A4775" s="158">
        <v>66659</v>
      </c>
      <c r="B4775" s="421">
        <v>37.299999999999997</v>
      </c>
      <c r="K4775" s="399">
        <f t="shared" si="382"/>
        <v>37.299999999999997</v>
      </c>
      <c r="L4775" s="399"/>
      <c r="M4775" s="389"/>
      <c r="N4775" s="401"/>
    </row>
    <row r="4776" spans="1:14" x14ac:dyDescent="0.2">
      <c r="A4776" s="158">
        <v>66660</v>
      </c>
      <c r="B4776" s="421">
        <v>37.299999999999997</v>
      </c>
      <c r="K4776" s="399">
        <f t="shared" si="382"/>
        <v>37.299999999999997</v>
      </c>
      <c r="L4776" s="399"/>
      <c r="M4776" s="389"/>
      <c r="N4776" s="401"/>
    </row>
    <row r="4777" spans="1:14" x14ac:dyDescent="0.2">
      <c r="A4777" s="158">
        <v>66662</v>
      </c>
      <c r="B4777" s="421">
        <v>79.95</v>
      </c>
      <c r="K4777" s="399">
        <f t="shared" si="382"/>
        <v>79.95</v>
      </c>
      <c r="L4777" s="399"/>
      <c r="M4777" s="389"/>
      <c r="N4777" s="401"/>
    </row>
    <row r="4778" spans="1:14" x14ac:dyDescent="0.2">
      <c r="A4778" s="158">
        <v>66663</v>
      </c>
      <c r="B4778" s="421">
        <v>79.95</v>
      </c>
      <c r="K4778" s="399">
        <f t="shared" si="382"/>
        <v>79.95</v>
      </c>
      <c r="L4778" s="399"/>
      <c r="M4778" s="389"/>
      <c r="N4778" s="401"/>
    </row>
    <row r="4779" spans="1:14" x14ac:dyDescent="0.2">
      <c r="A4779" s="158">
        <v>66665</v>
      </c>
      <c r="B4779" s="421">
        <v>30.6</v>
      </c>
      <c r="K4779" s="399">
        <f t="shared" si="382"/>
        <v>30.6</v>
      </c>
      <c r="L4779" s="399"/>
      <c r="M4779" s="389"/>
      <c r="N4779" s="401"/>
    </row>
    <row r="4780" spans="1:14" x14ac:dyDescent="0.2">
      <c r="A4780" s="158">
        <v>66666</v>
      </c>
      <c r="B4780" s="421">
        <v>30.6</v>
      </c>
      <c r="K4780" s="399">
        <f t="shared" si="382"/>
        <v>30.6</v>
      </c>
      <c r="L4780" s="399"/>
      <c r="M4780" s="389"/>
      <c r="N4780" s="401"/>
    </row>
    <row r="4781" spans="1:14" x14ac:dyDescent="0.2">
      <c r="A4781" s="158">
        <v>66667</v>
      </c>
      <c r="B4781" s="421">
        <v>30.6</v>
      </c>
      <c r="K4781" s="399">
        <f t="shared" si="382"/>
        <v>30.6</v>
      </c>
      <c r="L4781" s="399"/>
      <c r="M4781" s="389"/>
      <c r="N4781" s="401"/>
    </row>
    <row r="4782" spans="1:14" x14ac:dyDescent="0.2">
      <c r="A4782" s="158">
        <v>66671</v>
      </c>
      <c r="B4782" s="421">
        <v>36.9</v>
      </c>
      <c r="K4782" s="399">
        <f t="shared" si="382"/>
        <v>36.9</v>
      </c>
      <c r="L4782" s="399"/>
      <c r="M4782" s="389"/>
      <c r="N4782" s="401"/>
    </row>
    <row r="4783" spans="1:14" x14ac:dyDescent="0.2">
      <c r="A4783" s="158">
        <v>66674</v>
      </c>
      <c r="B4783" s="421">
        <v>39.950000000000003</v>
      </c>
      <c r="K4783" s="399">
        <f t="shared" si="382"/>
        <v>39.950000000000003</v>
      </c>
      <c r="L4783" s="399"/>
      <c r="M4783" s="389"/>
      <c r="N4783" s="401"/>
    </row>
    <row r="4784" spans="1:14" x14ac:dyDescent="0.2">
      <c r="A4784" s="158">
        <v>66677</v>
      </c>
      <c r="B4784" s="421">
        <v>11.15</v>
      </c>
      <c r="K4784" s="399">
        <f t="shared" si="382"/>
        <v>11.15</v>
      </c>
      <c r="L4784" s="399"/>
      <c r="M4784" s="389"/>
      <c r="N4784" s="401"/>
    </row>
    <row r="4785" spans="1:14" x14ac:dyDescent="0.2">
      <c r="A4785" s="158">
        <v>66680</v>
      </c>
      <c r="B4785" s="421">
        <v>74.45</v>
      </c>
      <c r="K4785" s="399">
        <f t="shared" si="382"/>
        <v>74.45</v>
      </c>
      <c r="L4785" s="399"/>
      <c r="M4785" s="389"/>
      <c r="N4785" s="401"/>
    </row>
    <row r="4786" spans="1:14" x14ac:dyDescent="0.2">
      <c r="A4786" s="158">
        <v>66683</v>
      </c>
      <c r="B4786" s="421">
        <v>74.45</v>
      </c>
      <c r="K4786" s="399">
        <f t="shared" si="382"/>
        <v>74.45</v>
      </c>
      <c r="L4786" s="399"/>
      <c r="M4786" s="389"/>
      <c r="N4786" s="401"/>
    </row>
    <row r="4787" spans="1:14" x14ac:dyDescent="0.2">
      <c r="A4787" s="158">
        <v>66686</v>
      </c>
      <c r="B4787" s="421">
        <v>50.65</v>
      </c>
      <c r="K4787" s="399">
        <f t="shared" si="382"/>
        <v>50.65</v>
      </c>
      <c r="L4787" s="399"/>
      <c r="M4787" s="389"/>
      <c r="N4787" s="401"/>
    </row>
    <row r="4788" spans="1:14" x14ac:dyDescent="0.2">
      <c r="A4788" s="158">
        <v>66695</v>
      </c>
      <c r="B4788" s="421">
        <v>30.5</v>
      </c>
      <c r="K4788" s="399">
        <f t="shared" si="382"/>
        <v>30.5</v>
      </c>
      <c r="L4788" s="399"/>
      <c r="M4788" s="389"/>
      <c r="N4788" s="401"/>
    </row>
    <row r="4789" spans="1:14" x14ac:dyDescent="0.2">
      <c r="A4789" s="158">
        <v>66696</v>
      </c>
      <c r="B4789" s="421">
        <v>30.5</v>
      </c>
      <c r="K4789" s="399">
        <f t="shared" si="382"/>
        <v>30.5</v>
      </c>
      <c r="L4789" s="399"/>
      <c r="M4789" s="389"/>
      <c r="N4789" s="401"/>
    </row>
    <row r="4790" spans="1:14" x14ac:dyDescent="0.2">
      <c r="A4790" s="158">
        <v>66697</v>
      </c>
      <c r="B4790" s="421">
        <v>13.2</v>
      </c>
      <c r="K4790" s="399">
        <f t="shared" si="382"/>
        <v>13.2</v>
      </c>
      <c r="L4790" s="399"/>
      <c r="M4790" s="389"/>
      <c r="N4790" s="401"/>
    </row>
    <row r="4791" spans="1:14" x14ac:dyDescent="0.2">
      <c r="A4791" s="158">
        <v>66698</v>
      </c>
      <c r="B4791" s="421">
        <v>43.7</v>
      </c>
      <c r="K4791" s="399">
        <f t="shared" si="382"/>
        <v>43.7</v>
      </c>
      <c r="L4791" s="399"/>
      <c r="M4791" s="389"/>
      <c r="N4791" s="401"/>
    </row>
    <row r="4792" spans="1:14" x14ac:dyDescent="0.2">
      <c r="A4792" s="158">
        <v>66701</v>
      </c>
      <c r="B4792" s="421">
        <v>56.9</v>
      </c>
      <c r="K4792" s="399">
        <f t="shared" si="382"/>
        <v>56.9</v>
      </c>
      <c r="L4792" s="399"/>
      <c r="M4792" s="389"/>
      <c r="N4792" s="401"/>
    </row>
    <row r="4793" spans="1:14" x14ac:dyDescent="0.2">
      <c r="A4793" s="158">
        <v>66704</v>
      </c>
      <c r="B4793" s="421">
        <v>70.150000000000006</v>
      </c>
      <c r="K4793" s="399">
        <f t="shared" si="382"/>
        <v>70.150000000000006</v>
      </c>
      <c r="L4793" s="399"/>
      <c r="M4793" s="389"/>
      <c r="N4793" s="401"/>
    </row>
    <row r="4794" spans="1:14" x14ac:dyDescent="0.2">
      <c r="A4794" s="158">
        <v>66707</v>
      </c>
      <c r="B4794" s="421">
        <v>83.35</v>
      </c>
      <c r="K4794" s="399">
        <f t="shared" si="382"/>
        <v>83.35</v>
      </c>
      <c r="L4794" s="399"/>
      <c r="M4794" s="389"/>
      <c r="N4794" s="401"/>
    </row>
    <row r="4795" spans="1:14" x14ac:dyDescent="0.2">
      <c r="A4795" s="158">
        <v>66711</v>
      </c>
      <c r="B4795" s="421">
        <v>30.15</v>
      </c>
      <c r="K4795" s="399">
        <f t="shared" si="382"/>
        <v>30.15</v>
      </c>
      <c r="L4795" s="399"/>
      <c r="M4795" s="389"/>
      <c r="N4795" s="401"/>
    </row>
    <row r="4796" spans="1:14" x14ac:dyDescent="0.2">
      <c r="A4796" s="158">
        <v>66712</v>
      </c>
      <c r="B4796" s="421">
        <v>43.05</v>
      </c>
      <c r="K4796" s="399">
        <f t="shared" si="382"/>
        <v>43.05</v>
      </c>
      <c r="L4796" s="399"/>
      <c r="M4796" s="389"/>
      <c r="N4796" s="401"/>
    </row>
    <row r="4797" spans="1:14" x14ac:dyDescent="0.2">
      <c r="A4797" s="158">
        <v>66714</v>
      </c>
      <c r="B4797" s="421">
        <v>30.15</v>
      </c>
      <c r="K4797" s="399">
        <f t="shared" si="382"/>
        <v>30.15</v>
      </c>
      <c r="L4797" s="399"/>
      <c r="M4797" s="389"/>
      <c r="N4797" s="401"/>
    </row>
    <row r="4798" spans="1:14" x14ac:dyDescent="0.2">
      <c r="A4798" s="158">
        <v>66715</v>
      </c>
      <c r="B4798" s="421">
        <v>12.85</v>
      </c>
      <c r="K4798" s="399">
        <f t="shared" si="382"/>
        <v>12.85</v>
      </c>
      <c r="L4798" s="399"/>
      <c r="M4798" s="389"/>
      <c r="N4798" s="401"/>
    </row>
    <row r="4799" spans="1:14" x14ac:dyDescent="0.2">
      <c r="A4799" s="158">
        <v>66716</v>
      </c>
      <c r="B4799" s="421">
        <v>25.05</v>
      </c>
      <c r="K4799" s="399">
        <f t="shared" si="382"/>
        <v>25.05</v>
      </c>
      <c r="L4799" s="399"/>
      <c r="M4799" s="389"/>
      <c r="N4799" s="401"/>
    </row>
    <row r="4800" spans="1:14" x14ac:dyDescent="0.2">
      <c r="A4800" s="158">
        <v>66719</v>
      </c>
      <c r="B4800" s="421">
        <v>34.799999999999997</v>
      </c>
      <c r="K4800" s="399">
        <f t="shared" si="382"/>
        <v>34.799999999999997</v>
      </c>
      <c r="L4800" s="399"/>
      <c r="M4800" s="389"/>
      <c r="N4800" s="401"/>
    </row>
    <row r="4801" spans="1:14" x14ac:dyDescent="0.2">
      <c r="A4801" s="158">
        <v>66722</v>
      </c>
      <c r="B4801" s="421">
        <v>37.9</v>
      </c>
      <c r="K4801" s="399">
        <f t="shared" si="382"/>
        <v>37.9</v>
      </c>
      <c r="L4801" s="399"/>
      <c r="M4801" s="389"/>
      <c r="N4801" s="401"/>
    </row>
    <row r="4802" spans="1:14" x14ac:dyDescent="0.2">
      <c r="A4802" s="158">
        <v>66723</v>
      </c>
      <c r="B4802" s="421">
        <v>37.9</v>
      </c>
      <c r="K4802" s="399">
        <f t="shared" si="382"/>
        <v>37.9</v>
      </c>
      <c r="L4802" s="399"/>
      <c r="M4802" s="389"/>
      <c r="N4802" s="401"/>
    </row>
    <row r="4803" spans="1:14" x14ac:dyDescent="0.2">
      <c r="A4803" s="158">
        <v>66724</v>
      </c>
      <c r="B4803" s="421">
        <v>13.15</v>
      </c>
      <c r="K4803" s="399">
        <f t="shared" ref="K4803:K4866" si="383">B4803</f>
        <v>13.15</v>
      </c>
      <c r="L4803" s="399"/>
      <c r="M4803" s="389"/>
      <c r="N4803" s="401"/>
    </row>
    <row r="4804" spans="1:14" x14ac:dyDescent="0.2">
      <c r="A4804" s="158">
        <v>66725</v>
      </c>
      <c r="B4804" s="421">
        <v>51.05</v>
      </c>
      <c r="K4804" s="399">
        <f t="shared" si="383"/>
        <v>51.05</v>
      </c>
      <c r="L4804" s="399"/>
      <c r="M4804" s="389"/>
      <c r="N4804" s="401"/>
    </row>
    <row r="4805" spans="1:14" x14ac:dyDescent="0.2">
      <c r="A4805" s="158">
        <v>66728</v>
      </c>
      <c r="B4805" s="421">
        <v>64.2</v>
      </c>
      <c r="K4805" s="399">
        <f t="shared" si="383"/>
        <v>64.2</v>
      </c>
      <c r="L4805" s="399"/>
      <c r="M4805" s="389"/>
      <c r="N4805" s="401"/>
    </row>
    <row r="4806" spans="1:14" x14ac:dyDescent="0.2">
      <c r="A4806" s="158">
        <v>66731</v>
      </c>
      <c r="B4806" s="421">
        <v>77.400000000000006</v>
      </c>
      <c r="K4806" s="399">
        <f t="shared" si="383"/>
        <v>77.400000000000006</v>
      </c>
      <c r="L4806" s="399"/>
      <c r="M4806" s="389"/>
      <c r="N4806" s="401"/>
    </row>
    <row r="4807" spans="1:14" x14ac:dyDescent="0.2">
      <c r="A4807" s="158">
        <v>66734</v>
      </c>
      <c r="B4807" s="421">
        <v>90.55</v>
      </c>
      <c r="K4807" s="399">
        <f t="shared" si="383"/>
        <v>90.55</v>
      </c>
      <c r="L4807" s="399"/>
      <c r="M4807" s="389"/>
      <c r="N4807" s="401"/>
    </row>
    <row r="4808" spans="1:14" x14ac:dyDescent="0.2">
      <c r="A4808" s="158">
        <v>66743</v>
      </c>
      <c r="B4808" s="421">
        <v>20.100000000000001</v>
      </c>
      <c r="K4808" s="399">
        <f t="shared" si="383"/>
        <v>20.100000000000001</v>
      </c>
      <c r="L4808" s="399"/>
      <c r="M4808" s="389"/>
      <c r="N4808" s="401"/>
    </row>
    <row r="4809" spans="1:14" x14ac:dyDescent="0.2">
      <c r="A4809" s="158">
        <v>66749</v>
      </c>
      <c r="B4809" s="421">
        <v>32.950000000000003</v>
      </c>
      <c r="K4809" s="399">
        <f t="shared" si="383"/>
        <v>32.950000000000003</v>
      </c>
      <c r="L4809" s="399"/>
      <c r="M4809" s="389"/>
      <c r="N4809" s="401"/>
    </row>
    <row r="4810" spans="1:14" x14ac:dyDescent="0.2">
      <c r="A4810" s="158">
        <v>66750</v>
      </c>
      <c r="B4810" s="421">
        <v>39.75</v>
      </c>
      <c r="K4810" s="399">
        <f t="shared" si="383"/>
        <v>39.75</v>
      </c>
      <c r="L4810" s="399"/>
      <c r="M4810" s="389"/>
      <c r="N4810" s="401"/>
    </row>
    <row r="4811" spans="1:14" x14ac:dyDescent="0.2">
      <c r="A4811" s="158">
        <v>66751</v>
      </c>
      <c r="B4811" s="421">
        <v>55.25</v>
      </c>
      <c r="K4811" s="399">
        <f t="shared" si="383"/>
        <v>55.25</v>
      </c>
      <c r="L4811" s="399"/>
      <c r="M4811" s="389"/>
      <c r="N4811" s="401"/>
    </row>
    <row r="4812" spans="1:14" x14ac:dyDescent="0.2">
      <c r="A4812" s="158">
        <v>66752</v>
      </c>
      <c r="B4812" s="421">
        <v>24.7</v>
      </c>
      <c r="K4812" s="399">
        <f t="shared" si="383"/>
        <v>24.7</v>
      </c>
      <c r="L4812" s="399"/>
      <c r="M4812" s="389"/>
      <c r="N4812" s="401"/>
    </row>
    <row r="4813" spans="1:14" x14ac:dyDescent="0.2">
      <c r="A4813" s="158">
        <v>66755</v>
      </c>
      <c r="B4813" s="421">
        <v>38.85</v>
      </c>
      <c r="K4813" s="399">
        <f t="shared" si="383"/>
        <v>38.85</v>
      </c>
      <c r="L4813" s="399"/>
      <c r="M4813" s="389"/>
      <c r="N4813" s="401"/>
    </row>
    <row r="4814" spans="1:14" x14ac:dyDescent="0.2">
      <c r="A4814" s="158">
        <v>66756</v>
      </c>
      <c r="B4814" s="421">
        <v>98.3</v>
      </c>
      <c r="K4814" s="399">
        <f t="shared" si="383"/>
        <v>98.3</v>
      </c>
      <c r="L4814" s="399"/>
      <c r="M4814" s="389"/>
      <c r="N4814" s="401"/>
    </row>
    <row r="4815" spans="1:14" x14ac:dyDescent="0.2">
      <c r="A4815" s="158">
        <v>66757</v>
      </c>
      <c r="B4815" s="421">
        <v>98.3</v>
      </c>
      <c r="K4815" s="399">
        <f t="shared" si="383"/>
        <v>98.3</v>
      </c>
      <c r="L4815" s="399"/>
      <c r="M4815" s="389"/>
      <c r="N4815" s="401"/>
    </row>
    <row r="4816" spans="1:14" x14ac:dyDescent="0.2">
      <c r="A4816" s="158">
        <v>66758</v>
      </c>
      <c r="B4816" s="421">
        <v>24.7</v>
      </c>
      <c r="K4816" s="399">
        <f t="shared" si="383"/>
        <v>24.7</v>
      </c>
      <c r="L4816" s="399"/>
      <c r="M4816" s="389"/>
      <c r="N4816" s="401"/>
    </row>
    <row r="4817" spans="1:14" x14ac:dyDescent="0.2">
      <c r="A4817" s="158">
        <v>66761</v>
      </c>
      <c r="B4817" s="421">
        <v>13.15</v>
      </c>
      <c r="K4817" s="399">
        <f t="shared" si="383"/>
        <v>13.15</v>
      </c>
      <c r="L4817" s="399"/>
      <c r="M4817" s="389"/>
      <c r="N4817" s="401"/>
    </row>
    <row r="4818" spans="1:14" x14ac:dyDescent="0.2">
      <c r="A4818" s="158">
        <v>66764</v>
      </c>
      <c r="B4818" s="421">
        <v>8.9</v>
      </c>
      <c r="K4818" s="399">
        <f t="shared" si="383"/>
        <v>8.9</v>
      </c>
      <c r="L4818" s="399"/>
      <c r="M4818" s="389"/>
      <c r="N4818" s="401"/>
    </row>
    <row r="4819" spans="1:14" x14ac:dyDescent="0.2">
      <c r="A4819" s="158">
        <v>66767</v>
      </c>
      <c r="B4819" s="421">
        <v>17.850000000000001</v>
      </c>
      <c r="K4819" s="399">
        <f t="shared" si="383"/>
        <v>17.850000000000001</v>
      </c>
      <c r="L4819" s="399"/>
      <c r="M4819" s="389"/>
      <c r="N4819" s="401"/>
    </row>
    <row r="4820" spans="1:14" x14ac:dyDescent="0.2">
      <c r="A4820" s="158">
        <v>66770</v>
      </c>
      <c r="B4820" s="421">
        <v>26.7</v>
      </c>
      <c r="K4820" s="399">
        <f t="shared" si="383"/>
        <v>26.7</v>
      </c>
      <c r="L4820" s="399"/>
      <c r="M4820" s="389"/>
      <c r="N4820" s="401"/>
    </row>
    <row r="4821" spans="1:14" x14ac:dyDescent="0.2">
      <c r="A4821" s="158">
        <v>66773</v>
      </c>
      <c r="B4821" s="421">
        <v>24.65</v>
      </c>
      <c r="K4821" s="399">
        <f t="shared" si="383"/>
        <v>24.65</v>
      </c>
      <c r="L4821" s="399"/>
      <c r="M4821" s="389"/>
      <c r="N4821" s="401"/>
    </row>
    <row r="4822" spans="1:14" x14ac:dyDescent="0.2">
      <c r="A4822" s="158">
        <v>66776</v>
      </c>
      <c r="B4822" s="421">
        <v>24.65</v>
      </c>
      <c r="K4822" s="399">
        <f t="shared" si="383"/>
        <v>24.65</v>
      </c>
      <c r="L4822" s="399"/>
      <c r="M4822" s="389"/>
      <c r="N4822" s="401"/>
    </row>
    <row r="4823" spans="1:14" x14ac:dyDescent="0.2">
      <c r="A4823" s="158">
        <v>66779</v>
      </c>
      <c r="B4823" s="421">
        <v>39.950000000000003</v>
      </c>
      <c r="K4823" s="399">
        <f t="shared" si="383"/>
        <v>39.950000000000003</v>
      </c>
      <c r="L4823" s="399"/>
      <c r="M4823" s="389"/>
      <c r="N4823" s="401"/>
    </row>
    <row r="4824" spans="1:14" x14ac:dyDescent="0.2">
      <c r="A4824" s="158">
        <v>66780</v>
      </c>
      <c r="B4824" s="421">
        <v>39.950000000000003</v>
      </c>
      <c r="K4824" s="399">
        <f t="shared" si="383"/>
        <v>39.950000000000003</v>
      </c>
      <c r="L4824" s="399"/>
      <c r="M4824" s="389"/>
      <c r="N4824" s="401"/>
    </row>
    <row r="4825" spans="1:14" x14ac:dyDescent="0.2">
      <c r="A4825" s="158">
        <v>66782</v>
      </c>
      <c r="B4825" s="421">
        <v>13.15</v>
      </c>
      <c r="K4825" s="399">
        <f t="shared" si="383"/>
        <v>13.15</v>
      </c>
      <c r="L4825" s="399"/>
      <c r="M4825" s="389"/>
      <c r="N4825" s="401"/>
    </row>
    <row r="4826" spans="1:14" x14ac:dyDescent="0.2">
      <c r="A4826" s="158">
        <v>66783</v>
      </c>
      <c r="B4826" s="421">
        <v>13.15</v>
      </c>
      <c r="K4826" s="399">
        <f t="shared" si="383"/>
        <v>13.15</v>
      </c>
      <c r="L4826" s="399"/>
      <c r="M4826" s="389"/>
      <c r="N4826" s="401"/>
    </row>
    <row r="4827" spans="1:14" x14ac:dyDescent="0.2">
      <c r="A4827" s="158">
        <v>66785</v>
      </c>
      <c r="B4827" s="421">
        <v>39.950000000000003</v>
      </c>
      <c r="K4827" s="399">
        <f t="shared" si="383"/>
        <v>39.950000000000003</v>
      </c>
      <c r="L4827" s="399"/>
      <c r="M4827" s="389"/>
      <c r="N4827" s="401"/>
    </row>
    <row r="4828" spans="1:14" x14ac:dyDescent="0.2">
      <c r="A4828" s="158">
        <v>66788</v>
      </c>
      <c r="B4828" s="421">
        <v>65.849999999999994</v>
      </c>
      <c r="K4828" s="399">
        <f t="shared" si="383"/>
        <v>65.849999999999994</v>
      </c>
      <c r="L4828" s="399"/>
      <c r="M4828" s="389"/>
      <c r="N4828" s="401"/>
    </row>
    <row r="4829" spans="1:14" x14ac:dyDescent="0.2">
      <c r="A4829" s="158">
        <v>66789</v>
      </c>
      <c r="B4829" s="421">
        <v>39.950000000000003</v>
      </c>
      <c r="K4829" s="399">
        <f t="shared" si="383"/>
        <v>39.950000000000003</v>
      </c>
      <c r="L4829" s="399"/>
      <c r="M4829" s="389"/>
      <c r="N4829" s="401"/>
    </row>
    <row r="4830" spans="1:14" x14ac:dyDescent="0.2">
      <c r="A4830" s="158">
        <v>66790</v>
      </c>
      <c r="B4830" s="421">
        <v>25.9</v>
      </c>
      <c r="K4830" s="399">
        <f t="shared" si="383"/>
        <v>25.9</v>
      </c>
      <c r="L4830" s="399"/>
      <c r="M4830" s="389"/>
      <c r="N4830" s="401"/>
    </row>
    <row r="4831" spans="1:14" x14ac:dyDescent="0.2">
      <c r="A4831" s="158">
        <v>66791</v>
      </c>
      <c r="B4831" s="421">
        <v>74.45</v>
      </c>
      <c r="K4831" s="399">
        <f t="shared" si="383"/>
        <v>74.45</v>
      </c>
      <c r="L4831" s="399"/>
      <c r="M4831" s="389"/>
      <c r="N4831" s="401"/>
    </row>
    <row r="4832" spans="1:14" x14ac:dyDescent="0.2">
      <c r="A4832" s="158">
        <v>66792</v>
      </c>
      <c r="B4832" s="421">
        <v>74.45</v>
      </c>
      <c r="K4832" s="399">
        <f t="shared" si="383"/>
        <v>74.45</v>
      </c>
      <c r="L4832" s="399"/>
      <c r="M4832" s="389"/>
      <c r="N4832" s="401"/>
    </row>
    <row r="4833" spans="1:14" x14ac:dyDescent="0.2">
      <c r="A4833" s="158">
        <v>66800</v>
      </c>
      <c r="B4833" s="421">
        <v>18.149999999999999</v>
      </c>
      <c r="K4833" s="399">
        <f t="shared" si="383"/>
        <v>18.149999999999999</v>
      </c>
      <c r="L4833" s="399"/>
      <c r="M4833" s="389"/>
      <c r="N4833" s="401"/>
    </row>
    <row r="4834" spans="1:14" x14ac:dyDescent="0.2">
      <c r="A4834" s="158">
        <v>66803</v>
      </c>
      <c r="B4834" s="421">
        <v>30.5</v>
      </c>
      <c r="K4834" s="399">
        <f t="shared" si="383"/>
        <v>30.5</v>
      </c>
      <c r="L4834" s="399"/>
      <c r="M4834" s="389"/>
      <c r="N4834" s="401"/>
    </row>
    <row r="4835" spans="1:14" x14ac:dyDescent="0.2">
      <c r="A4835" s="158">
        <v>66804</v>
      </c>
      <c r="B4835" s="421">
        <v>18.149999999999999</v>
      </c>
      <c r="K4835" s="399">
        <f t="shared" si="383"/>
        <v>18.149999999999999</v>
      </c>
      <c r="L4835" s="399"/>
      <c r="M4835" s="389"/>
      <c r="N4835" s="401"/>
    </row>
    <row r="4836" spans="1:14" x14ac:dyDescent="0.2">
      <c r="A4836" s="158">
        <v>66805</v>
      </c>
      <c r="B4836" s="421">
        <v>12.35</v>
      </c>
      <c r="K4836" s="399">
        <f t="shared" si="383"/>
        <v>12.35</v>
      </c>
      <c r="L4836" s="399"/>
      <c r="M4836" s="389"/>
      <c r="N4836" s="401"/>
    </row>
    <row r="4837" spans="1:14" x14ac:dyDescent="0.2">
      <c r="A4837" s="158">
        <v>66806</v>
      </c>
      <c r="B4837" s="421">
        <v>41.85</v>
      </c>
      <c r="K4837" s="399">
        <f t="shared" si="383"/>
        <v>41.85</v>
      </c>
      <c r="L4837" s="399"/>
      <c r="M4837" s="389"/>
      <c r="N4837" s="401"/>
    </row>
    <row r="4838" spans="1:14" x14ac:dyDescent="0.2">
      <c r="A4838" s="158">
        <v>66812</v>
      </c>
      <c r="B4838" s="421">
        <v>34.799999999999997</v>
      </c>
      <c r="K4838" s="399">
        <f t="shared" si="383"/>
        <v>34.799999999999997</v>
      </c>
      <c r="L4838" s="399"/>
      <c r="M4838" s="389"/>
      <c r="N4838" s="401"/>
    </row>
    <row r="4839" spans="1:14" x14ac:dyDescent="0.2">
      <c r="A4839" s="158">
        <v>66815</v>
      </c>
      <c r="B4839" s="421">
        <v>59.55</v>
      </c>
      <c r="K4839" s="399">
        <f t="shared" si="383"/>
        <v>59.55</v>
      </c>
      <c r="L4839" s="399"/>
      <c r="M4839" s="389"/>
      <c r="N4839" s="401"/>
    </row>
    <row r="4840" spans="1:14" x14ac:dyDescent="0.2">
      <c r="A4840" s="158">
        <v>66816</v>
      </c>
      <c r="B4840" s="421">
        <v>34.799999999999997</v>
      </c>
      <c r="K4840" s="399">
        <f t="shared" si="383"/>
        <v>34.799999999999997</v>
      </c>
      <c r="L4840" s="399"/>
      <c r="M4840" s="389"/>
      <c r="N4840" s="401"/>
    </row>
    <row r="4841" spans="1:14" x14ac:dyDescent="0.2">
      <c r="A4841" s="158">
        <v>66817</v>
      </c>
      <c r="B4841" s="421">
        <v>24.75</v>
      </c>
      <c r="K4841" s="399">
        <f t="shared" si="383"/>
        <v>24.75</v>
      </c>
      <c r="L4841" s="399"/>
      <c r="M4841" s="389"/>
      <c r="N4841" s="401"/>
    </row>
    <row r="4842" spans="1:14" x14ac:dyDescent="0.2">
      <c r="A4842" s="158">
        <v>66819</v>
      </c>
      <c r="B4842" s="421">
        <v>30.6</v>
      </c>
      <c r="K4842" s="399">
        <f t="shared" si="383"/>
        <v>30.6</v>
      </c>
      <c r="L4842" s="399"/>
      <c r="M4842" s="389"/>
      <c r="N4842" s="401"/>
    </row>
    <row r="4843" spans="1:14" x14ac:dyDescent="0.2">
      <c r="A4843" s="158">
        <v>66820</v>
      </c>
      <c r="B4843" s="421">
        <v>30.6</v>
      </c>
      <c r="K4843" s="399">
        <f t="shared" si="383"/>
        <v>30.6</v>
      </c>
      <c r="L4843" s="399"/>
      <c r="M4843" s="389"/>
      <c r="N4843" s="401"/>
    </row>
    <row r="4844" spans="1:14" x14ac:dyDescent="0.2">
      <c r="A4844" s="158">
        <v>66821</v>
      </c>
      <c r="B4844" s="421">
        <v>21.8</v>
      </c>
      <c r="K4844" s="399">
        <f t="shared" si="383"/>
        <v>21.8</v>
      </c>
      <c r="L4844" s="399"/>
      <c r="M4844" s="389"/>
      <c r="N4844" s="401"/>
    </row>
    <row r="4845" spans="1:14" x14ac:dyDescent="0.2">
      <c r="A4845" s="158">
        <v>66822</v>
      </c>
      <c r="B4845" s="421">
        <v>52.45</v>
      </c>
      <c r="K4845" s="399">
        <f t="shared" si="383"/>
        <v>52.45</v>
      </c>
      <c r="L4845" s="399"/>
      <c r="M4845" s="389"/>
      <c r="N4845" s="401"/>
    </row>
    <row r="4846" spans="1:14" x14ac:dyDescent="0.2">
      <c r="A4846" s="158">
        <v>66825</v>
      </c>
      <c r="B4846" s="421">
        <v>30.6</v>
      </c>
      <c r="K4846" s="399">
        <f t="shared" si="383"/>
        <v>30.6</v>
      </c>
      <c r="L4846" s="399"/>
      <c r="M4846" s="389"/>
      <c r="N4846" s="401"/>
    </row>
    <row r="4847" spans="1:14" x14ac:dyDescent="0.2">
      <c r="A4847" s="158">
        <v>66826</v>
      </c>
      <c r="B4847" s="421">
        <v>30.6</v>
      </c>
      <c r="K4847" s="399">
        <f t="shared" si="383"/>
        <v>30.6</v>
      </c>
      <c r="L4847" s="399"/>
      <c r="M4847" s="389"/>
      <c r="N4847" s="401"/>
    </row>
    <row r="4848" spans="1:14" x14ac:dyDescent="0.2">
      <c r="A4848" s="158">
        <v>66827</v>
      </c>
      <c r="B4848" s="421">
        <v>21.8</v>
      </c>
      <c r="K4848" s="399">
        <f t="shared" si="383"/>
        <v>21.8</v>
      </c>
      <c r="L4848" s="399"/>
      <c r="M4848" s="389"/>
      <c r="N4848" s="401"/>
    </row>
    <row r="4849" spans="1:14" x14ac:dyDescent="0.2">
      <c r="A4849" s="158">
        <v>66828</v>
      </c>
      <c r="B4849" s="421">
        <v>52.45</v>
      </c>
      <c r="K4849" s="399">
        <f t="shared" si="383"/>
        <v>52.45</v>
      </c>
      <c r="L4849" s="399"/>
      <c r="M4849" s="389"/>
      <c r="N4849" s="401"/>
    </row>
    <row r="4850" spans="1:14" x14ac:dyDescent="0.2">
      <c r="A4850" s="158">
        <v>66830</v>
      </c>
      <c r="B4850" s="421">
        <v>58.5</v>
      </c>
      <c r="K4850" s="399">
        <f t="shared" si="383"/>
        <v>58.5</v>
      </c>
      <c r="L4850" s="399"/>
      <c r="M4850" s="389"/>
      <c r="N4850" s="401"/>
    </row>
    <row r="4851" spans="1:14" x14ac:dyDescent="0.2">
      <c r="A4851" s="158">
        <v>66831</v>
      </c>
      <c r="B4851" s="421">
        <v>30.95</v>
      </c>
      <c r="K4851" s="399">
        <f t="shared" si="383"/>
        <v>30.95</v>
      </c>
      <c r="L4851" s="399"/>
      <c r="M4851" s="389"/>
      <c r="N4851" s="401"/>
    </row>
    <row r="4852" spans="1:14" x14ac:dyDescent="0.2">
      <c r="A4852" s="158">
        <v>66832</v>
      </c>
      <c r="B4852" s="421">
        <v>30.95</v>
      </c>
      <c r="K4852" s="399">
        <f t="shared" si="383"/>
        <v>30.95</v>
      </c>
      <c r="L4852" s="399"/>
      <c r="M4852" s="389"/>
      <c r="N4852" s="401"/>
    </row>
    <row r="4853" spans="1:14" x14ac:dyDescent="0.2">
      <c r="A4853" s="158">
        <v>66833</v>
      </c>
      <c r="B4853" s="421">
        <v>30.05</v>
      </c>
      <c r="K4853" s="399">
        <f t="shared" si="383"/>
        <v>30.05</v>
      </c>
      <c r="L4853" s="399"/>
      <c r="M4853" s="389"/>
      <c r="N4853" s="401"/>
    </row>
    <row r="4854" spans="1:14" x14ac:dyDescent="0.2">
      <c r="A4854" s="158">
        <v>66834</v>
      </c>
      <c r="B4854" s="421">
        <v>30.05</v>
      </c>
      <c r="K4854" s="399">
        <f t="shared" si="383"/>
        <v>30.05</v>
      </c>
      <c r="L4854" s="399"/>
      <c r="M4854" s="389"/>
      <c r="N4854" s="401"/>
    </row>
    <row r="4855" spans="1:14" x14ac:dyDescent="0.2">
      <c r="A4855" s="158">
        <v>66835</v>
      </c>
      <c r="B4855" s="421">
        <v>39.049999999999997</v>
      </c>
      <c r="K4855" s="399">
        <f t="shared" si="383"/>
        <v>39.049999999999997</v>
      </c>
      <c r="L4855" s="399"/>
      <c r="M4855" s="389"/>
      <c r="N4855" s="401"/>
    </row>
    <row r="4856" spans="1:14" x14ac:dyDescent="0.2">
      <c r="A4856" s="158">
        <v>66836</v>
      </c>
      <c r="B4856" s="421">
        <v>39.049999999999997</v>
      </c>
      <c r="K4856" s="399">
        <f t="shared" si="383"/>
        <v>39.049999999999997</v>
      </c>
      <c r="L4856" s="399"/>
      <c r="M4856" s="389"/>
      <c r="N4856" s="401"/>
    </row>
    <row r="4857" spans="1:14" x14ac:dyDescent="0.2">
      <c r="A4857" s="158">
        <v>66837</v>
      </c>
      <c r="B4857" s="421">
        <v>39.049999999999997</v>
      </c>
      <c r="K4857" s="399">
        <f t="shared" si="383"/>
        <v>39.049999999999997</v>
      </c>
      <c r="L4857" s="399"/>
      <c r="M4857" s="389"/>
      <c r="N4857" s="401"/>
    </row>
    <row r="4858" spans="1:14" x14ac:dyDescent="0.2">
      <c r="A4858" s="158">
        <v>66838</v>
      </c>
      <c r="B4858" s="421">
        <v>23.6</v>
      </c>
      <c r="K4858" s="399">
        <f t="shared" si="383"/>
        <v>23.6</v>
      </c>
      <c r="L4858" s="399"/>
      <c r="M4858" s="389"/>
      <c r="N4858" s="401"/>
    </row>
    <row r="4859" spans="1:14" x14ac:dyDescent="0.2">
      <c r="A4859" s="158">
        <v>66839</v>
      </c>
      <c r="B4859" s="421">
        <v>42.95</v>
      </c>
      <c r="K4859" s="399">
        <f t="shared" si="383"/>
        <v>42.95</v>
      </c>
      <c r="L4859" s="399"/>
      <c r="M4859" s="389"/>
      <c r="N4859" s="401"/>
    </row>
    <row r="4860" spans="1:14" x14ac:dyDescent="0.2">
      <c r="A4860" s="158">
        <v>66840</v>
      </c>
      <c r="B4860" s="421">
        <v>23.6</v>
      </c>
      <c r="K4860" s="399">
        <f t="shared" si="383"/>
        <v>23.6</v>
      </c>
      <c r="L4860" s="399"/>
      <c r="M4860" s="389"/>
      <c r="N4860" s="401"/>
    </row>
    <row r="4861" spans="1:14" x14ac:dyDescent="0.2">
      <c r="A4861" s="158">
        <v>66841</v>
      </c>
      <c r="B4861" s="421">
        <v>16.8</v>
      </c>
      <c r="K4861" s="399">
        <f t="shared" si="383"/>
        <v>16.8</v>
      </c>
      <c r="L4861" s="399"/>
      <c r="M4861" s="389"/>
      <c r="N4861" s="401"/>
    </row>
    <row r="4862" spans="1:14" x14ac:dyDescent="0.2">
      <c r="A4862" s="158">
        <v>66900</v>
      </c>
      <c r="B4862" s="421">
        <v>77.650000000000006</v>
      </c>
      <c r="K4862" s="399">
        <f t="shared" si="383"/>
        <v>77.650000000000006</v>
      </c>
      <c r="L4862" s="399"/>
      <c r="M4862" s="389"/>
      <c r="N4862" s="401"/>
    </row>
    <row r="4863" spans="1:14" x14ac:dyDescent="0.2">
      <c r="A4863" s="158">
        <v>69300</v>
      </c>
      <c r="B4863" s="421">
        <v>12.5</v>
      </c>
      <c r="K4863" s="399">
        <f t="shared" si="383"/>
        <v>12.5</v>
      </c>
      <c r="L4863" s="399"/>
      <c r="M4863" s="389"/>
      <c r="N4863" s="401"/>
    </row>
    <row r="4864" spans="1:14" x14ac:dyDescent="0.2">
      <c r="A4864" s="158">
        <v>69303</v>
      </c>
      <c r="B4864" s="421">
        <v>22</v>
      </c>
      <c r="K4864" s="399">
        <f t="shared" si="383"/>
        <v>22</v>
      </c>
      <c r="L4864" s="399"/>
      <c r="M4864" s="389"/>
      <c r="N4864" s="401"/>
    </row>
    <row r="4865" spans="1:14" x14ac:dyDescent="0.2">
      <c r="A4865" s="158">
        <v>69306</v>
      </c>
      <c r="B4865" s="421">
        <v>33.75</v>
      </c>
      <c r="K4865" s="399">
        <f t="shared" si="383"/>
        <v>33.75</v>
      </c>
      <c r="L4865" s="399"/>
      <c r="M4865" s="389"/>
      <c r="N4865" s="401"/>
    </row>
    <row r="4866" spans="1:14" x14ac:dyDescent="0.2">
      <c r="A4866" s="158">
        <v>69309</v>
      </c>
      <c r="B4866" s="421">
        <v>48.15</v>
      </c>
      <c r="K4866" s="399">
        <f t="shared" si="383"/>
        <v>48.15</v>
      </c>
      <c r="L4866" s="399"/>
      <c r="M4866" s="389"/>
      <c r="N4866" s="401"/>
    </row>
    <row r="4867" spans="1:14" x14ac:dyDescent="0.2">
      <c r="A4867" s="158">
        <v>69312</v>
      </c>
      <c r="B4867" s="421">
        <v>33.75</v>
      </c>
      <c r="K4867" s="399">
        <f t="shared" ref="K4867:K4938" si="384">B4867</f>
        <v>33.75</v>
      </c>
      <c r="L4867" s="399"/>
      <c r="M4867" s="389"/>
      <c r="N4867" s="401"/>
    </row>
    <row r="4868" spans="1:14" x14ac:dyDescent="0.2">
      <c r="A4868" s="158">
        <v>69316</v>
      </c>
      <c r="B4868" s="421">
        <v>28.65</v>
      </c>
      <c r="K4868" s="399">
        <f t="shared" si="384"/>
        <v>28.65</v>
      </c>
      <c r="L4868" s="399"/>
      <c r="M4868" s="389"/>
      <c r="N4868" s="401"/>
    </row>
    <row r="4869" spans="1:14" x14ac:dyDescent="0.2">
      <c r="A4869" s="158">
        <v>69317</v>
      </c>
      <c r="B4869" s="421">
        <v>35.85</v>
      </c>
      <c r="K4869" s="399">
        <f t="shared" si="384"/>
        <v>35.85</v>
      </c>
      <c r="L4869" s="399"/>
      <c r="M4869" s="389"/>
      <c r="N4869" s="401"/>
    </row>
    <row r="4870" spans="1:14" x14ac:dyDescent="0.2">
      <c r="A4870" s="158">
        <v>69318</v>
      </c>
      <c r="B4870" s="421">
        <v>33.75</v>
      </c>
      <c r="K4870" s="399">
        <f t="shared" si="384"/>
        <v>33.75</v>
      </c>
      <c r="L4870" s="399"/>
      <c r="M4870" s="389"/>
      <c r="N4870" s="401"/>
    </row>
    <row r="4871" spans="1:14" x14ac:dyDescent="0.2">
      <c r="A4871" s="158">
        <v>69319</v>
      </c>
      <c r="B4871" s="421">
        <v>42.95</v>
      </c>
      <c r="K4871" s="399">
        <f t="shared" si="384"/>
        <v>42.95</v>
      </c>
      <c r="L4871" s="399"/>
      <c r="M4871" s="389"/>
      <c r="N4871" s="401"/>
    </row>
    <row r="4872" spans="1:14" x14ac:dyDescent="0.2">
      <c r="A4872" s="158">
        <v>69321</v>
      </c>
      <c r="B4872" s="421">
        <v>48.15</v>
      </c>
      <c r="K4872" s="399">
        <f t="shared" si="384"/>
        <v>48.15</v>
      </c>
      <c r="L4872" s="399"/>
      <c r="M4872" s="389"/>
      <c r="N4872" s="401"/>
    </row>
    <row r="4873" spans="1:14" x14ac:dyDescent="0.2">
      <c r="A4873" s="158">
        <v>69324</v>
      </c>
      <c r="B4873" s="421">
        <v>43</v>
      </c>
      <c r="K4873" s="399">
        <f t="shared" si="384"/>
        <v>43</v>
      </c>
      <c r="L4873" s="399"/>
      <c r="M4873" s="389"/>
      <c r="N4873" s="401"/>
    </row>
    <row r="4874" spans="1:14" x14ac:dyDescent="0.2">
      <c r="A4874" s="158">
        <v>69325</v>
      </c>
      <c r="B4874" s="421">
        <v>43</v>
      </c>
      <c r="K4874" s="399">
        <f t="shared" si="384"/>
        <v>43</v>
      </c>
      <c r="L4874" s="399"/>
      <c r="M4874" s="389"/>
      <c r="N4874" s="401"/>
    </row>
    <row r="4875" spans="1:14" x14ac:dyDescent="0.2">
      <c r="A4875" s="158">
        <v>69327</v>
      </c>
      <c r="B4875" s="421">
        <v>85</v>
      </c>
      <c r="K4875" s="399">
        <f t="shared" si="384"/>
        <v>85</v>
      </c>
      <c r="L4875" s="399"/>
      <c r="M4875" s="389"/>
      <c r="N4875" s="401"/>
    </row>
    <row r="4876" spans="1:14" x14ac:dyDescent="0.2">
      <c r="A4876" s="158">
        <v>69328</v>
      </c>
      <c r="B4876" s="421">
        <v>85</v>
      </c>
      <c r="K4876" s="399">
        <f t="shared" si="384"/>
        <v>85</v>
      </c>
      <c r="L4876" s="399"/>
      <c r="M4876" s="389"/>
      <c r="N4876" s="401"/>
    </row>
    <row r="4877" spans="1:14" x14ac:dyDescent="0.2">
      <c r="A4877" s="158">
        <v>69330</v>
      </c>
      <c r="B4877" s="421">
        <v>128</v>
      </c>
      <c r="K4877" s="399">
        <f t="shared" si="384"/>
        <v>128</v>
      </c>
      <c r="L4877" s="399"/>
      <c r="M4877" s="389"/>
      <c r="N4877" s="401"/>
    </row>
    <row r="4878" spans="1:14" x14ac:dyDescent="0.2">
      <c r="A4878" s="158">
        <v>69331</v>
      </c>
      <c r="B4878" s="421">
        <v>128</v>
      </c>
      <c r="K4878" s="399">
        <f t="shared" si="384"/>
        <v>128</v>
      </c>
      <c r="L4878" s="399"/>
      <c r="M4878" s="389"/>
      <c r="N4878" s="401"/>
    </row>
    <row r="4879" spans="1:14" x14ac:dyDescent="0.2">
      <c r="A4879" s="158">
        <v>69333</v>
      </c>
      <c r="B4879" s="421">
        <v>20.55</v>
      </c>
      <c r="K4879" s="399">
        <f t="shared" si="384"/>
        <v>20.55</v>
      </c>
      <c r="L4879" s="399"/>
      <c r="M4879" s="389"/>
      <c r="N4879" s="401"/>
    </row>
    <row r="4880" spans="1:14" x14ac:dyDescent="0.2">
      <c r="A4880" s="158">
        <v>69336</v>
      </c>
      <c r="B4880" s="421">
        <v>33.450000000000003</v>
      </c>
      <c r="K4880" s="399">
        <f t="shared" si="384"/>
        <v>33.450000000000003</v>
      </c>
      <c r="L4880" s="399"/>
      <c r="M4880" s="389"/>
      <c r="N4880" s="401"/>
    </row>
    <row r="4881" spans="1:14" x14ac:dyDescent="0.2">
      <c r="A4881" s="158">
        <v>69339</v>
      </c>
      <c r="B4881" s="421">
        <v>19.100000000000001</v>
      </c>
      <c r="K4881" s="399">
        <f t="shared" si="384"/>
        <v>19.100000000000001</v>
      </c>
      <c r="L4881" s="399"/>
      <c r="M4881" s="389"/>
      <c r="N4881" s="401"/>
    </row>
    <row r="4882" spans="1:14" x14ac:dyDescent="0.2">
      <c r="A4882" s="158">
        <v>69345</v>
      </c>
      <c r="B4882" s="421">
        <v>52.9</v>
      </c>
      <c r="K4882" s="399">
        <f t="shared" si="384"/>
        <v>52.9</v>
      </c>
      <c r="L4882" s="399"/>
      <c r="M4882" s="389"/>
      <c r="N4882" s="401"/>
    </row>
    <row r="4883" spans="1:14" x14ac:dyDescent="0.2">
      <c r="A4883" s="158">
        <v>69354</v>
      </c>
      <c r="B4883" s="421">
        <v>30.75</v>
      </c>
      <c r="K4883" s="399">
        <f t="shared" si="384"/>
        <v>30.75</v>
      </c>
      <c r="L4883" s="399"/>
      <c r="M4883" s="389"/>
      <c r="N4883" s="401"/>
    </row>
    <row r="4884" spans="1:14" x14ac:dyDescent="0.2">
      <c r="A4884" s="158">
        <v>69357</v>
      </c>
      <c r="B4884" s="421">
        <v>61.45</v>
      </c>
      <c r="K4884" s="399">
        <f t="shared" si="384"/>
        <v>61.45</v>
      </c>
      <c r="L4884" s="399"/>
      <c r="M4884" s="389"/>
      <c r="N4884" s="401"/>
    </row>
    <row r="4885" spans="1:14" x14ac:dyDescent="0.2">
      <c r="A4885" s="158">
        <v>69360</v>
      </c>
      <c r="B4885" s="421">
        <v>92.2</v>
      </c>
      <c r="K4885" s="399">
        <f t="shared" si="384"/>
        <v>92.2</v>
      </c>
      <c r="L4885" s="399"/>
      <c r="M4885" s="389"/>
      <c r="N4885" s="401"/>
    </row>
    <row r="4886" spans="1:14" x14ac:dyDescent="0.2">
      <c r="A4886" s="158">
        <v>69363</v>
      </c>
      <c r="B4886" s="421">
        <v>28.65</v>
      </c>
      <c r="K4886" s="399">
        <f t="shared" si="384"/>
        <v>28.65</v>
      </c>
      <c r="L4886" s="399"/>
      <c r="M4886" s="389"/>
      <c r="N4886" s="401"/>
    </row>
    <row r="4887" spans="1:14" x14ac:dyDescent="0.2">
      <c r="A4887" s="158">
        <v>69378</v>
      </c>
      <c r="B4887" s="421">
        <v>180.25</v>
      </c>
      <c r="K4887" s="399">
        <f t="shared" si="384"/>
        <v>180.25</v>
      </c>
      <c r="L4887" s="399"/>
      <c r="M4887" s="389"/>
      <c r="N4887" s="401"/>
    </row>
    <row r="4888" spans="1:14" x14ac:dyDescent="0.2">
      <c r="A4888" s="158">
        <v>69379</v>
      </c>
      <c r="B4888" s="421">
        <v>180.25</v>
      </c>
      <c r="K4888" s="399">
        <f t="shared" si="384"/>
        <v>180.25</v>
      </c>
      <c r="L4888" s="399"/>
      <c r="M4888" s="389"/>
      <c r="N4888" s="401"/>
    </row>
    <row r="4889" spans="1:14" x14ac:dyDescent="0.2">
      <c r="A4889" s="158">
        <v>69380</v>
      </c>
      <c r="B4889" s="421">
        <v>770.3</v>
      </c>
      <c r="K4889" s="399">
        <f t="shared" si="384"/>
        <v>770.3</v>
      </c>
      <c r="L4889" s="399"/>
      <c r="M4889" s="389"/>
      <c r="N4889" s="401"/>
    </row>
    <row r="4890" spans="1:14" x14ac:dyDescent="0.2">
      <c r="A4890" s="158">
        <v>69381</v>
      </c>
      <c r="B4890" s="421">
        <v>180.25</v>
      </c>
      <c r="K4890" s="399">
        <f t="shared" si="384"/>
        <v>180.25</v>
      </c>
      <c r="L4890" s="399"/>
      <c r="M4890" s="389"/>
      <c r="N4890" s="401"/>
    </row>
    <row r="4891" spans="1:14" x14ac:dyDescent="0.2">
      <c r="A4891" s="158">
        <v>69382</v>
      </c>
      <c r="B4891" s="421">
        <v>180.25</v>
      </c>
      <c r="K4891" s="399">
        <f t="shared" si="384"/>
        <v>180.25</v>
      </c>
      <c r="L4891" s="399"/>
      <c r="M4891" s="389"/>
      <c r="N4891" s="401"/>
    </row>
    <row r="4892" spans="1:14" x14ac:dyDescent="0.2">
      <c r="A4892" s="158">
        <v>69383</v>
      </c>
      <c r="B4892" s="421">
        <v>180.25</v>
      </c>
      <c r="K4892" s="399">
        <f t="shared" si="384"/>
        <v>180.25</v>
      </c>
      <c r="L4892" s="399"/>
      <c r="M4892" s="389"/>
      <c r="N4892" s="401"/>
    </row>
    <row r="4893" spans="1:14" x14ac:dyDescent="0.2">
      <c r="A4893" s="158">
        <v>69384</v>
      </c>
      <c r="B4893" s="421">
        <v>15.65</v>
      </c>
      <c r="K4893" s="399">
        <f t="shared" si="384"/>
        <v>15.65</v>
      </c>
      <c r="L4893" s="399"/>
      <c r="M4893" s="389"/>
      <c r="N4893" s="401"/>
    </row>
    <row r="4894" spans="1:14" x14ac:dyDescent="0.2">
      <c r="A4894" s="158">
        <v>69387</v>
      </c>
      <c r="B4894" s="421">
        <v>29</v>
      </c>
      <c r="K4894" s="399">
        <f t="shared" si="384"/>
        <v>29</v>
      </c>
      <c r="L4894" s="399"/>
      <c r="M4894" s="389"/>
      <c r="N4894" s="401"/>
    </row>
    <row r="4895" spans="1:14" x14ac:dyDescent="0.2">
      <c r="A4895" s="158">
        <v>69390</v>
      </c>
      <c r="B4895" s="421">
        <v>42.35</v>
      </c>
      <c r="K4895" s="399">
        <f t="shared" si="384"/>
        <v>42.35</v>
      </c>
      <c r="L4895" s="399"/>
      <c r="M4895" s="389"/>
      <c r="N4895" s="401"/>
    </row>
    <row r="4896" spans="1:14" x14ac:dyDescent="0.2">
      <c r="A4896" s="158">
        <v>69393</v>
      </c>
      <c r="B4896" s="421">
        <v>55.7</v>
      </c>
      <c r="K4896" s="399">
        <f t="shared" si="384"/>
        <v>55.7</v>
      </c>
      <c r="L4896" s="399"/>
      <c r="M4896" s="389"/>
      <c r="N4896" s="401"/>
    </row>
    <row r="4897" spans="1:14" x14ac:dyDescent="0.2">
      <c r="A4897" s="158">
        <v>69396</v>
      </c>
      <c r="B4897" s="421">
        <v>69.099999999999994</v>
      </c>
      <c r="K4897" s="399">
        <f t="shared" si="384"/>
        <v>69.099999999999994</v>
      </c>
      <c r="L4897" s="399"/>
      <c r="M4897" s="389"/>
      <c r="N4897" s="401"/>
    </row>
    <row r="4898" spans="1:14" x14ac:dyDescent="0.2">
      <c r="A4898" s="158">
        <v>69400</v>
      </c>
      <c r="B4898" s="421">
        <v>15.65</v>
      </c>
      <c r="K4898" s="399">
        <f t="shared" si="384"/>
        <v>15.65</v>
      </c>
      <c r="L4898" s="399"/>
      <c r="M4898" s="389"/>
      <c r="N4898" s="401"/>
    </row>
    <row r="4899" spans="1:14" x14ac:dyDescent="0.2">
      <c r="A4899" s="158">
        <v>69401</v>
      </c>
      <c r="B4899" s="421">
        <v>13.35</v>
      </c>
      <c r="K4899" s="399">
        <f t="shared" si="384"/>
        <v>13.35</v>
      </c>
      <c r="L4899" s="399"/>
      <c r="M4899" s="389"/>
      <c r="N4899" s="401"/>
    </row>
    <row r="4900" spans="1:14" x14ac:dyDescent="0.2">
      <c r="A4900" s="158">
        <v>69405</v>
      </c>
      <c r="B4900" s="421">
        <v>15.65</v>
      </c>
      <c r="K4900" s="399">
        <f t="shared" si="384"/>
        <v>15.65</v>
      </c>
      <c r="L4900" s="399"/>
      <c r="M4900" s="389"/>
      <c r="N4900" s="401"/>
    </row>
    <row r="4901" spans="1:14" x14ac:dyDescent="0.2">
      <c r="A4901" s="158">
        <v>69408</v>
      </c>
      <c r="B4901" s="421">
        <v>29</v>
      </c>
      <c r="K4901" s="399">
        <f t="shared" si="384"/>
        <v>29</v>
      </c>
      <c r="L4901" s="399"/>
      <c r="M4901" s="389"/>
      <c r="N4901" s="401"/>
    </row>
    <row r="4902" spans="1:14" x14ac:dyDescent="0.2">
      <c r="A4902" s="158">
        <v>69411</v>
      </c>
      <c r="B4902" s="421">
        <v>42.35</v>
      </c>
      <c r="K4902" s="399">
        <f t="shared" si="384"/>
        <v>42.35</v>
      </c>
      <c r="L4902" s="399"/>
      <c r="M4902" s="389"/>
      <c r="N4902" s="401"/>
    </row>
    <row r="4903" spans="1:14" x14ac:dyDescent="0.2">
      <c r="A4903" s="158">
        <v>69413</v>
      </c>
      <c r="B4903" s="421">
        <v>55.7</v>
      </c>
      <c r="K4903" s="399">
        <f t="shared" si="384"/>
        <v>55.7</v>
      </c>
      <c r="L4903" s="399"/>
      <c r="M4903" s="389"/>
      <c r="N4903" s="401"/>
    </row>
    <row r="4904" spans="1:14" x14ac:dyDescent="0.2">
      <c r="A4904" s="158">
        <v>69415</v>
      </c>
      <c r="B4904" s="421">
        <v>69.099999999999994</v>
      </c>
      <c r="K4904" s="399">
        <f t="shared" si="384"/>
        <v>69.099999999999994</v>
      </c>
      <c r="L4904" s="399"/>
      <c r="M4904" s="389"/>
      <c r="N4904" s="401"/>
    </row>
    <row r="4905" spans="1:14" x14ac:dyDescent="0.2">
      <c r="A4905" s="158">
        <v>69445</v>
      </c>
      <c r="B4905" s="421">
        <v>92.2</v>
      </c>
      <c r="K4905" s="399">
        <f t="shared" si="384"/>
        <v>92.2</v>
      </c>
      <c r="L4905" s="399"/>
      <c r="M4905" s="389"/>
      <c r="N4905" s="401"/>
    </row>
    <row r="4906" spans="1:14" x14ac:dyDescent="0.2">
      <c r="A4906" s="158">
        <v>69451</v>
      </c>
      <c r="B4906" s="421">
        <v>92.2</v>
      </c>
      <c r="K4906" s="399">
        <f t="shared" si="384"/>
        <v>92.2</v>
      </c>
      <c r="L4906" s="399"/>
      <c r="M4906" s="389"/>
      <c r="N4906" s="401"/>
    </row>
    <row r="4907" spans="1:14" x14ac:dyDescent="0.2">
      <c r="A4907" s="158">
        <v>69471</v>
      </c>
      <c r="B4907" s="421">
        <v>34.9</v>
      </c>
      <c r="K4907" s="399">
        <f t="shared" si="384"/>
        <v>34.9</v>
      </c>
      <c r="L4907" s="399"/>
      <c r="M4907" s="389"/>
      <c r="N4907" s="401"/>
    </row>
    <row r="4908" spans="1:14" x14ac:dyDescent="0.2">
      <c r="A4908" s="158">
        <v>69472</v>
      </c>
      <c r="B4908" s="421">
        <v>15.65</v>
      </c>
      <c r="K4908" s="399">
        <f t="shared" si="384"/>
        <v>15.65</v>
      </c>
      <c r="L4908" s="399"/>
      <c r="M4908" s="389"/>
      <c r="N4908" s="401"/>
    </row>
    <row r="4909" spans="1:14" x14ac:dyDescent="0.2">
      <c r="A4909" s="158">
        <v>69474</v>
      </c>
      <c r="B4909" s="421">
        <v>28.65</v>
      </c>
      <c r="K4909" s="399">
        <f t="shared" si="384"/>
        <v>28.65</v>
      </c>
      <c r="L4909" s="399"/>
      <c r="M4909" s="389"/>
      <c r="N4909" s="401"/>
    </row>
    <row r="4910" spans="1:14" x14ac:dyDescent="0.2">
      <c r="A4910" s="158">
        <v>69475</v>
      </c>
      <c r="B4910" s="421">
        <v>15.65</v>
      </c>
      <c r="K4910" s="399">
        <f t="shared" si="384"/>
        <v>15.65</v>
      </c>
      <c r="L4910" s="399"/>
      <c r="M4910" s="389"/>
      <c r="N4910" s="401"/>
    </row>
    <row r="4911" spans="1:14" x14ac:dyDescent="0.2">
      <c r="A4911" s="158">
        <v>69478</v>
      </c>
      <c r="B4911" s="421">
        <v>29.25</v>
      </c>
      <c r="K4911" s="399">
        <f t="shared" si="384"/>
        <v>29.25</v>
      </c>
      <c r="L4911" s="399"/>
      <c r="M4911" s="389"/>
      <c r="N4911" s="401"/>
    </row>
    <row r="4912" spans="1:14" x14ac:dyDescent="0.2">
      <c r="A4912" s="158">
        <v>69481</v>
      </c>
      <c r="B4912" s="421">
        <v>40.549999999999997</v>
      </c>
      <c r="K4912" s="399">
        <f t="shared" si="384"/>
        <v>40.549999999999997</v>
      </c>
      <c r="L4912" s="399"/>
      <c r="M4912" s="389"/>
      <c r="N4912" s="401"/>
    </row>
    <row r="4913" spans="1:14" x14ac:dyDescent="0.2">
      <c r="A4913" s="158">
        <v>69482</v>
      </c>
      <c r="B4913" s="421">
        <v>152.1</v>
      </c>
      <c r="K4913" s="399">
        <f t="shared" si="384"/>
        <v>152.1</v>
      </c>
      <c r="L4913" s="399"/>
      <c r="M4913" s="389"/>
      <c r="N4913" s="401"/>
    </row>
    <row r="4914" spans="1:14" x14ac:dyDescent="0.2">
      <c r="A4914" s="158">
        <v>69483</v>
      </c>
      <c r="B4914" s="421">
        <v>152.1</v>
      </c>
      <c r="K4914" s="399">
        <f t="shared" si="384"/>
        <v>152.1</v>
      </c>
      <c r="L4914" s="399"/>
      <c r="M4914" s="389"/>
      <c r="N4914" s="401"/>
    </row>
    <row r="4915" spans="1:14" x14ac:dyDescent="0.2">
      <c r="A4915" s="158">
        <v>69484</v>
      </c>
      <c r="B4915" s="421">
        <v>17.100000000000001</v>
      </c>
      <c r="K4915" s="399">
        <f t="shared" si="384"/>
        <v>17.100000000000001</v>
      </c>
      <c r="L4915" s="399"/>
      <c r="M4915" s="389"/>
      <c r="N4915" s="401"/>
    </row>
    <row r="4916" spans="1:14" x14ac:dyDescent="0.2">
      <c r="A4916" s="158">
        <v>69488</v>
      </c>
      <c r="B4916" s="421">
        <v>180.25</v>
      </c>
      <c r="K4916" s="399">
        <f t="shared" si="384"/>
        <v>180.25</v>
      </c>
      <c r="L4916" s="399"/>
      <c r="M4916" s="389"/>
      <c r="N4916" s="401"/>
    </row>
    <row r="4917" spans="1:14" x14ac:dyDescent="0.2">
      <c r="A4917" s="158">
        <v>69489</v>
      </c>
      <c r="B4917" s="421">
        <v>180.25</v>
      </c>
      <c r="K4917" s="399">
        <f t="shared" si="384"/>
        <v>180.25</v>
      </c>
      <c r="L4917" s="399"/>
      <c r="M4917" s="389"/>
      <c r="N4917" s="401"/>
    </row>
    <row r="4918" spans="1:14" x14ac:dyDescent="0.2">
      <c r="A4918" s="158">
        <v>69491</v>
      </c>
      <c r="B4918" s="421">
        <v>204.8</v>
      </c>
      <c r="K4918" s="399">
        <f t="shared" si="384"/>
        <v>204.8</v>
      </c>
      <c r="L4918" s="399"/>
      <c r="M4918" s="389"/>
      <c r="N4918" s="401"/>
    </row>
    <row r="4919" spans="1:14" x14ac:dyDescent="0.2">
      <c r="A4919" s="158">
        <v>69492</v>
      </c>
      <c r="B4919" s="421">
        <v>204.8</v>
      </c>
      <c r="K4919" s="399">
        <f t="shared" si="384"/>
        <v>204.8</v>
      </c>
      <c r="L4919" s="399"/>
      <c r="M4919" s="389"/>
      <c r="N4919" s="401"/>
    </row>
    <row r="4920" spans="1:14" x14ac:dyDescent="0.2">
      <c r="A4920" s="158">
        <v>69494</v>
      </c>
      <c r="B4920" s="421">
        <v>28.65</v>
      </c>
      <c r="K4920" s="399">
        <f t="shared" si="384"/>
        <v>28.65</v>
      </c>
      <c r="L4920" s="399"/>
      <c r="M4920" s="389"/>
      <c r="N4920" s="401"/>
    </row>
    <row r="4921" spans="1:14" x14ac:dyDescent="0.2">
      <c r="A4921" s="158">
        <v>69495</v>
      </c>
      <c r="B4921" s="421">
        <v>35.85</v>
      </c>
      <c r="K4921" s="399">
        <f t="shared" si="384"/>
        <v>35.85</v>
      </c>
      <c r="L4921" s="399"/>
      <c r="M4921" s="389"/>
      <c r="N4921" s="401"/>
    </row>
    <row r="4922" spans="1:14" x14ac:dyDescent="0.2">
      <c r="A4922" s="158">
        <v>69496</v>
      </c>
      <c r="B4922" s="421">
        <v>43.05</v>
      </c>
      <c r="K4922" s="399">
        <f t="shared" si="384"/>
        <v>43.05</v>
      </c>
      <c r="L4922" s="399"/>
      <c r="M4922" s="389"/>
      <c r="N4922" s="401"/>
    </row>
    <row r="4923" spans="1:14" x14ac:dyDescent="0.2">
      <c r="A4923" s="158">
        <v>69497</v>
      </c>
      <c r="B4923" s="421">
        <v>28.65</v>
      </c>
      <c r="K4923" s="399">
        <f t="shared" si="384"/>
        <v>28.65</v>
      </c>
      <c r="L4923" s="399"/>
      <c r="M4923" s="389"/>
      <c r="N4923" s="401"/>
    </row>
    <row r="4924" spans="1:14" x14ac:dyDescent="0.2">
      <c r="A4924" s="158">
        <v>69498</v>
      </c>
      <c r="B4924" s="421">
        <v>7.2</v>
      </c>
      <c r="K4924" s="399">
        <f t="shared" si="384"/>
        <v>7.2</v>
      </c>
      <c r="L4924" s="399"/>
      <c r="M4924" s="389"/>
      <c r="N4924" s="401"/>
    </row>
    <row r="4925" spans="1:14" x14ac:dyDescent="0.2">
      <c r="A4925" s="158">
        <v>69499</v>
      </c>
      <c r="B4925" s="421">
        <v>92.2</v>
      </c>
      <c r="K4925" s="399">
        <f t="shared" si="384"/>
        <v>92.2</v>
      </c>
      <c r="L4925" s="399"/>
      <c r="M4925" s="389"/>
      <c r="N4925" s="401"/>
    </row>
    <row r="4926" spans="1:14" x14ac:dyDescent="0.2">
      <c r="A4926" s="158">
        <v>69500</v>
      </c>
      <c r="B4926" s="421">
        <v>92.2</v>
      </c>
      <c r="K4926" s="399">
        <f t="shared" si="384"/>
        <v>92.2</v>
      </c>
      <c r="L4926" s="399"/>
      <c r="M4926" s="389"/>
      <c r="N4926" s="401"/>
    </row>
    <row r="4927" spans="1:14" x14ac:dyDescent="0.2">
      <c r="A4927" s="158">
        <v>69506</v>
      </c>
      <c r="B4927" s="421">
        <v>34.9</v>
      </c>
      <c r="K4927" s="399">
        <f t="shared" si="384"/>
        <v>34.9</v>
      </c>
      <c r="L4927" s="399"/>
      <c r="M4927" s="389"/>
      <c r="N4927" s="401"/>
    </row>
    <row r="4928" spans="1:14" x14ac:dyDescent="0.2">
      <c r="A4928" s="158">
        <v>69507</v>
      </c>
      <c r="B4928" s="421">
        <v>37.85</v>
      </c>
      <c r="K4928" s="399">
        <f t="shared" si="384"/>
        <v>37.85</v>
      </c>
      <c r="L4928" s="399"/>
      <c r="M4928" s="389"/>
      <c r="N4928" s="401"/>
    </row>
    <row r="4929" spans="1:14" x14ac:dyDescent="0.2">
      <c r="A4929" s="158">
        <v>69508</v>
      </c>
      <c r="B4929" s="421">
        <v>40.85</v>
      </c>
      <c r="K4929" s="399">
        <f t="shared" si="384"/>
        <v>40.85</v>
      </c>
      <c r="L4929" s="399"/>
      <c r="M4929" s="389"/>
      <c r="N4929" s="401"/>
    </row>
    <row r="4930" spans="1:14" x14ac:dyDescent="0.2">
      <c r="A4930" s="158">
        <v>69509</v>
      </c>
      <c r="B4930" s="421">
        <v>43.8</v>
      </c>
      <c r="K4930" s="399">
        <f t="shared" si="384"/>
        <v>43.8</v>
      </c>
      <c r="L4930" s="399"/>
      <c r="M4930" s="389"/>
      <c r="N4930" s="401"/>
    </row>
    <row r="4931" spans="1:14" x14ac:dyDescent="0.2">
      <c r="A4931" s="158">
        <v>69510</v>
      </c>
      <c r="B4931" s="421">
        <v>46.75</v>
      </c>
      <c r="K4931" s="399">
        <f t="shared" si="384"/>
        <v>46.75</v>
      </c>
      <c r="L4931" s="399"/>
      <c r="M4931" s="389"/>
      <c r="N4931" s="401"/>
    </row>
    <row r="4932" spans="1:14" x14ac:dyDescent="0.2">
      <c r="A4932" s="158">
        <v>69511</v>
      </c>
      <c r="B4932" s="421">
        <v>68.849999999999994</v>
      </c>
      <c r="K4932" s="399">
        <f t="shared" si="384"/>
        <v>68.849999999999994</v>
      </c>
      <c r="L4932" s="399"/>
      <c r="M4932" s="389"/>
      <c r="N4932" s="401"/>
    </row>
    <row r="4933" spans="1:14" x14ac:dyDescent="0.2">
      <c r="A4933" s="158">
        <v>69512</v>
      </c>
      <c r="B4933" s="421">
        <v>74.75</v>
      </c>
      <c r="K4933" s="399">
        <f t="shared" si="384"/>
        <v>74.75</v>
      </c>
      <c r="L4933" s="399"/>
      <c r="M4933" s="389"/>
      <c r="N4933" s="401"/>
    </row>
    <row r="4934" spans="1:14" x14ac:dyDescent="0.2">
      <c r="A4934" s="158">
        <v>69513</v>
      </c>
      <c r="B4934" s="421">
        <v>80.650000000000006</v>
      </c>
      <c r="K4934" s="399">
        <f t="shared" si="384"/>
        <v>80.650000000000006</v>
      </c>
      <c r="L4934" s="399"/>
      <c r="M4934" s="389"/>
      <c r="N4934" s="401"/>
    </row>
    <row r="4935" spans="1:14" x14ac:dyDescent="0.2">
      <c r="A4935" s="158">
        <v>69514</v>
      </c>
      <c r="B4935" s="421">
        <v>86.55</v>
      </c>
      <c r="K4935" s="399">
        <f t="shared" si="384"/>
        <v>86.55</v>
      </c>
      <c r="L4935" s="399"/>
      <c r="M4935" s="389"/>
      <c r="N4935" s="401"/>
    </row>
    <row r="4936" spans="1:14" x14ac:dyDescent="0.2">
      <c r="A4936" s="158">
        <v>69515</v>
      </c>
      <c r="B4936" s="421">
        <v>92.45</v>
      </c>
      <c r="K4936" s="399">
        <f t="shared" si="384"/>
        <v>92.45</v>
      </c>
      <c r="L4936" s="399"/>
      <c r="M4936" s="389"/>
      <c r="N4936" s="401"/>
    </row>
    <row r="4937" spans="1:14" x14ac:dyDescent="0.2">
      <c r="A4937" s="158">
        <v>71057</v>
      </c>
      <c r="B4937" s="421">
        <v>32.9</v>
      </c>
      <c r="K4937" s="399">
        <f t="shared" si="384"/>
        <v>32.9</v>
      </c>
      <c r="L4937" s="399"/>
      <c r="M4937" s="389"/>
      <c r="N4937" s="401"/>
    </row>
    <row r="4938" spans="1:14" x14ac:dyDescent="0.2">
      <c r="A4938" s="158">
        <v>71058</v>
      </c>
      <c r="B4938" s="421">
        <v>50.5</v>
      </c>
      <c r="K4938" s="399">
        <f t="shared" si="384"/>
        <v>50.5</v>
      </c>
      <c r="L4938" s="399"/>
      <c r="M4938" s="389"/>
      <c r="N4938" s="401"/>
    </row>
    <row r="4939" spans="1:14" x14ac:dyDescent="0.2">
      <c r="A4939" s="158">
        <v>71059</v>
      </c>
      <c r="B4939" s="421">
        <v>35.65</v>
      </c>
      <c r="K4939" s="399">
        <f t="shared" ref="K4939:K5002" si="385">B4939</f>
        <v>35.65</v>
      </c>
      <c r="L4939" s="399"/>
      <c r="M4939" s="389"/>
      <c r="N4939" s="401"/>
    </row>
    <row r="4940" spans="1:14" x14ac:dyDescent="0.2">
      <c r="A4940" s="158">
        <v>71060</v>
      </c>
      <c r="B4940" s="421">
        <v>44.05</v>
      </c>
      <c r="K4940" s="399">
        <f t="shared" si="385"/>
        <v>44.05</v>
      </c>
      <c r="L4940" s="399"/>
      <c r="M4940" s="389"/>
      <c r="N4940" s="401"/>
    </row>
    <row r="4941" spans="1:14" x14ac:dyDescent="0.2">
      <c r="A4941" s="158">
        <v>71062</v>
      </c>
      <c r="B4941" s="421">
        <v>44.05</v>
      </c>
      <c r="K4941" s="399">
        <f t="shared" si="385"/>
        <v>44.05</v>
      </c>
      <c r="L4941" s="399"/>
      <c r="M4941" s="389"/>
      <c r="N4941" s="401"/>
    </row>
    <row r="4942" spans="1:14" x14ac:dyDescent="0.2">
      <c r="A4942" s="158">
        <v>71064</v>
      </c>
      <c r="B4942" s="421">
        <v>20.75</v>
      </c>
      <c r="K4942" s="399">
        <f t="shared" si="385"/>
        <v>20.75</v>
      </c>
      <c r="L4942" s="399"/>
      <c r="M4942" s="389"/>
      <c r="N4942" s="401"/>
    </row>
    <row r="4943" spans="1:14" x14ac:dyDescent="0.2">
      <c r="A4943" s="158">
        <v>71066</v>
      </c>
      <c r="B4943" s="421">
        <v>14.55</v>
      </c>
      <c r="K4943" s="399">
        <f t="shared" si="385"/>
        <v>14.55</v>
      </c>
      <c r="L4943" s="399"/>
      <c r="M4943" s="389"/>
      <c r="N4943" s="401"/>
    </row>
    <row r="4944" spans="1:14" x14ac:dyDescent="0.2">
      <c r="A4944" s="158">
        <v>71068</v>
      </c>
      <c r="B4944" s="421">
        <v>14.55</v>
      </c>
      <c r="K4944" s="399">
        <f t="shared" si="385"/>
        <v>14.55</v>
      </c>
      <c r="L4944" s="399"/>
      <c r="M4944" s="389"/>
      <c r="N4944" s="401"/>
    </row>
    <row r="4945" spans="1:14" x14ac:dyDescent="0.2">
      <c r="A4945" s="158">
        <v>71069</v>
      </c>
      <c r="B4945" s="421">
        <v>22.75</v>
      </c>
      <c r="K4945" s="399">
        <f t="shared" si="385"/>
        <v>22.75</v>
      </c>
      <c r="L4945" s="399"/>
      <c r="M4945" s="389"/>
      <c r="N4945" s="401"/>
    </row>
    <row r="4946" spans="1:14" x14ac:dyDescent="0.2">
      <c r="A4946" s="158">
        <v>71071</v>
      </c>
      <c r="B4946" s="421">
        <v>30.95</v>
      </c>
      <c r="K4946" s="399">
        <f t="shared" si="385"/>
        <v>30.95</v>
      </c>
      <c r="L4946" s="399"/>
      <c r="M4946" s="389"/>
      <c r="N4946" s="401"/>
    </row>
    <row r="4947" spans="1:14" x14ac:dyDescent="0.2">
      <c r="A4947" s="158">
        <v>71072</v>
      </c>
      <c r="B4947" s="421">
        <v>14.55</v>
      </c>
      <c r="K4947" s="399">
        <f t="shared" si="385"/>
        <v>14.55</v>
      </c>
      <c r="L4947" s="399"/>
      <c r="M4947" s="389"/>
      <c r="N4947" s="401"/>
    </row>
    <row r="4948" spans="1:14" x14ac:dyDescent="0.2">
      <c r="A4948" s="158">
        <v>71073</v>
      </c>
      <c r="B4948" s="421">
        <v>106.15</v>
      </c>
      <c r="K4948" s="399">
        <f t="shared" si="385"/>
        <v>106.15</v>
      </c>
      <c r="L4948" s="399"/>
      <c r="M4948" s="389"/>
      <c r="N4948" s="401"/>
    </row>
    <row r="4949" spans="1:14" x14ac:dyDescent="0.2">
      <c r="A4949" s="158">
        <v>71074</v>
      </c>
      <c r="B4949" s="421">
        <v>14.55</v>
      </c>
      <c r="K4949" s="399">
        <f t="shared" si="385"/>
        <v>14.55</v>
      </c>
      <c r="L4949" s="399"/>
      <c r="M4949" s="389"/>
      <c r="N4949" s="401"/>
    </row>
    <row r="4950" spans="1:14" x14ac:dyDescent="0.2">
      <c r="A4950" s="158">
        <v>71075</v>
      </c>
      <c r="B4950" s="421">
        <v>23</v>
      </c>
      <c r="K4950" s="399">
        <f t="shared" si="385"/>
        <v>23</v>
      </c>
      <c r="L4950" s="399"/>
      <c r="M4950" s="389"/>
      <c r="N4950" s="401"/>
    </row>
    <row r="4951" spans="1:14" x14ac:dyDescent="0.2">
      <c r="A4951" s="158">
        <v>71076</v>
      </c>
      <c r="B4951" s="421">
        <v>106.15</v>
      </c>
      <c r="K4951" s="399">
        <f t="shared" si="385"/>
        <v>106.15</v>
      </c>
      <c r="L4951" s="399"/>
      <c r="M4951" s="389"/>
      <c r="N4951" s="401"/>
    </row>
    <row r="4952" spans="1:14" x14ac:dyDescent="0.2">
      <c r="A4952" s="158">
        <v>71077</v>
      </c>
      <c r="B4952" s="421">
        <v>27.05</v>
      </c>
      <c r="K4952" s="399">
        <f t="shared" si="385"/>
        <v>27.05</v>
      </c>
      <c r="L4952" s="399"/>
      <c r="M4952" s="389"/>
      <c r="N4952" s="401"/>
    </row>
    <row r="4953" spans="1:14" x14ac:dyDescent="0.2">
      <c r="A4953" s="158">
        <v>71079</v>
      </c>
      <c r="B4953" s="421">
        <v>26.8</v>
      </c>
      <c r="K4953" s="399">
        <f t="shared" si="385"/>
        <v>26.8</v>
      </c>
      <c r="L4953" s="399"/>
      <c r="M4953" s="389"/>
      <c r="N4953" s="401"/>
    </row>
    <row r="4954" spans="1:14" x14ac:dyDescent="0.2">
      <c r="A4954" s="158">
        <v>71081</v>
      </c>
      <c r="B4954" s="421">
        <v>40.549999999999997</v>
      </c>
      <c r="K4954" s="399">
        <f t="shared" si="385"/>
        <v>40.549999999999997</v>
      </c>
      <c r="L4954" s="399"/>
      <c r="M4954" s="389"/>
      <c r="N4954" s="401"/>
    </row>
    <row r="4955" spans="1:14" x14ac:dyDescent="0.2">
      <c r="A4955" s="158">
        <v>71083</v>
      </c>
      <c r="B4955" s="421">
        <v>20.149999999999999</v>
      </c>
      <c r="K4955" s="399">
        <f t="shared" si="385"/>
        <v>20.149999999999999</v>
      </c>
      <c r="L4955" s="399"/>
      <c r="M4955" s="389"/>
      <c r="N4955" s="401"/>
    </row>
    <row r="4956" spans="1:14" x14ac:dyDescent="0.2">
      <c r="A4956" s="158">
        <v>71085</v>
      </c>
      <c r="B4956" s="421">
        <v>28.95</v>
      </c>
      <c r="K4956" s="399">
        <f t="shared" si="385"/>
        <v>28.95</v>
      </c>
      <c r="L4956" s="399"/>
      <c r="M4956" s="389"/>
      <c r="N4956" s="401"/>
    </row>
    <row r="4957" spans="1:14" x14ac:dyDescent="0.2">
      <c r="A4957" s="158">
        <v>71087</v>
      </c>
      <c r="B4957" s="421">
        <v>37.700000000000003</v>
      </c>
      <c r="K4957" s="399">
        <f t="shared" si="385"/>
        <v>37.700000000000003</v>
      </c>
      <c r="L4957" s="399"/>
      <c r="M4957" s="389"/>
      <c r="N4957" s="401"/>
    </row>
    <row r="4958" spans="1:14" x14ac:dyDescent="0.2">
      <c r="A4958" s="158">
        <v>71089</v>
      </c>
      <c r="B4958" s="421">
        <v>29.15</v>
      </c>
      <c r="K4958" s="399">
        <f t="shared" si="385"/>
        <v>29.15</v>
      </c>
      <c r="L4958" s="399"/>
      <c r="M4958" s="389"/>
      <c r="N4958" s="401"/>
    </row>
    <row r="4959" spans="1:14" x14ac:dyDescent="0.2">
      <c r="A4959" s="158">
        <v>71090</v>
      </c>
      <c r="B4959" s="421">
        <v>29.15</v>
      </c>
      <c r="K4959" s="399">
        <f t="shared" si="385"/>
        <v>29.15</v>
      </c>
      <c r="L4959" s="399"/>
      <c r="M4959" s="389"/>
      <c r="N4959" s="401"/>
    </row>
    <row r="4960" spans="1:14" x14ac:dyDescent="0.2">
      <c r="A4960" s="158">
        <v>71091</v>
      </c>
      <c r="B4960" s="421">
        <v>52.85</v>
      </c>
      <c r="K4960" s="399">
        <f t="shared" si="385"/>
        <v>52.85</v>
      </c>
      <c r="L4960" s="399"/>
      <c r="M4960" s="389"/>
      <c r="N4960" s="401"/>
    </row>
    <row r="4961" spans="1:14" x14ac:dyDescent="0.2">
      <c r="A4961" s="158">
        <v>71092</v>
      </c>
      <c r="B4961" s="421">
        <v>23.7</v>
      </c>
      <c r="K4961" s="399">
        <f t="shared" si="385"/>
        <v>23.7</v>
      </c>
      <c r="L4961" s="399"/>
      <c r="M4961" s="389"/>
      <c r="N4961" s="401"/>
    </row>
    <row r="4962" spans="1:14" x14ac:dyDescent="0.2">
      <c r="A4962" s="158">
        <v>71093</v>
      </c>
      <c r="B4962" s="421">
        <v>76.45</v>
      </c>
      <c r="K4962" s="399">
        <f t="shared" si="385"/>
        <v>76.45</v>
      </c>
      <c r="L4962" s="399"/>
      <c r="M4962" s="389"/>
      <c r="N4962" s="401"/>
    </row>
    <row r="4963" spans="1:14" x14ac:dyDescent="0.2">
      <c r="A4963" s="158">
        <v>71095</v>
      </c>
      <c r="B4963" s="421">
        <v>40.549999999999997</v>
      </c>
      <c r="K4963" s="399">
        <f t="shared" si="385"/>
        <v>40.549999999999997</v>
      </c>
      <c r="L4963" s="399"/>
      <c r="M4963" s="389"/>
      <c r="N4963" s="401"/>
    </row>
    <row r="4964" spans="1:14" x14ac:dyDescent="0.2">
      <c r="A4964" s="158">
        <v>71096</v>
      </c>
      <c r="B4964" s="421">
        <v>40.549999999999997</v>
      </c>
      <c r="K4964" s="399">
        <f t="shared" si="385"/>
        <v>40.549999999999997</v>
      </c>
      <c r="L4964" s="399"/>
      <c r="M4964" s="389"/>
      <c r="N4964" s="401"/>
    </row>
    <row r="4965" spans="1:14" x14ac:dyDescent="0.2">
      <c r="A4965" s="158">
        <v>71097</v>
      </c>
      <c r="B4965" s="421">
        <v>24.45</v>
      </c>
      <c r="K4965" s="399">
        <f t="shared" si="385"/>
        <v>24.45</v>
      </c>
      <c r="L4965" s="399"/>
      <c r="M4965" s="389"/>
      <c r="N4965" s="401"/>
    </row>
    <row r="4966" spans="1:14" x14ac:dyDescent="0.2">
      <c r="A4966" s="158">
        <v>71099</v>
      </c>
      <c r="B4966" s="421">
        <v>26.5</v>
      </c>
      <c r="K4966" s="399">
        <f t="shared" si="385"/>
        <v>26.5</v>
      </c>
      <c r="L4966" s="399"/>
      <c r="M4966" s="389"/>
      <c r="N4966" s="401"/>
    </row>
    <row r="4967" spans="1:14" x14ac:dyDescent="0.2">
      <c r="A4967" s="158">
        <v>71101</v>
      </c>
      <c r="B4967" s="421">
        <v>17.399999999999999</v>
      </c>
      <c r="K4967" s="399">
        <f t="shared" si="385"/>
        <v>17.399999999999999</v>
      </c>
      <c r="L4967" s="399"/>
      <c r="M4967" s="389"/>
      <c r="N4967" s="401"/>
    </row>
    <row r="4968" spans="1:14" x14ac:dyDescent="0.2">
      <c r="A4968" s="158">
        <v>71103</v>
      </c>
      <c r="B4968" s="421">
        <v>52.05</v>
      </c>
      <c r="K4968" s="399">
        <f t="shared" si="385"/>
        <v>52.05</v>
      </c>
      <c r="L4968" s="399"/>
      <c r="M4968" s="389"/>
      <c r="N4968" s="401"/>
    </row>
    <row r="4969" spans="1:14" x14ac:dyDescent="0.2">
      <c r="A4969" s="158">
        <v>71106</v>
      </c>
      <c r="B4969" s="421">
        <v>11.3</v>
      </c>
      <c r="K4969" s="399">
        <f t="shared" si="385"/>
        <v>11.3</v>
      </c>
      <c r="L4969" s="399"/>
      <c r="M4969" s="389"/>
      <c r="N4969" s="401"/>
    </row>
    <row r="4970" spans="1:14" x14ac:dyDescent="0.2">
      <c r="A4970" s="158">
        <v>71119</v>
      </c>
      <c r="B4970" s="421">
        <v>17.350000000000001</v>
      </c>
      <c r="K4970" s="399">
        <f t="shared" si="385"/>
        <v>17.350000000000001</v>
      </c>
      <c r="L4970" s="399"/>
      <c r="M4970" s="389"/>
      <c r="N4970" s="401"/>
    </row>
    <row r="4971" spans="1:14" x14ac:dyDescent="0.2">
      <c r="A4971" s="158">
        <v>71121</v>
      </c>
      <c r="B4971" s="421">
        <v>20.8</v>
      </c>
      <c r="K4971" s="399">
        <f t="shared" si="385"/>
        <v>20.8</v>
      </c>
      <c r="L4971" s="399"/>
      <c r="M4971" s="389"/>
      <c r="N4971" s="401"/>
    </row>
    <row r="4972" spans="1:14" x14ac:dyDescent="0.2">
      <c r="A4972" s="158">
        <v>71123</v>
      </c>
      <c r="B4972" s="421">
        <v>24.25</v>
      </c>
      <c r="K4972" s="399">
        <f t="shared" si="385"/>
        <v>24.25</v>
      </c>
      <c r="L4972" s="399"/>
      <c r="M4972" s="389"/>
      <c r="N4972" s="401"/>
    </row>
    <row r="4973" spans="1:14" x14ac:dyDescent="0.2">
      <c r="A4973" s="158">
        <v>71125</v>
      </c>
      <c r="B4973" s="421">
        <v>27.65</v>
      </c>
      <c r="K4973" s="399">
        <f t="shared" si="385"/>
        <v>27.65</v>
      </c>
      <c r="L4973" s="399"/>
      <c r="M4973" s="389"/>
      <c r="N4973" s="401"/>
    </row>
    <row r="4974" spans="1:14" x14ac:dyDescent="0.2">
      <c r="A4974" s="158">
        <v>71127</v>
      </c>
      <c r="B4974" s="421">
        <v>176.35</v>
      </c>
      <c r="K4974" s="399">
        <f t="shared" si="385"/>
        <v>176.35</v>
      </c>
      <c r="L4974" s="399"/>
      <c r="M4974" s="389"/>
      <c r="N4974" s="401"/>
    </row>
    <row r="4975" spans="1:14" x14ac:dyDescent="0.2">
      <c r="A4975" s="158">
        <v>71129</v>
      </c>
      <c r="B4975" s="421">
        <v>217.85</v>
      </c>
      <c r="K4975" s="399">
        <f t="shared" si="385"/>
        <v>217.85</v>
      </c>
      <c r="L4975" s="399"/>
      <c r="M4975" s="389"/>
      <c r="N4975" s="401"/>
    </row>
    <row r="4976" spans="1:14" x14ac:dyDescent="0.2">
      <c r="A4976" s="158">
        <v>71131</v>
      </c>
      <c r="B4976" s="421">
        <v>259.35000000000002</v>
      </c>
      <c r="K4976" s="399">
        <f t="shared" si="385"/>
        <v>259.35000000000002</v>
      </c>
      <c r="L4976" s="399"/>
      <c r="M4976" s="389"/>
      <c r="N4976" s="401"/>
    </row>
    <row r="4977" spans="1:14" x14ac:dyDescent="0.2">
      <c r="A4977" s="158">
        <v>71133</v>
      </c>
      <c r="B4977" s="421">
        <v>10.4</v>
      </c>
      <c r="K4977" s="399">
        <f t="shared" si="385"/>
        <v>10.4</v>
      </c>
      <c r="L4977" s="399"/>
      <c r="M4977" s="389"/>
      <c r="N4977" s="401"/>
    </row>
    <row r="4978" spans="1:14" x14ac:dyDescent="0.2">
      <c r="A4978" s="158">
        <v>71134</v>
      </c>
      <c r="B4978" s="421">
        <v>104.05</v>
      </c>
      <c r="K4978" s="399">
        <f t="shared" si="385"/>
        <v>104.05</v>
      </c>
      <c r="L4978" s="399"/>
      <c r="M4978" s="389"/>
      <c r="N4978" s="401"/>
    </row>
    <row r="4979" spans="1:14" x14ac:dyDescent="0.2">
      <c r="A4979" s="158">
        <v>71135</v>
      </c>
      <c r="B4979" s="421">
        <v>207.95</v>
      </c>
      <c r="K4979" s="399">
        <f t="shared" si="385"/>
        <v>207.95</v>
      </c>
      <c r="L4979" s="399"/>
      <c r="M4979" s="389"/>
      <c r="N4979" s="401"/>
    </row>
    <row r="4980" spans="1:14" x14ac:dyDescent="0.2">
      <c r="A4980" s="158">
        <v>71137</v>
      </c>
      <c r="B4980" s="421">
        <v>30.25</v>
      </c>
      <c r="K4980" s="399">
        <f t="shared" si="385"/>
        <v>30.25</v>
      </c>
      <c r="L4980" s="399"/>
      <c r="M4980" s="389"/>
      <c r="N4980" s="401"/>
    </row>
    <row r="4981" spans="1:14" x14ac:dyDescent="0.2">
      <c r="A4981" s="158">
        <v>71139</v>
      </c>
      <c r="B4981" s="421">
        <v>104.05</v>
      </c>
      <c r="K4981" s="399">
        <f t="shared" si="385"/>
        <v>104.05</v>
      </c>
      <c r="L4981" s="399"/>
      <c r="M4981" s="389"/>
      <c r="N4981" s="401"/>
    </row>
    <row r="4982" spans="1:14" x14ac:dyDescent="0.2">
      <c r="A4982" s="158">
        <v>71141</v>
      </c>
      <c r="B4982" s="421">
        <v>197.35</v>
      </c>
      <c r="K4982" s="399">
        <f t="shared" si="385"/>
        <v>197.35</v>
      </c>
      <c r="L4982" s="399"/>
      <c r="M4982" s="389"/>
      <c r="N4982" s="401"/>
    </row>
    <row r="4983" spans="1:14" x14ac:dyDescent="0.2">
      <c r="A4983" s="158">
        <v>71143</v>
      </c>
      <c r="B4983" s="421">
        <v>260</v>
      </c>
      <c r="K4983" s="399">
        <f t="shared" si="385"/>
        <v>260</v>
      </c>
      <c r="L4983" s="399"/>
      <c r="M4983" s="389"/>
      <c r="N4983" s="401"/>
    </row>
    <row r="4984" spans="1:14" x14ac:dyDescent="0.2">
      <c r="A4984" s="158">
        <v>71145</v>
      </c>
      <c r="B4984" s="421">
        <v>424.5</v>
      </c>
      <c r="K4984" s="399">
        <f t="shared" si="385"/>
        <v>424.5</v>
      </c>
      <c r="L4984" s="399"/>
      <c r="M4984" s="389"/>
      <c r="N4984" s="401"/>
    </row>
    <row r="4985" spans="1:14" x14ac:dyDescent="0.2">
      <c r="A4985" s="158">
        <v>71146</v>
      </c>
      <c r="B4985" s="421">
        <v>104.05</v>
      </c>
      <c r="K4985" s="399">
        <f t="shared" si="385"/>
        <v>104.05</v>
      </c>
      <c r="L4985" s="399"/>
      <c r="M4985" s="389"/>
      <c r="N4985" s="401"/>
    </row>
    <row r="4986" spans="1:14" x14ac:dyDescent="0.2">
      <c r="A4986" s="158">
        <v>71147</v>
      </c>
      <c r="B4986" s="421">
        <v>40.549999999999997</v>
      </c>
      <c r="K4986" s="399">
        <f t="shared" si="385"/>
        <v>40.549999999999997</v>
      </c>
      <c r="L4986" s="399"/>
      <c r="M4986" s="389"/>
      <c r="N4986" s="401"/>
    </row>
    <row r="4987" spans="1:14" x14ac:dyDescent="0.2">
      <c r="A4987" s="158">
        <v>71148</v>
      </c>
      <c r="B4987" s="421">
        <v>40.549999999999997</v>
      </c>
      <c r="K4987" s="399">
        <f t="shared" si="385"/>
        <v>40.549999999999997</v>
      </c>
      <c r="L4987" s="399"/>
      <c r="M4987" s="389"/>
      <c r="N4987" s="401"/>
    </row>
    <row r="4988" spans="1:14" x14ac:dyDescent="0.2">
      <c r="A4988" s="158">
        <v>71149</v>
      </c>
      <c r="B4988" s="421">
        <v>108.25</v>
      </c>
      <c r="K4988" s="399">
        <f t="shared" si="385"/>
        <v>108.25</v>
      </c>
      <c r="L4988" s="399"/>
      <c r="M4988" s="389"/>
      <c r="N4988" s="401"/>
    </row>
    <row r="4989" spans="1:14" x14ac:dyDescent="0.2">
      <c r="A4989" s="158">
        <v>71151</v>
      </c>
      <c r="B4989" s="421">
        <v>118.85</v>
      </c>
      <c r="K4989" s="399">
        <f t="shared" si="385"/>
        <v>118.85</v>
      </c>
      <c r="L4989" s="399"/>
      <c r="M4989" s="389"/>
      <c r="N4989" s="401"/>
    </row>
    <row r="4990" spans="1:14" x14ac:dyDescent="0.2">
      <c r="A4990" s="158">
        <v>71153</v>
      </c>
      <c r="B4990" s="421">
        <v>34.549999999999997</v>
      </c>
      <c r="K4990" s="399">
        <f t="shared" si="385"/>
        <v>34.549999999999997</v>
      </c>
      <c r="L4990" s="399"/>
      <c r="M4990" s="389"/>
      <c r="N4990" s="401"/>
    </row>
    <row r="4991" spans="1:14" x14ac:dyDescent="0.2">
      <c r="A4991" s="158">
        <v>71154</v>
      </c>
      <c r="B4991" s="421">
        <v>34.549999999999997</v>
      </c>
      <c r="K4991" s="399">
        <f t="shared" si="385"/>
        <v>34.549999999999997</v>
      </c>
      <c r="L4991" s="399"/>
      <c r="M4991" s="389"/>
      <c r="N4991" s="401"/>
    </row>
    <row r="4992" spans="1:14" x14ac:dyDescent="0.2">
      <c r="A4992" s="158">
        <v>71155</v>
      </c>
      <c r="B4992" s="421">
        <v>47.45</v>
      </c>
      <c r="K4992" s="399">
        <f t="shared" si="385"/>
        <v>47.45</v>
      </c>
      <c r="L4992" s="399"/>
      <c r="M4992" s="389"/>
      <c r="N4992" s="401"/>
    </row>
    <row r="4993" spans="1:14" x14ac:dyDescent="0.2">
      <c r="A4993" s="158">
        <v>71156</v>
      </c>
      <c r="B4993" s="421">
        <v>12.85</v>
      </c>
      <c r="K4993" s="399">
        <f t="shared" si="385"/>
        <v>12.85</v>
      </c>
      <c r="L4993" s="399"/>
      <c r="M4993" s="389"/>
      <c r="N4993" s="401"/>
    </row>
    <row r="4994" spans="1:14" x14ac:dyDescent="0.2">
      <c r="A4994" s="158">
        <v>71157</v>
      </c>
      <c r="B4994" s="421">
        <v>60.3</v>
      </c>
      <c r="K4994" s="399">
        <f t="shared" si="385"/>
        <v>60.3</v>
      </c>
      <c r="L4994" s="399"/>
      <c r="M4994" s="389"/>
      <c r="N4994" s="401"/>
    </row>
    <row r="4995" spans="1:14" x14ac:dyDescent="0.2">
      <c r="A4995" s="158">
        <v>71159</v>
      </c>
      <c r="B4995" s="421">
        <v>73.150000000000006</v>
      </c>
      <c r="K4995" s="399">
        <f t="shared" si="385"/>
        <v>73.150000000000006</v>
      </c>
      <c r="L4995" s="399"/>
      <c r="M4995" s="389"/>
      <c r="N4995" s="401"/>
    </row>
    <row r="4996" spans="1:14" x14ac:dyDescent="0.2">
      <c r="A4996" s="158">
        <v>71163</v>
      </c>
      <c r="B4996" s="421">
        <v>24.75</v>
      </c>
      <c r="K4996" s="399">
        <f t="shared" si="385"/>
        <v>24.75</v>
      </c>
      <c r="L4996" s="399"/>
      <c r="M4996" s="389"/>
      <c r="N4996" s="401"/>
    </row>
    <row r="4997" spans="1:14" x14ac:dyDescent="0.2">
      <c r="A4997" s="158">
        <v>71164</v>
      </c>
      <c r="B4997" s="421">
        <v>39.9</v>
      </c>
      <c r="K4997" s="399">
        <f t="shared" si="385"/>
        <v>39.9</v>
      </c>
      <c r="L4997" s="399"/>
      <c r="M4997" s="389"/>
      <c r="N4997" s="401"/>
    </row>
    <row r="4998" spans="1:14" x14ac:dyDescent="0.2">
      <c r="A4998" s="158">
        <v>71165</v>
      </c>
      <c r="B4998" s="421">
        <v>34.549999999999997</v>
      </c>
      <c r="K4998" s="399">
        <f t="shared" si="385"/>
        <v>34.549999999999997</v>
      </c>
      <c r="L4998" s="399"/>
      <c r="M4998" s="389"/>
      <c r="N4998" s="401"/>
    </row>
    <row r="4999" spans="1:14" x14ac:dyDescent="0.2">
      <c r="A4999" s="158">
        <v>71166</v>
      </c>
      <c r="B4999" s="421">
        <v>47.45</v>
      </c>
      <c r="K4999" s="399">
        <f t="shared" si="385"/>
        <v>47.45</v>
      </c>
      <c r="L4999" s="399"/>
      <c r="M4999" s="389"/>
      <c r="N4999" s="401"/>
    </row>
    <row r="5000" spans="1:14" x14ac:dyDescent="0.2">
      <c r="A5000" s="158">
        <v>71167</v>
      </c>
      <c r="B5000" s="421">
        <v>60.3</v>
      </c>
      <c r="K5000" s="399">
        <f t="shared" si="385"/>
        <v>60.3</v>
      </c>
      <c r="L5000" s="399"/>
      <c r="M5000" s="389"/>
      <c r="N5000" s="401"/>
    </row>
    <row r="5001" spans="1:14" x14ac:dyDescent="0.2">
      <c r="A5001" s="158">
        <v>71168</v>
      </c>
      <c r="B5001" s="421">
        <v>73.150000000000006</v>
      </c>
      <c r="K5001" s="399">
        <f t="shared" si="385"/>
        <v>73.150000000000006</v>
      </c>
      <c r="L5001" s="399"/>
      <c r="M5001" s="389"/>
      <c r="N5001" s="401"/>
    </row>
    <row r="5002" spans="1:14" x14ac:dyDescent="0.2">
      <c r="A5002" s="158">
        <v>71169</v>
      </c>
      <c r="B5002" s="421">
        <v>34.549999999999997</v>
      </c>
      <c r="K5002" s="399">
        <f t="shared" si="385"/>
        <v>34.549999999999997</v>
      </c>
      <c r="L5002" s="399"/>
      <c r="M5002" s="389"/>
      <c r="N5002" s="401"/>
    </row>
    <row r="5003" spans="1:14" x14ac:dyDescent="0.2">
      <c r="A5003" s="158">
        <v>71170</v>
      </c>
      <c r="B5003" s="421">
        <v>12.85</v>
      </c>
      <c r="K5003" s="399">
        <f t="shared" ref="K5003:K5065" si="386">B5003</f>
        <v>12.85</v>
      </c>
      <c r="L5003" s="399"/>
      <c r="M5003" s="389"/>
      <c r="N5003" s="401"/>
    </row>
    <row r="5004" spans="1:14" x14ac:dyDescent="0.2">
      <c r="A5004" s="158">
        <v>71175</v>
      </c>
      <c r="B5004" s="421">
        <v>50</v>
      </c>
      <c r="K5004" s="399">
        <f t="shared" si="386"/>
        <v>50</v>
      </c>
      <c r="L5004" s="399"/>
      <c r="M5004" s="389"/>
      <c r="N5004" s="401"/>
    </row>
    <row r="5005" spans="1:14" x14ac:dyDescent="0.2">
      <c r="A5005" s="158">
        <v>71180</v>
      </c>
      <c r="B5005" s="421">
        <v>34.549999999999997</v>
      </c>
      <c r="K5005" s="399">
        <f t="shared" si="386"/>
        <v>34.549999999999997</v>
      </c>
      <c r="L5005" s="399"/>
      <c r="M5005" s="389"/>
      <c r="N5005" s="401"/>
    </row>
    <row r="5006" spans="1:14" x14ac:dyDescent="0.2">
      <c r="A5006" s="158">
        <v>71183</v>
      </c>
      <c r="B5006" s="421">
        <v>47.45</v>
      </c>
      <c r="K5006" s="399">
        <f t="shared" si="386"/>
        <v>47.45</v>
      </c>
      <c r="L5006" s="399"/>
      <c r="M5006" s="389"/>
      <c r="N5006" s="401"/>
    </row>
    <row r="5007" spans="1:14" x14ac:dyDescent="0.2">
      <c r="A5007" s="158">
        <v>71186</v>
      </c>
      <c r="B5007" s="421">
        <v>60.3</v>
      </c>
      <c r="K5007" s="399">
        <f t="shared" si="386"/>
        <v>60.3</v>
      </c>
      <c r="L5007" s="399"/>
      <c r="M5007" s="389"/>
      <c r="N5007" s="401"/>
    </row>
    <row r="5008" spans="1:14" x14ac:dyDescent="0.2">
      <c r="A5008" s="158">
        <v>71189</v>
      </c>
      <c r="B5008" s="421">
        <v>15.5</v>
      </c>
      <c r="K5008" s="399">
        <f t="shared" si="386"/>
        <v>15.5</v>
      </c>
      <c r="L5008" s="399"/>
      <c r="M5008" s="389"/>
      <c r="N5008" s="401"/>
    </row>
    <row r="5009" spans="1:14" x14ac:dyDescent="0.2">
      <c r="A5009" s="158">
        <v>71192</v>
      </c>
      <c r="B5009" s="421">
        <v>28.35</v>
      </c>
      <c r="K5009" s="399">
        <f t="shared" si="386"/>
        <v>28.35</v>
      </c>
      <c r="L5009" s="399"/>
      <c r="M5009" s="389"/>
      <c r="N5009" s="401"/>
    </row>
    <row r="5010" spans="1:14" x14ac:dyDescent="0.2">
      <c r="A5010" s="158">
        <v>71195</v>
      </c>
      <c r="B5010" s="421">
        <v>40.049999999999997</v>
      </c>
      <c r="K5010" s="399">
        <f t="shared" si="386"/>
        <v>40.049999999999997</v>
      </c>
      <c r="L5010" s="399"/>
      <c r="M5010" s="389"/>
      <c r="N5010" s="401"/>
    </row>
    <row r="5011" spans="1:14" x14ac:dyDescent="0.2">
      <c r="A5011" s="158">
        <v>71198</v>
      </c>
      <c r="B5011" s="421">
        <v>40.549999999999997</v>
      </c>
      <c r="K5011" s="399">
        <f t="shared" si="386"/>
        <v>40.549999999999997</v>
      </c>
      <c r="L5011" s="399"/>
      <c r="M5011" s="389"/>
      <c r="N5011" s="401"/>
    </row>
    <row r="5012" spans="1:14" x14ac:dyDescent="0.2">
      <c r="A5012" s="158">
        <v>71200</v>
      </c>
      <c r="B5012" s="421">
        <v>59.6</v>
      </c>
      <c r="K5012" s="399">
        <f t="shared" si="386"/>
        <v>59.6</v>
      </c>
      <c r="L5012" s="399"/>
      <c r="M5012" s="389"/>
      <c r="N5012" s="401"/>
    </row>
    <row r="5013" spans="1:14" x14ac:dyDescent="0.2">
      <c r="A5013" s="158">
        <v>71203</v>
      </c>
      <c r="B5013" s="421">
        <v>40.549999999999997</v>
      </c>
      <c r="K5013" s="399">
        <f t="shared" si="386"/>
        <v>40.549999999999997</v>
      </c>
      <c r="L5013" s="399"/>
      <c r="M5013" s="389"/>
      <c r="N5013" s="401"/>
    </row>
    <row r="5014" spans="1:14" x14ac:dyDescent="0.2">
      <c r="A5014" s="158">
        <v>72813</v>
      </c>
      <c r="B5014" s="421">
        <v>71.5</v>
      </c>
      <c r="K5014" s="399">
        <f t="shared" si="386"/>
        <v>71.5</v>
      </c>
      <c r="L5014" s="399"/>
      <c r="M5014" s="389"/>
      <c r="N5014" s="401"/>
    </row>
    <row r="5015" spans="1:14" x14ac:dyDescent="0.2">
      <c r="A5015" s="158">
        <v>72814</v>
      </c>
      <c r="B5015" s="421">
        <v>74.5</v>
      </c>
      <c r="K5015" s="399">
        <f t="shared" si="386"/>
        <v>74.5</v>
      </c>
      <c r="L5015" s="399"/>
      <c r="M5015" s="389"/>
      <c r="N5015" s="401"/>
    </row>
    <row r="5016" spans="1:14" x14ac:dyDescent="0.2">
      <c r="A5016" s="158">
        <v>72816</v>
      </c>
      <c r="B5016" s="421">
        <v>86.35</v>
      </c>
      <c r="K5016" s="399">
        <f t="shared" si="386"/>
        <v>86.35</v>
      </c>
      <c r="L5016" s="399"/>
      <c r="M5016" s="389"/>
      <c r="N5016" s="401"/>
    </row>
    <row r="5017" spans="1:14" x14ac:dyDescent="0.2">
      <c r="A5017" s="158">
        <v>72817</v>
      </c>
      <c r="B5017" s="421">
        <v>96.8</v>
      </c>
      <c r="K5017" s="399">
        <f t="shared" si="386"/>
        <v>96.8</v>
      </c>
      <c r="L5017" s="399"/>
      <c r="M5017" s="389"/>
      <c r="N5017" s="401"/>
    </row>
    <row r="5018" spans="1:14" x14ac:dyDescent="0.2">
      <c r="A5018" s="158">
        <v>72818</v>
      </c>
      <c r="B5018" s="421">
        <v>107.05</v>
      </c>
      <c r="K5018" s="399">
        <f t="shared" si="386"/>
        <v>107.05</v>
      </c>
      <c r="L5018" s="399"/>
      <c r="M5018" s="389"/>
      <c r="N5018" s="401"/>
    </row>
    <row r="5019" spans="1:14" x14ac:dyDescent="0.2">
      <c r="A5019" s="158">
        <v>72823</v>
      </c>
      <c r="B5019" s="421">
        <v>97.15</v>
      </c>
      <c r="K5019" s="399">
        <f t="shared" si="386"/>
        <v>97.15</v>
      </c>
      <c r="L5019" s="399"/>
      <c r="M5019" s="389"/>
      <c r="N5019" s="401"/>
    </row>
    <row r="5020" spans="1:14" x14ac:dyDescent="0.2">
      <c r="A5020" s="158">
        <v>72824</v>
      </c>
      <c r="B5020" s="421">
        <v>141.35</v>
      </c>
      <c r="K5020" s="399">
        <f t="shared" si="386"/>
        <v>141.35</v>
      </c>
      <c r="L5020" s="399"/>
      <c r="M5020" s="389"/>
      <c r="N5020" s="401"/>
    </row>
    <row r="5021" spans="1:14" x14ac:dyDescent="0.2">
      <c r="A5021" s="158">
        <v>72825</v>
      </c>
      <c r="B5021" s="421">
        <v>180.25</v>
      </c>
      <c r="K5021" s="399">
        <f t="shared" si="386"/>
        <v>180.25</v>
      </c>
      <c r="L5021" s="399"/>
      <c r="M5021" s="389"/>
      <c r="N5021" s="401"/>
    </row>
    <row r="5022" spans="1:14" x14ac:dyDescent="0.2">
      <c r="A5022" s="158">
        <v>72826</v>
      </c>
      <c r="B5022" s="421">
        <v>194.6</v>
      </c>
      <c r="K5022" s="399">
        <f t="shared" si="386"/>
        <v>194.6</v>
      </c>
      <c r="L5022" s="399"/>
      <c r="M5022" s="389"/>
      <c r="N5022" s="401"/>
    </row>
    <row r="5023" spans="1:14" x14ac:dyDescent="0.2">
      <c r="A5023" s="158">
        <v>72827</v>
      </c>
      <c r="B5023" s="421">
        <v>208.95</v>
      </c>
      <c r="K5023" s="399">
        <f t="shared" si="386"/>
        <v>208.95</v>
      </c>
      <c r="L5023" s="399"/>
      <c r="M5023" s="389"/>
      <c r="N5023" s="401"/>
    </row>
    <row r="5024" spans="1:14" x14ac:dyDescent="0.2">
      <c r="A5024" s="158">
        <v>72828</v>
      </c>
      <c r="B5024" s="421">
        <v>223.3</v>
      </c>
      <c r="K5024" s="399">
        <f t="shared" si="386"/>
        <v>223.3</v>
      </c>
      <c r="L5024" s="399"/>
      <c r="M5024" s="389"/>
      <c r="N5024" s="401"/>
    </row>
    <row r="5025" spans="1:14" x14ac:dyDescent="0.2">
      <c r="A5025" s="158">
        <v>72830</v>
      </c>
      <c r="B5025" s="421">
        <v>274.14999999999998</v>
      </c>
      <c r="K5025" s="399">
        <f t="shared" si="386"/>
        <v>274.14999999999998</v>
      </c>
      <c r="L5025" s="399"/>
      <c r="M5025" s="389"/>
      <c r="N5025" s="401"/>
    </row>
    <row r="5026" spans="1:14" x14ac:dyDescent="0.2">
      <c r="A5026" s="158">
        <v>72836</v>
      </c>
      <c r="B5026" s="421">
        <v>417.2</v>
      </c>
      <c r="K5026" s="399">
        <f t="shared" si="386"/>
        <v>417.2</v>
      </c>
      <c r="L5026" s="399"/>
      <c r="M5026" s="389"/>
      <c r="N5026" s="401"/>
    </row>
    <row r="5027" spans="1:14" x14ac:dyDescent="0.2">
      <c r="A5027" s="158">
        <v>72838</v>
      </c>
      <c r="B5027" s="421">
        <v>466.85</v>
      </c>
      <c r="K5027" s="399">
        <f t="shared" si="386"/>
        <v>466.85</v>
      </c>
      <c r="L5027" s="399"/>
      <c r="M5027" s="389"/>
      <c r="N5027" s="401"/>
    </row>
    <row r="5028" spans="1:14" x14ac:dyDescent="0.2">
      <c r="A5028" s="158">
        <v>72844</v>
      </c>
      <c r="B5028" s="421">
        <v>30.75</v>
      </c>
      <c r="K5028" s="399">
        <f t="shared" si="386"/>
        <v>30.75</v>
      </c>
      <c r="L5028" s="399"/>
      <c r="M5028" s="389"/>
      <c r="N5028" s="401"/>
    </row>
    <row r="5029" spans="1:14" x14ac:dyDescent="0.2">
      <c r="A5029" s="158">
        <v>72846</v>
      </c>
      <c r="B5029" s="421">
        <v>59.6</v>
      </c>
      <c r="K5029" s="399">
        <f t="shared" si="386"/>
        <v>59.6</v>
      </c>
      <c r="L5029" s="399"/>
      <c r="M5029" s="389"/>
      <c r="N5029" s="401"/>
    </row>
    <row r="5030" spans="1:14" x14ac:dyDescent="0.2">
      <c r="A5030" s="158">
        <v>72847</v>
      </c>
      <c r="B5030" s="421">
        <v>89.4</v>
      </c>
      <c r="K5030" s="399">
        <f t="shared" si="386"/>
        <v>89.4</v>
      </c>
      <c r="L5030" s="399"/>
      <c r="M5030" s="389"/>
      <c r="N5030" s="401"/>
    </row>
    <row r="5031" spans="1:14" x14ac:dyDescent="0.2">
      <c r="A5031" s="158">
        <v>72848</v>
      </c>
      <c r="B5031" s="421">
        <v>74.5</v>
      </c>
      <c r="K5031" s="399">
        <f t="shared" si="386"/>
        <v>74.5</v>
      </c>
      <c r="L5031" s="399"/>
      <c r="M5031" s="389"/>
      <c r="N5031" s="401"/>
    </row>
    <row r="5032" spans="1:14" x14ac:dyDescent="0.2">
      <c r="A5032" s="158">
        <v>72849</v>
      </c>
      <c r="B5032" s="421">
        <v>104.3</v>
      </c>
      <c r="K5032" s="399">
        <f t="shared" si="386"/>
        <v>104.3</v>
      </c>
      <c r="L5032" s="399"/>
      <c r="M5032" s="389"/>
      <c r="N5032" s="401"/>
    </row>
    <row r="5033" spans="1:14" x14ac:dyDescent="0.2">
      <c r="A5033" s="158">
        <v>72850</v>
      </c>
      <c r="B5033" s="421">
        <v>119.2</v>
      </c>
      <c r="K5033" s="399">
        <f t="shared" si="386"/>
        <v>119.2</v>
      </c>
      <c r="L5033" s="399"/>
      <c r="M5033" s="389"/>
      <c r="N5033" s="401"/>
    </row>
    <row r="5034" spans="1:14" x14ac:dyDescent="0.2">
      <c r="A5034" s="158">
        <v>72851</v>
      </c>
      <c r="B5034" s="421">
        <v>565</v>
      </c>
      <c r="K5034" s="399">
        <f t="shared" si="386"/>
        <v>565</v>
      </c>
      <c r="L5034" s="399"/>
      <c r="M5034" s="389"/>
      <c r="N5034" s="401"/>
    </row>
    <row r="5035" spans="1:14" x14ac:dyDescent="0.2">
      <c r="A5035" s="158">
        <v>72852</v>
      </c>
      <c r="B5035" s="421">
        <v>753</v>
      </c>
      <c r="K5035" s="399">
        <f t="shared" si="386"/>
        <v>753</v>
      </c>
      <c r="L5035" s="399"/>
      <c r="M5035" s="389"/>
      <c r="N5035" s="401"/>
    </row>
    <row r="5036" spans="1:14" x14ac:dyDescent="0.2">
      <c r="A5036" s="158">
        <v>72855</v>
      </c>
      <c r="B5036" s="421">
        <v>184.35</v>
      </c>
      <c r="K5036" s="399">
        <f t="shared" si="386"/>
        <v>184.35</v>
      </c>
      <c r="L5036" s="399"/>
      <c r="M5036" s="389"/>
      <c r="N5036" s="401"/>
    </row>
    <row r="5037" spans="1:14" x14ac:dyDescent="0.2">
      <c r="A5037" s="158">
        <v>72856</v>
      </c>
      <c r="B5037" s="421">
        <v>245.8</v>
      </c>
      <c r="K5037" s="399">
        <f t="shared" si="386"/>
        <v>245.8</v>
      </c>
      <c r="L5037" s="399"/>
      <c r="M5037" s="389"/>
      <c r="N5037" s="401"/>
    </row>
    <row r="5038" spans="1:14" x14ac:dyDescent="0.2">
      <c r="A5038" s="158">
        <v>72857</v>
      </c>
      <c r="B5038" s="421">
        <v>286.75</v>
      </c>
      <c r="K5038" s="399">
        <f t="shared" si="386"/>
        <v>286.75</v>
      </c>
      <c r="L5038" s="399"/>
      <c r="M5038" s="389"/>
      <c r="N5038" s="401"/>
    </row>
    <row r="5039" spans="1:14" x14ac:dyDescent="0.2">
      <c r="A5039" s="158">
        <v>72858</v>
      </c>
      <c r="B5039" s="421">
        <v>180</v>
      </c>
      <c r="K5039" s="399">
        <f t="shared" si="386"/>
        <v>180</v>
      </c>
      <c r="L5039" s="399"/>
      <c r="M5039" s="389"/>
      <c r="N5039" s="401"/>
    </row>
    <row r="5040" spans="1:14" x14ac:dyDescent="0.2">
      <c r="A5040" s="158">
        <v>72859</v>
      </c>
      <c r="B5040" s="421">
        <v>370</v>
      </c>
      <c r="K5040" s="399">
        <f t="shared" si="386"/>
        <v>370</v>
      </c>
      <c r="L5040" s="399"/>
      <c r="M5040" s="389"/>
      <c r="N5040" s="401"/>
    </row>
    <row r="5041" spans="1:14" x14ac:dyDescent="0.2">
      <c r="A5041" s="158">
        <v>72860</v>
      </c>
      <c r="B5041" s="421">
        <v>85</v>
      </c>
      <c r="K5041" s="399">
        <f t="shared" si="386"/>
        <v>85</v>
      </c>
      <c r="L5041" s="399"/>
      <c r="M5041" s="389"/>
      <c r="N5041" s="401"/>
    </row>
    <row r="5042" spans="1:14" x14ac:dyDescent="0.2">
      <c r="A5042" s="158">
        <v>73043</v>
      </c>
      <c r="B5042" s="421">
        <v>22.85</v>
      </c>
      <c r="K5042" s="399">
        <f t="shared" si="386"/>
        <v>22.85</v>
      </c>
      <c r="L5042" s="399"/>
      <c r="M5042" s="389"/>
      <c r="N5042" s="401"/>
    </row>
    <row r="5043" spans="1:14" x14ac:dyDescent="0.2">
      <c r="A5043" s="158">
        <v>73045</v>
      </c>
      <c r="B5043" s="421">
        <v>48.6</v>
      </c>
      <c r="K5043" s="399">
        <f t="shared" si="386"/>
        <v>48.6</v>
      </c>
      <c r="L5043" s="399"/>
      <c r="M5043" s="389"/>
      <c r="N5043" s="401"/>
    </row>
    <row r="5044" spans="1:14" x14ac:dyDescent="0.2">
      <c r="A5044" s="158">
        <v>73047</v>
      </c>
      <c r="B5044" s="421">
        <v>94.7</v>
      </c>
      <c r="K5044" s="399">
        <f t="shared" si="386"/>
        <v>94.7</v>
      </c>
      <c r="L5044" s="399"/>
      <c r="M5044" s="389"/>
      <c r="N5044" s="401"/>
    </row>
    <row r="5045" spans="1:14" x14ac:dyDescent="0.2">
      <c r="A5045" s="158">
        <v>73049</v>
      </c>
      <c r="B5045" s="421">
        <v>68.150000000000006</v>
      </c>
      <c r="K5045" s="399">
        <f t="shared" si="386"/>
        <v>68.150000000000006</v>
      </c>
      <c r="L5045" s="399"/>
      <c r="M5045" s="389"/>
      <c r="N5045" s="401"/>
    </row>
    <row r="5046" spans="1:14" x14ac:dyDescent="0.2">
      <c r="A5046" s="158">
        <v>73051</v>
      </c>
      <c r="B5046" s="421">
        <v>170.35</v>
      </c>
      <c r="K5046" s="399">
        <f t="shared" si="386"/>
        <v>170.35</v>
      </c>
      <c r="L5046" s="399"/>
      <c r="M5046" s="389"/>
      <c r="N5046" s="401"/>
    </row>
    <row r="5047" spans="1:14" x14ac:dyDescent="0.2">
      <c r="A5047" s="158">
        <v>73059</v>
      </c>
      <c r="B5047" s="421">
        <v>43</v>
      </c>
      <c r="K5047" s="399">
        <f t="shared" si="386"/>
        <v>43</v>
      </c>
      <c r="L5047" s="399"/>
      <c r="M5047" s="389"/>
      <c r="N5047" s="401"/>
    </row>
    <row r="5048" spans="1:14" x14ac:dyDescent="0.2">
      <c r="A5048" s="158">
        <v>73060</v>
      </c>
      <c r="B5048" s="421">
        <v>57.35</v>
      </c>
      <c r="K5048" s="399">
        <f t="shared" si="386"/>
        <v>57.35</v>
      </c>
      <c r="L5048" s="399"/>
      <c r="M5048" s="389"/>
      <c r="N5048" s="401"/>
    </row>
    <row r="5049" spans="1:14" x14ac:dyDescent="0.2">
      <c r="A5049" s="158">
        <v>73061</v>
      </c>
      <c r="B5049" s="421">
        <v>51.2</v>
      </c>
      <c r="K5049" s="399">
        <f t="shared" si="386"/>
        <v>51.2</v>
      </c>
      <c r="L5049" s="399"/>
      <c r="M5049" s="389"/>
      <c r="N5049" s="401"/>
    </row>
    <row r="5050" spans="1:14" x14ac:dyDescent="0.2">
      <c r="A5050" s="158">
        <v>73062</v>
      </c>
      <c r="B5050" s="421">
        <v>89</v>
      </c>
      <c r="K5050" s="399">
        <f t="shared" si="386"/>
        <v>89</v>
      </c>
      <c r="L5050" s="399"/>
      <c r="M5050" s="389"/>
      <c r="N5050" s="401"/>
    </row>
    <row r="5051" spans="1:14" x14ac:dyDescent="0.2">
      <c r="A5051" s="158">
        <v>73063</v>
      </c>
      <c r="B5051" s="421">
        <v>99.35</v>
      </c>
      <c r="K5051" s="399">
        <f t="shared" si="386"/>
        <v>99.35</v>
      </c>
      <c r="L5051" s="399"/>
      <c r="M5051" s="389"/>
      <c r="N5051" s="401"/>
    </row>
    <row r="5052" spans="1:14" x14ac:dyDescent="0.2">
      <c r="A5052" s="158">
        <v>73064</v>
      </c>
      <c r="B5052" s="421">
        <v>71.7</v>
      </c>
      <c r="K5052" s="399">
        <f t="shared" si="386"/>
        <v>71.7</v>
      </c>
      <c r="L5052" s="399"/>
      <c r="M5052" s="389"/>
      <c r="N5052" s="401"/>
    </row>
    <row r="5053" spans="1:14" x14ac:dyDescent="0.2">
      <c r="A5053" s="158">
        <v>73065</v>
      </c>
      <c r="B5053" s="421">
        <v>86</v>
      </c>
      <c r="K5053" s="399">
        <f t="shared" si="386"/>
        <v>86</v>
      </c>
      <c r="L5053" s="399"/>
      <c r="M5053" s="389"/>
      <c r="N5053" s="401"/>
    </row>
    <row r="5054" spans="1:14" x14ac:dyDescent="0.2">
      <c r="A5054" s="158">
        <v>73066</v>
      </c>
      <c r="B5054" s="421">
        <v>221.45</v>
      </c>
      <c r="K5054" s="399">
        <f t="shared" si="386"/>
        <v>221.45</v>
      </c>
      <c r="L5054" s="399"/>
      <c r="M5054" s="389"/>
      <c r="N5054" s="401"/>
    </row>
    <row r="5055" spans="1:14" x14ac:dyDescent="0.2">
      <c r="A5055" s="158">
        <v>73067</v>
      </c>
      <c r="B5055" s="421">
        <v>129.15</v>
      </c>
      <c r="K5055" s="399">
        <f t="shared" si="386"/>
        <v>129.15</v>
      </c>
      <c r="L5055" s="399"/>
      <c r="M5055" s="389"/>
      <c r="N5055" s="401"/>
    </row>
    <row r="5056" spans="1:14" x14ac:dyDescent="0.2">
      <c r="A5056" s="158">
        <v>73070</v>
      </c>
      <c r="B5056" s="421">
        <v>35</v>
      </c>
      <c r="K5056" s="399">
        <f t="shared" si="386"/>
        <v>35</v>
      </c>
      <c r="L5056" s="399"/>
      <c r="M5056" s="389"/>
      <c r="N5056" s="401"/>
    </row>
    <row r="5057" spans="1:14" x14ac:dyDescent="0.2">
      <c r="A5057" s="158">
        <v>73071</v>
      </c>
      <c r="B5057" s="421">
        <v>35</v>
      </c>
      <c r="K5057" s="399">
        <f t="shared" si="386"/>
        <v>35</v>
      </c>
      <c r="L5057" s="399"/>
      <c r="M5057" s="389"/>
      <c r="N5057" s="401"/>
    </row>
    <row r="5058" spans="1:14" x14ac:dyDescent="0.2">
      <c r="A5058" s="158">
        <v>73072</v>
      </c>
      <c r="B5058" s="421">
        <v>35</v>
      </c>
      <c r="K5058" s="399">
        <f t="shared" si="386"/>
        <v>35</v>
      </c>
      <c r="L5058" s="399"/>
      <c r="M5058" s="389"/>
      <c r="N5058" s="401"/>
    </row>
    <row r="5059" spans="1:14" x14ac:dyDescent="0.2">
      <c r="A5059" s="158">
        <v>73074</v>
      </c>
      <c r="B5059" s="421">
        <v>35</v>
      </c>
      <c r="K5059" s="399">
        <f t="shared" si="386"/>
        <v>35</v>
      </c>
      <c r="L5059" s="399"/>
      <c r="M5059" s="389"/>
      <c r="N5059" s="401"/>
    </row>
    <row r="5060" spans="1:14" x14ac:dyDescent="0.2">
      <c r="A5060" s="158">
        <v>73075</v>
      </c>
      <c r="B5060" s="421">
        <v>35</v>
      </c>
      <c r="K5060" s="399">
        <f t="shared" si="386"/>
        <v>35</v>
      </c>
      <c r="L5060" s="399"/>
      <c r="M5060" s="389"/>
      <c r="N5060" s="401"/>
    </row>
    <row r="5061" spans="1:14" x14ac:dyDescent="0.2">
      <c r="A5061" s="158">
        <v>73076</v>
      </c>
      <c r="B5061" s="421">
        <v>46</v>
      </c>
      <c r="K5061" s="399">
        <f t="shared" si="386"/>
        <v>46</v>
      </c>
      <c r="L5061" s="399"/>
      <c r="M5061" s="389"/>
      <c r="N5061" s="401"/>
    </row>
    <row r="5062" spans="1:14" x14ac:dyDescent="0.2">
      <c r="A5062" s="158">
        <v>73287</v>
      </c>
      <c r="B5062" s="421">
        <v>394.55</v>
      </c>
      <c r="K5062" s="399">
        <f t="shared" si="386"/>
        <v>394.55</v>
      </c>
      <c r="L5062" s="399"/>
      <c r="M5062" s="389"/>
      <c r="N5062" s="401"/>
    </row>
    <row r="5063" spans="1:14" x14ac:dyDescent="0.2">
      <c r="A5063" s="158">
        <v>73289</v>
      </c>
      <c r="B5063" s="421">
        <v>358.95</v>
      </c>
      <c r="K5063" s="399">
        <f t="shared" si="386"/>
        <v>358.95</v>
      </c>
      <c r="L5063" s="399"/>
      <c r="M5063" s="389"/>
      <c r="N5063" s="401"/>
    </row>
    <row r="5064" spans="1:14" x14ac:dyDescent="0.2">
      <c r="A5064" s="158">
        <v>73290</v>
      </c>
      <c r="B5064" s="421">
        <v>394.55</v>
      </c>
      <c r="K5064" s="399">
        <f t="shared" si="386"/>
        <v>394.55</v>
      </c>
      <c r="L5064" s="399"/>
      <c r="M5064" s="389"/>
      <c r="N5064" s="401"/>
    </row>
    <row r="5065" spans="1:14" x14ac:dyDescent="0.2">
      <c r="A5065" s="158">
        <v>73291</v>
      </c>
      <c r="B5065" s="421">
        <v>230.95</v>
      </c>
      <c r="K5065" s="399">
        <f t="shared" si="386"/>
        <v>230.95</v>
      </c>
      <c r="L5065" s="399"/>
      <c r="M5065" s="389"/>
      <c r="N5065" s="401"/>
    </row>
    <row r="5066" spans="1:14" x14ac:dyDescent="0.2">
      <c r="A5066" s="158">
        <v>73292</v>
      </c>
      <c r="B5066" s="421">
        <v>589.9</v>
      </c>
      <c r="K5066" s="399">
        <f t="shared" ref="K5066:K5131" si="387">B5066</f>
        <v>589.9</v>
      </c>
      <c r="L5066" s="399"/>
      <c r="M5066" s="389"/>
      <c r="N5066" s="401"/>
    </row>
    <row r="5067" spans="1:14" x14ac:dyDescent="0.2">
      <c r="A5067" s="158">
        <v>73293</v>
      </c>
      <c r="B5067" s="421">
        <v>230.95</v>
      </c>
      <c r="K5067" s="399">
        <f t="shared" si="387"/>
        <v>230.95</v>
      </c>
      <c r="L5067" s="399"/>
      <c r="M5067" s="389"/>
      <c r="N5067" s="401"/>
    </row>
    <row r="5068" spans="1:14" x14ac:dyDescent="0.2">
      <c r="A5068" s="158">
        <v>73294</v>
      </c>
      <c r="B5068" s="421">
        <v>230.95</v>
      </c>
      <c r="K5068" s="399">
        <f t="shared" si="387"/>
        <v>230.95</v>
      </c>
      <c r="L5068" s="399"/>
      <c r="M5068" s="389"/>
      <c r="N5068" s="401"/>
    </row>
    <row r="5069" spans="1:14" x14ac:dyDescent="0.2">
      <c r="A5069" s="158">
        <v>73295</v>
      </c>
      <c r="B5069" s="421">
        <v>1200</v>
      </c>
      <c r="K5069" s="399">
        <f t="shared" si="387"/>
        <v>1200</v>
      </c>
      <c r="L5069" s="399"/>
      <c r="M5069" s="389"/>
      <c r="N5069" s="401"/>
    </row>
    <row r="5070" spans="1:14" x14ac:dyDescent="0.2">
      <c r="A5070" s="158">
        <v>73296</v>
      </c>
      <c r="B5070" s="421">
        <v>1200</v>
      </c>
      <c r="K5070" s="399">
        <f t="shared" si="387"/>
        <v>1200</v>
      </c>
      <c r="L5070" s="399"/>
      <c r="M5070" s="389"/>
      <c r="N5070" s="401"/>
    </row>
    <row r="5071" spans="1:14" x14ac:dyDescent="0.2">
      <c r="A5071" s="158">
        <v>73297</v>
      </c>
      <c r="B5071" s="421">
        <v>400</v>
      </c>
      <c r="K5071" s="399">
        <f t="shared" si="387"/>
        <v>400</v>
      </c>
      <c r="L5071" s="399"/>
      <c r="M5071" s="389"/>
      <c r="N5071" s="401"/>
    </row>
    <row r="5072" spans="1:14" x14ac:dyDescent="0.2">
      <c r="A5072" s="158">
        <v>73298</v>
      </c>
      <c r="B5072" s="421">
        <v>1200</v>
      </c>
      <c r="K5072" s="399">
        <f t="shared" si="387"/>
        <v>1200</v>
      </c>
      <c r="L5072" s="399"/>
      <c r="M5072" s="389"/>
      <c r="N5072" s="401"/>
    </row>
    <row r="5073" spans="1:14" x14ac:dyDescent="0.2">
      <c r="A5073" s="158">
        <v>73299</v>
      </c>
      <c r="B5073" s="421">
        <v>400</v>
      </c>
      <c r="K5073" s="399">
        <f t="shared" si="387"/>
        <v>400</v>
      </c>
      <c r="L5073" s="399"/>
      <c r="M5073" s="389"/>
      <c r="N5073" s="401"/>
    </row>
    <row r="5074" spans="1:14" x14ac:dyDescent="0.2">
      <c r="A5074" s="158">
        <v>73300</v>
      </c>
      <c r="B5074" s="421">
        <v>101.3</v>
      </c>
      <c r="K5074" s="399">
        <f t="shared" si="387"/>
        <v>101.3</v>
      </c>
      <c r="L5074" s="399"/>
      <c r="M5074" s="389"/>
      <c r="N5074" s="401"/>
    </row>
    <row r="5075" spans="1:14" x14ac:dyDescent="0.2">
      <c r="A5075" s="158">
        <v>73301</v>
      </c>
      <c r="B5075" s="421">
        <v>1200</v>
      </c>
      <c r="K5075" s="399">
        <f t="shared" si="387"/>
        <v>1200</v>
      </c>
      <c r="L5075" s="399"/>
      <c r="M5075" s="389"/>
      <c r="N5075" s="401"/>
    </row>
    <row r="5076" spans="1:14" x14ac:dyDescent="0.2">
      <c r="A5076" s="158">
        <v>73302</v>
      </c>
      <c r="B5076" s="421">
        <v>400</v>
      </c>
      <c r="K5076" s="399">
        <f t="shared" si="387"/>
        <v>400</v>
      </c>
      <c r="L5076" s="399"/>
      <c r="M5076" s="389"/>
      <c r="N5076" s="401"/>
    </row>
    <row r="5077" spans="1:14" x14ac:dyDescent="0.2">
      <c r="A5077" s="158">
        <v>73303</v>
      </c>
      <c r="B5077" s="421">
        <v>1000</v>
      </c>
      <c r="K5077" s="399">
        <f t="shared" si="387"/>
        <v>1000</v>
      </c>
      <c r="L5077" s="399"/>
      <c r="M5077" s="389"/>
      <c r="N5077" s="401"/>
    </row>
    <row r="5078" spans="1:14" x14ac:dyDescent="0.2">
      <c r="A5078" s="158">
        <v>73304</v>
      </c>
      <c r="B5078" s="421">
        <v>1000</v>
      </c>
      <c r="K5078" s="399">
        <f t="shared" si="387"/>
        <v>1000</v>
      </c>
      <c r="L5078" s="399"/>
      <c r="M5078" s="389"/>
      <c r="N5078" s="401"/>
    </row>
    <row r="5079" spans="1:14" x14ac:dyDescent="0.2">
      <c r="A5079" s="158">
        <v>73305</v>
      </c>
      <c r="B5079" s="421">
        <v>202.65</v>
      </c>
      <c r="K5079" s="399">
        <f t="shared" si="387"/>
        <v>202.65</v>
      </c>
      <c r="L5079" s="399"/>
      <c r="M5079" s="389"/>
      <c r="N5079" s="401"/>
    </row>
    <row r="5080" spans="1:14" x14ac:dyDescent="0.2">
      <c r="A5080" s="158">
        <v>73308</v>
      </c>
      <c r="B5080" s="421">
        <v>36.450000000000003</v>
      </c>
      <c r="K5080" s="399">
        <f t="shared" si="387"/>
        <v>36.450000000000003</v>
      </c>
      <c r="L5080" s="399"/>
      <c r="M5080" s="389"/>
      <c r="N5080" s="401"/>
    </row>
    <row r="5081" spans="1:14" x14ac:dyDescent="0.2">
      <c r="A5081" s="158">
        <v>73309</v>
      </c>
      <c r="B5081" s="421">
        <v>36.450000000000003</v>
      </c>
      <c r="K5081" s="399">
        <f t="shared" si="387"/>
        <v>36.450000000000003</v>
      </c>
      <c r="L5081" s="399"/>
      <c r="M5081" s="389"/>
      <c r="N5081" s="401"/>
    </row>
    <row r="5082" spans="1:14" x14ac:dyDescent="0.2">
      <c r="A5082" s="158">
        <v>73311</v>
      </c>
      <c r="B5082" s="421">
        <v>36.450000000000003</v>
      </c>
      <c r="K5082" s="399">
        <f t="shared" si="387"/>
        <v>36.450000000000003</v>
      </c>
      <c r="L5082" s="399"/>
      <c r="M5082" s="389"/>
      <c r="N5082" s="401"/>
    </row>
    <row r="5083" spans="1:14" x14ac:dyDescent="0.2">
      <c r="A5083" s="158">
        <v>73312</v>
      </c>
      <c r="B5083" s="421">
        <v>36.450000000000003</v>
      </c>
      <c r="K5083" s="399">
        <f t="shared" si="387"/>
        <v>36.450000000000003</v>
      </c>
      <c r="L5083" s="399"/>
      <c r="M5083" s="389"/>
      <c r="N5083" s="401"/>
    </row>
    <row r="5084" spans="1:14" x14ac:dyDescent="0.2">
      <c r="A5084" s="158">
        <v>73314</v>
      </c>
      <c r="B5084" s="421">
        <v>230.95</v>
      </c>
      <c r="K5084" s="399">
        <f t="shared" si="387"/>
        <v>230.95</v>
      </c>
      <c r="L5084" s="399"/>
      <c r="M5084" s="389"/>
      <c r="N5084" s="401"/>
    </row>
    <row r="5085" spans="1:14" x14ac:dyDescent="0.2">
      <c r="A5085" s="158">
        <v>73315</v>
      </c>
      <c r="B5085" s="421">
        <v>230.95</v>
      </c>
      <c r="K5085" s="399">
        <f t="shared" si="387"/>
        <v>230.95</v>
      </c>
      <c r="L5085" s="399"/>
      <c r="M5085" s="389"/>
      <c r="N5085" s="401"/>
    </row>
    <row r="5086" spans="1:14" x14ac:dyDescent="0.2">
      <c r="A5086" s="158">
        <v>73317</v>
      </c>
      <c r="B5086" s="421">
        <v>36.450000000000003</v>
      </c>
      <c r="K5086" s="399">
        <f t="shared" si="387"/>
        <v>36.450000000000003</v>
      </c>
      <c r="L5086" s="399"/>
      <c r="M5086" s="389"/>
      <c r="N5086" s="401"/>
    </row>
    <row r="5087" spans="1:14" x14ac:dyDescent="0.2">
      <c r="A5087" s="158">
        <v>73318</v>
      </c>
      <c r="B5087" s="421">
        <v>36.450000000000003</v>
      </c>
      <c r="K5087" s="399">
        <f t="shared" si="387"/>
        <v>36.450000000000003</v>
      </c>
      <c r="L5087" s="399"/>
      <c r="M5087" s="389"/>
      <c r="N5087" s="401"/>
    </row>
    <row r="5088" spans="1:14" x14ac:dyDescent="0.2">
      <c r="A5088" s="158">
        <v>73320</v>
      </c>
      <c r="B5088" s="421">
        <v>40.549999999999997</v>
      </c>
      <c r="K5088" s="399">
        <f t="shared" si="387"/>
        <v>40.549999999999997</v>
      </c>
      <c r="L5088" s="399"/>
      <c r="M5088" s="389"/>
      <c r="N5088" s="401"/>
    </row>
    <row r="5089" spans="1:14" x14ac:dyDescent="0.2">
      <c r="A5089" s="158">
        <v>73321</v>
      </c>
      <c r="B5089" s="421">
        <v>40.549999999999997</v>
      </c>
      <c r="K5089" s="399">
        <f t="shared" si="387"/>
        <v>40.549999999999997</v>
      </c>
      <c r="L5089" s="399"/>
      <c r="M5089" s="389"/>
      <c r="N5089" s="401"/>
    </row>
    <row r="5090" spans="1:14" x14ac:dyDescent="0.2">
      <c r="A5090" s="158">
        <v>73323</v>
      </c>
      <c r="B5090" s="421">
        <v>40.549999999999997</v>
      </c>
      <c r="K5090" s="399">
        <f t="shared" si="387"/>
        <v>40.549999999999997</v>
      </c>
      <c r="L5090" s="399"/>
      <c r="M5090" s="389"/>
      <c r="N5090" s="401"/>
    </row>
    <row r="5091" spans="1:14" x14ac:dyDescent="0.2">
      <c r="A5091" s="158">
        <v>73324</v>
      </c>
      <c r="B5091" s="421">
        <v>40.950000000000003</v>
      </c>
      <c r="K5091" s="399">
        <f t="shared" si="387"/>
        <v>40.950000000000003</v>
      </c>
      <c r="L5091" s="399"/>
      <c r="M5091" s="389"/>
      <c r="N5091" s="401"/>
    </row>
    <row r="5092" spans="1:14" x14ac:dyDescent="0.2">
      <c r="A5092" s="158">
        <v>73325</v>
      </c>
      <c r="B5092" s="421">
        <v>90</v>
      </c>
      <c r="K5092" s="399">
        <f t="shared" si="387"/>
        <v>90</v>
      </c>
      <c r="L5092" s="399"/>
      <c r="M5092" s="389"/>
      <c r="N5092" s="401"/>
    </row>
    <row r="5093" spans="1:14" x14ac:dyDescent="0.2">
      <c r="A5093" s="158">
        <v>73326</v>
      </c>
      <c r="B5093" s="421">
        <v>230.95</v>
      </c>
      <c r="K5093" s="399">
        <f t="shared" si="387"/>
        <v>230.95</v>
      </c>
      <c r="L5093" s="399"/>
      <c r="M5093" s="389"/>
      <c r="N5093" s="401"/>
    </row>
    <row r="5094" spans="1:14" x14ac:dyDescent="0.2">
      <c r="A5094" s="158">
        <v>73327</v>
      </c>
      <c r="B5094" s="421">
        <v>51.95</v>
      </c>
      <c r="K5094" s="399">
        <f t="shared" si="387"/>
        <v>51.95</v>
      </c>
      <c r="L5094" s="399"/>
      <c r="M5094" s="389"/>
      <c r="N5094" s="401"/>
    </row>
    <row r="5095" spans="1:14" x14ac:dyDescent="0.2">
      <c r="A5095" s="158">
        <v>73332</v>
      </c>
      <c r="B5095" s="421">
        <v>315.39999999999998</v>
      </c>
      <c r="K5095" s="399">
        <f t="shared" si="387"/>
        <v>315.39999999999998</v>
      </c>
      <c r="L5095" s="399"/>
      <c r="M5095" s="389"/>
      <c r="N5095" s="401"/>
    </row>
    <row r="5096" spans="1:14" x14ac:dyDescent="0.2">
      <c r="A5096" s="158">
        <v>73333</v>
      </c>
      <c r="B5096" s="421">
        <v>600</v>
      </c>
      <c r="K5096" s="399">
        <f t="shared" si="387"/>
        <v>600</v>
      </c>
      <c r="L5096" s="399"/>
      <c r="M5096" s="389"/>
      <c r="N5096" s="401"/>
    </row>
    <row r="5097" spans="1:14" x14ac:dyDescent="0.2">
      <c r="A5097" s="158">
        <v>73334</v>
      </c>
      <c r="B5097" s="421">
        <v>340</v>
      </c>
      <c r="K5097" s="399">
        <f t="shared" si="387"/>
        <v>340</v>
      </c>
      <c r="L5097" s="399"/>
      <c r="M5097" s="389"/>
      <c r="N5097" s="401"/>
    </row>
    <row r="5098" spans="1:14" x14ac:dyDescent="0.2">
      <c r="A5098" s="158">
        <v>73335</v>
      </c>
      <c r="B5098" s="421">
        <v>470</v>
      </c>
      <c r="K5098" s="399">
        <f t="shared" si="387"/>
        <v>470</v>
      </c>
      <c r="L5098" s="399"/>
      <c r="M5098" s="389"/>
      <c r="N5098" s="401"/>
    </row>
    <row r="5099" spans="1:14" x14ac:dyDescent="0.2">
      <c r="A5099" s="158">
        <v>73336</v>
      </c>
      <c r="B5099" s="421">
        <v>230.95</v>
      </c>
      <c r="K5099" s="399">
        <f t="shared" si="387"/>
        <v>230.95</v>
      </c>
      <c r="L5099" s="399"/>
      <c r="M5099" s="389"/>
      <c r="N5099" s="401"/>
    </row>
    <row r="5100" spans="1:14" x14ac:dyDescent="0.2">
      <c r="A5100" s="158">
        <v>73337</v>
      </c>
      <c r="B5100" s="421">
        <v>397.35</v>
      </c>
      <c r="K5100" s="399">
        <f t="shared" si="387"/>
        <v>397.35</v>
      </c>
      <c r="L5100" s="399"/>
      <c r="M5100" s="389"/>
      <c r="N5100" s="401"/>
    </row>
    <row r="5101" spans="1:14" x14ac:dyDescent="0.2">
      <c r="A5101" s="158">
        <v>73338</v>
      </c>
      <c r="B5101" s="421">
        <v>362.6</v>
      </c>
      <c r="K5101" s="399">
        <f t="shared" si="387"/>
        <v>362.6</v>
      </c>
      <c r="L5101" s="399"/>
      <c r="M5101" s="389"/>
      <c r="N5101" s="401"/>
    </row>
    <row r="5102" spans="1:14" x14ac:dyDescent="0.2">
      <c r="A5102" s="158">
        <v>73339</v>
      </c>
      <c r="B5102" s="421">
        <v>400</v>
      </c>
      <c r="K5102" s="399">
        <f t="shared" si="387"/>
        <v>400</v>
      </c>
      <c r="L5102" s="399"/>
      <c r="M5102" s="389"/>
      <c r="N5102" s="401"/>
    </row>
    <row r="5103" spans="1:14" x14ac:dyDescent="0.2">
      <c r="A5103" s="158">
        <v>73340</v>
      </c>
      <c r="B5103" s="421">
        <v>200</v>
      </c>
      <c r="K5103" s="399">
        <f t="shared" si="387"/>
        <v>200</v>
      </c>
      <c r="L5103" s="399"/>
      <c r="M5103" s="389"/>
      <c r="N5103" s="401"/>
    </row>
    <row r="5104" spans="1:14" x14ac:dyDescent="0.2">
      <c r="A5104" s="158">
        <v>73341</v>
      </c>
      <c r="B5104" s="421">
        <v>400</v>
      </c>
      <c r="K5104" s="399">
        <f t="shared" si="387"/>
        <v>400</v>
      </c>
      <c r="L5104" s="399"/>
      <c r="M5104" s="389"/>
      <c r="N5104" s="401"/>
    </row>
    <row r="5105" spans="1:14" x14ac:dyDescent="0.2">
      <c r="A5105" s="158">
        <v>73342</v>
      </c>
      <c r="B5105" s="421">
        <v>315.39999999999998</v>
      </c>
      <c r="K5105" s="399">
        <f t="shared" si="387"/>
        <v>315.39999999999998</v>
      </c>
      <c r="L5105" s="399"/>
      <c r="M5105" s="389"/>
      <c r="N5105" s="401"/>
    </row>
    <row r="5106" spans="1:14" x14ac:dyDescent="0.2">
      <c r="A5106" s="158">
        <v>73343</v>
      </c>
      <c r="B5106" s="421">
        <v>589.9</v>
      </c>
      <c r="K5106" s="399">
        <f t="shared" si="387"/>
        <v>589.9</v>
      </c>
      <c r="L5106" s="399"/>
      <c r="M5106" s="389"/>
      <c r="N5106" s="401"/>
    </row>
    <row r="5107" spans="1:14" x14ac:dyDescent="0.2">
      <c r="A5107" s="158">
        <v>73344</v>
      </c>
      <c r="B5107" s="421">
        <v>400</v>
      </c>
      <c r="K5107" s="399">
        <f t="shared" si="387"/>
        <v>400</v>
      </c>
      <c r="L5107" s="399"/>
      <c r="M5107" s="389"/>
      <c r="N5107" s="401"/>
    </row>
    <row r="5108" spans="1:14" x14ac:dyDescent="0.2">
      <c r="A5108" s="158">
        <v>73345</v>
      </c>
      <c r="B5108" s="421">
        <v>500</v>
      </c>
      <c r="K5108" s="399">
        <f t="shared" si="387"/>
        <v>500</v>
      </c>
      <c r="L5108" s="399"/>
      <c r="M5108" s="389"/>
      <c r="N5108" s="401"/>
    </row>
    <row r="5109" spans="1:14" x14ac:dyDescent="0.2">
      <c r="A5109" s="158">
        <v>73346</v>
      </c>
      <c r="B5109" s="421">
        <v>500</v>
      </c>
      <c r="K5109" s="399">
        <f t="shared" si="387"/>
        <v>500</v>
      </c>
      <c r="L5109" s="399"/>
      <c r="M5109" s="389"/>
      <c r="N5109" s="401"/>
    </row>
    <row r="5110" spans="1:14" x14ac:dyDescent="0.2">
      <c r="A5110" s="158">
        <v>73347</v>
      </c>
      <c r="B5110" s="421">
        <v>500</v>
      </c>
      <c r="K5110" s="399">
        <f t="shared" si="387"/>
        <v>500</v>
      </c>
      <c r="L5110" s="399"/>
      <c r="M5110" s="389"/>
      <c r="N5110" s="401"/>
    </row>
    <row r="5111" spans="1:14" x14ac:dyDescent="0.2">
      <c r="A5111" s="158">
        <v>73348</v>
      </c>
      <c r="B5111" s="421">
        <v>250</v>
      </c>
      <c r="K5111" s="399">
        <f t="shared" si="387"/>
        <v>250</v>
      </c>
      <c r="L5111" s="399"/>
      <c r="M5111" s="389"/>
      <c r="N5111" s="401"/>
    </row>
    <row r="5112" spans="1:14" x14ac:dyDescent="0.2">
      <c r="A5112" s="158">
        <v>73349</v>
      </c>
      <c r="B5112" s="421">
        <v>500</v>
      </c>
      <c r="K5112" s="399">
        <f t="shared" si="387"/>
        <v>500</v>
      </c>
      <c r="L5112" s="399"/>
      <c r="M5112" s="389"/>
      <c r="N5112" s="401"/>
    </row>
    <row r="5113" spans="1:14" x14ac:dyDescent="0.2">
      <c r="A5113" s="158">
        <v>73350</v>
      </c>
      <c r="B5113" s="421">
        <v>250</v>
      </c>
      <c r="K5113" s="399">
        <f t="shared" si="387"/>
        <v>250</v>
      </c>
      <c r="L5113" s="399"/>
      <c r="M5113" s="389"/>
      <c r="N5113" s="401"/>
    </row>
    <row r="5114" spans="1:14" x14ac:dyDescent="0.2">
      <c r="A5114" s="158">
        <v>73351</v>
      </c>
      <c r="B5114" s="421">
        <v>397.35</v>
      </c>
      <c r="K5114" s="399">
        <f t="shared" si="387"/>
        <v>397.35</v>
      </c>
      <c r="L5114" s="399"/>
      <c r="M5114" s="389"/>
      <c r="N5114" s="401"/>
    </row>
    <row r="5115" spans="1:14" x14ac:dyDescent="0.2">
      <c r="A5115" s="158">
        <v>73352</v>
      </c>
      <c r="B5115" s="421">
        <v>1200</v>
      </c>
      <c r="K5115" s="399">
        <f t="shared" si="387"/>
        <v>1200</v>
      </c>
      <c r="L5115" s="399"/>
      <c r="M5115" s="389"/>
      <c r="N5115" s="401"/>
    </row>
    <row r="5116" spans="1:14" x14ac:dyDescent="0.2">
      <c r="A5116" s="158">
        <v>73353</v>
      </c>
      <c r="B5116" s="421">
        <v>400</v>
      </c>
      <c r="K5116" s="399">
        <f t="shared" si="387"/>
        <v>400</v>
      </c>
      <c r="L5116" s="399"/>
      <c r="M5116" s="389"/>
      <c r="N5116" s="401"/>
    </row>
    <row r="5117" spans="1:14" x14ac:dyDescent="0.2">
      <c r="A5117" s="158">
        <v>73354</v>
      </c>
      <c r="B5117" s="421">
        <v>1200</v>
      </c>
      <c r="K5117" s="399">
        <f t="shared" si="387"/>
        <v>1200</v>
      </c>
      <c r="L5117" s="399"/>
      <c r="M5117" s="389"/>
      <c r="N5117" s="401"/>
    </row>
    <row r="5118" spans="1:14" x14ac:dyDescent="0.2">
      <c r="A5118" s="158">
        <v>73355</v>
      </c>
      <c r="B5118" s="421">
        <v>1200</v>
      </c>
      <c r="K5118" s="399">
        <f t="shared" si="387"/>
        <v>1200</v>
      </c>
      <c r="L5118" s="399"/>
      <c r="M5118" s="389"/>
      <c r="N5118" s="401"/>
    </row>
    <row r="5119" spans="1:14" x14ac:dyDescent="0.2">
      <c r="A5119" s="158">
        <v>73356</v>
      </c>
      <c r="B5119" s="421">
        <v>1200</v>
      </c>
      <c r="K5119" s="399">
        <f t="shared" si="387"/>
        <v>1200</v>
      </c>
      <c r="L5119" s="399"/>
      <c r="M5119" s="389"/>
      <c r="N5119" s="401"/>
    </row>
    <row r="5120" spans="1:14" x14ac:dyDescent="0.2">
      <c r="A5120" s="158">
        <v>73357</v>
      </c>
      <c r="B5120" s="421">
        <v>400</v>
      </c>
      <c r="K5120" s="399">
        <f t="shared" si="387"/>
        <v>400</v>
      </c>
      <c r="L5120" s="399"/>
      <c r="M5120" s="389"/>
      <c r="N5120" s="401"/>
    </row>
    <row r="5121" spans="1:14" x14ac:dyDescent="0.2">
      <c r="A5121" s="158">
        <v>73358</v>
      </c>
      <c r="B5121" s="421">
        <v>2100</v>
      </c>
      <c r="K5121" s="399">
        <f t="shared" si="387"/>
        <v>2100</v>
      </c>
      <c r="L5121" s="399"/>
      <c r="M5121" s="389"/>
      <c r="N5121" s="401"/>
    </row>
    <row r="5122" spans="1:14" x14ac:dyDescent="0.2">
      <c r="A5122" s="158">
        <v>73359</v>
      </c>
      <c r="B5122" s="421">
        <v>2900</v>
      </c>
      <c r="K5122" s="399">
        <f t="shared" si="387"/>
        <v>2900</v>
      </c>
      <c r="L5122" s="399"/>
      <c r="M5122" s="389"/>
      <c r="N5122" s="401"/>
    </row>
    <row r="5123" spans="1:14" x14ac:dyDescent="0.2">
      <c r="A5123" s="158">
        <v>73360</v>
      </c>
      <c r="B5123" s="421">
        <v>500</v>
      </c>
      <c r="K5123" s="399">
        <f t="shared" si="387"/>
        <v>500</v>
      </c>
      <c r="L5123" s="399"/>
      <c r="M5123" s="389"/>
      <c r="N5123" s="401"/>
    </row>
    <row r="5124" spans="1:14" x14ac:dyDescent="0.2">
      <c r="A5124" s="158">
        <v>73361</v>
      </c>
      <c r="B5124" s="421">
        <v>400</v>
      </c>
      <c r="K5124" s="399">
        <f t="shared" si="387"/>
        <v>400</v>
      </c>
      <c r="L5124" s="399"/>
      <c r="M5124" s="389"/>
      <c r="N5124" s="401"/>
    </row>
    <row r="5125" spans="1:14" x14ac:dyDescent="0.2">
      <c r="A5125" s="158">
        <v>73362</v>
      </c>
      <c r="B5125" s="421">
        <v>400</v>
      </c>
      <c r="K5125" s="399">
        <f t="shared" si="387"/>
        <v>400</v>
      </c>
      <c r="L5125" s="399"/>
      <c r="M5125" s="389"/>
      <c r="N5125" s="401"/>
    </row>
    <row r="5126" spans="1:14" x14ac:dyDescent="0.2">
      <c r="A5126" s="158">
        <v>73363</v>
      </c>
      <c r="B5126" s="421">
        <v>400</v>
      </c>
      <c r="K5126" s="399">
        <f t="shared" si="387"/>
        <v>400</v>
      </c>
      <c r="L5126" s="399"/>
      <c r="M5126" s="389"/>
      <c r="N5126" s="401"/>
    </row>
    <row r="5127" spans="1:14" x14ac:dyDescent="0.2">
      <c r="A5127" s="158">
        <v>73364</v>
      </c>
      <c r="B5127" s="421">
        <v>400</v>
      </c>
      <c r="K5127" s="399">
        <f t="shared" si="387"/>
        <v>400</v>
      </c>
      <c r="L5127" s="399"/>
      <c r="M5127" s="389"/>
      <c r="N5127" s="401"/>
    </row>
    <row r="5128" spans="1:14" x14ac:dyDescent="0.2">
      <c r="A5128" s="158">
        <v>73365</v>
      </c>
      <c r="B5128" s="421">
        <v>340</v>
      </c>
      <c r="K5128" s="399">
        <f t="shared" si="387"/>
        <v>340</v>
      </c>
      <c r="L5128" s="399"/>
      <c r="M5128" s="389"/>
      <c r="N5128" s="401"/>
    </row>
    <row r="5129" spans="1:14" x14ac:dyDescent="0.2">
      <c r="A5129" s="158">
        <v>73366</v>
      </c>
      <c r="B5129" s="421">
        <v>400</v>
      </c>
      <c r="K5129" s="399">
        <f t="shared" si="387"/>
        <v>400</v>
      </c>
      <c r="L5129" s="399"/>
      <c r="M5129" s="389"/>
      <c r="N5129" s="401"/>
    </row>
    <row r="5130" spans="1:14" x14ac:dyDescent="0.2">
      <c r="A5130" s="158">
        <v>73367</v>
      </c>
      <c r="B5130" s="421">
        <v>340</v>
      </c>
      <c r="K5130" s="399">
        <f t="shared" si="387"/>
        <v>340</v>
      </c>
      <c r="L5130" s="399"/>
      <c r="M5130" s="389"/>
      <c r="N5130" s="401"/>
    </row>
    <row r="5131" spans="1:14" x14ac:dyDescent="0.2">
      <c r="A5131" s="158">
        <v>73368</v>
      </c>
      <c r="B5131" s="421">
        <v>400</v>
      </c>
      <c r="K5131" s="399">
        <f t="shared" si="387"/>
        <v>400</v>
      </c>
      <c r="L5131" s="399"/>
      <c r="M5131" s="389"/>
      <c r="N5131" s="401"/>
    </row>
    <row r="5132" spans="1:14" x14ac:dyDescent="0.2">
      <c r="A5132" s="158">
        <v>73369</v>
      </c>
      <c r="B5132" s="421">
        <v>400</v>
      </c>
      <c r="K5132" s="399">
        <f t="shared" ref="K5132:K5231" si="388">B5132</f>
        <v>400</v>
      </c>
      <c r="L5132" s="399"/>
      <c r="M5132" s="389"/>
      <c r="N5132" s="401"/>
    </row>
    <row r="5133" spans="1:14" x14ac:dyDescent="0.2">
      <c r="A5133" s="158">
        <v>73370</v>
      </c>
      <c r="B5133" s="421">
        <v>500</v>
      </c>
      <c r="K5133" s="399">
        <f t="shared" si="388"/>
        <v>500</v>
      </c>
      <c r="L5133" s="399"/>
      <c r="M5133" s="389"/>
      <c r="N5133" s="401"/>
    </row>
    <row r="5134" spans="1:14" x14ac:dyDescent="0.2">
      <c r="A5134" s="158">
        <v>73371</v>
      </c>
      <c r="B5134" s="421">
        <v>340</v>
      </c>
      <c r="K5134" s="399">
        <f t="shared" si="388"/>
        <v>340</v>
      </c>
      <c r="L5134" s="399"/>
      <c r="M5134" s="389"/>
      <c r="N5134" s="401"/>
    </row>
    <row r="5135" spans="1:14" x14ac:dyDescent="0.2">
      <c r="A5135" s="158">
        <v>73372</v>
      </c>
      <c r="B5135" s="421">
        <v>340</v>
      </c>
      <c r="K5135" s="399">
        <f t="shared" si="388"/>
        <v>340</v>
      </c>
      <c r="L5135" s="399"/>
      <c r="M5135" s="389"/>
      <c r="N5135" s="401"/>
    </row>
    <row r="5136" spans="1:14" x14ac:dyDescent="0.2">
      <c r="A5136" s="158">
        <v>73373</v>
      </c>
      <c r="B5136" s="421">
        <v>400</v>
      </c>
      <c r="K5136" s="399">
        <f t="shared" si="388"/>
        <v>400</v>
      </c>
      <c r="L5136" s="399"/>
      <c r="M5136" s="389"/>
      <c r="N5136" s="401"/>
    </row>
    <row r="5137" spans="1:14" x14ac:dyDescent="0.2">
      <c r="A5137" s="158">
        <v>73374</v>
      </c>
      <c r="B5137" s="421">
        <v>340</v>
      </c>
      <c r="K5137" s="399">
        <f t="shared" si="388"/>
        <v>340</v>
      </c>
      <c r="L5137" s="399"/>
      <c r="M5137" s="389"/>
      <c r="N5137" s="401"/>
    </row>
    <row r="5138" spans="1:14" x14ac:dyDescent="0.2">
      <c r="A5138" s="158">
        <v>73375</v>
      </c>
      <c r="B5138" s="421">
        <v>400</v>
      </c>
      <c r="K5138" s="399">
        <f t="shared" si="388"/>
        <v>400</v>
      </c>
      <c r="L5138" s="399"/>
      <c r="M5138" s="389"/>
      <c r="N5138" s="401"/>
    </row>
    <row r="5139" spans="1:14" x14ac:dyDescent="0.2">
      <c r="A5139" s="158">
        <v>73376</v>
      </c>
      <c r="B5139" s="421">
        <v>800</v>
      </c>
      <c r="K5139" s="399">
        <f t="shared" si="388"/>
        <v>800</v>
      </c>
      <c r="L5139" s="399"/>
      <c r="M5139" s="389"/>
      <c r="N5139" s="401"/>
    </row>
    <row r="5140" spans="1:14" x14ac:dyDescent="0.2">
      <c r="A5140" s="158">
        <v>73377</v>
      </c>
      <c r="B5140" s="421">
        <v>250</v>
      </c>
      <c r="K5140" s="399">
        <f t="shared" si="388"/>
        <v>250</v>
      </c>
      <c r="L5140" s="399"/>
      <c r="M5140" s="389"/>
      <c r="N5140" s="401"/>
    </row>
    <row r="5141" spans="1:14" x14ac:dyDescent="0.2">
      <c r="A5141" s="158">
        <v>73378</v>
      </c>
      <c r="B5141" s="421">
        <v>340</v>
      </c>
      <c r="K5141" s="399">
        <f t="shared" si="388"/>
        <v>340</v>
      </c>
      <c r="L5141" s="399"/>
      <c r="M5141" s="389"/>
      <c r="N5141" s="401"/>
    </row>
    <row r="5142" spans="1:14" x14ac:dyDescent="0.2">
      <c r="A5142" s="158">
        <v>73379</v>
      </c>
      <c r="B5142" s="421">
        <v>340</v>
      </c>
      <c r="K5142" s="399">
        <f t="shared" si="388"/>
        <v>340</v>
      </c>
      <c r="L5142" s="399"/>
      <c r="M5142" s="389"/>
      <c r="N5142" s="401"/>
    </row>
    <row r="5143" spans="1:14" x14ac:dyDescent="0.2">
      <c r="A5143" s="158">
        <v>73380</v>
      </c>
      <c r="B5143" s="421">
        <v>340</v>
      </c>
      <c r="K5143" s="399">
        <f t="shared" si="388"/>
        <v>340</v>
      </c>
      <c r="L5143" s="399"/>
      <c r="M5143" s="389"/>
      <c r="N5143" s="401"/>
    </row>
    <row r="5144" spans="1:14" x14ac:dyDescent="0.2">
      <c r="A5144" s="158">
        <v>73381</v>
      </c>
      <c r="B5144" s="421">
        <v>340</v>
      </c>
      <c r="K5144" s="399">
        <f t="shared" si="388"/>
        <v>340</v>
      </c>
      <c r="L5144" s="399"/>
      <c r="M5144" s="389"/>
      <c r="N5144" s="401"/>
    </row>
    <row r="5145" spans="1:14" x14ac:dyDescent="0.2">
      <c r="A5145" s="158">
        <v>73382</v>
      </c>
      <c r="B5145" s="421">
        <v>340</v>
      </c>
      <c r="K5145" s="399">
        <f t="shared" si="388"/>
        <v>340</v>
      </c>
      <c r="L5145" s="399"/>
      <c r="M5145" s="389"/>
      <c r="N5145" s="401"/>
    </row>
    <row r="5146" spans="1:14" x14ac:dyDescent="0.2">
      <c r="A5146" s="158">
        <v>73383</v>
      </c>
      <c r="B5146" s="421">
        <v>400</v>
      </c>
      <c r="K5146" s="399">
        <f t="shared" si="388"/>
        <v>400</v>
      </c>
      <c r="L5146" s="399"/>
      <c r="M5146" s="389"/>
      <c r="N5146" s="401"/>
    </row>
    <row r="5147" spans="1:14" x14ac:dyDescent="0.2">
      <c r="A5147" s="158">
        <v>73384</v>
      </c>
      <c r="B5147" s="421">
        <v>1736</v>
      </c>
      <c r="K5147" s="399">
        <f t="shared" si="388"/>
        <v>1736</v>
      </c>
      <c r="L5147" s="399"/>
      <c r="M5147" s="389"/>
      <c r="N5147" s="401"/>
    </row>
    <row r="5148" spans="1:14" x14ac:dyDescent="0.2">
      <c r="A5148" s="158">
        <v>73385</v>
      </c>
      <c r="B5148" s="421">
        <v>635</v>
      </c>
      <c r="K5148" s="399">
        <f t="shared" si="388"/>
        <v>635</v>
      </c>
      <c r="L5148" s="399"/>
      <c r="M5148" s="389"/>
      <c r="N5148" s="401"/>
    </row>
    <row r="5149" spans="1:14" x14ac:dyDescent="0.2">
      <c r="A5149" s="158">
        <v>73386</v>
      </c>
      <c r="B5149" s="421">
        <v>1270</v>
      </c>
      <c r="K5149" s="399">
        <f t="shared" si="388"/>
        <v>1270</v>
      </c>
      <c r="L5149" s="399"/>
      <c r="M5149" s="389"/>
      <c r="N5149" s="401"/>
    </row>
    <row r="5150" spans="1:14" x14ac:dyDescent="0.2">
      <c r="A5150" s="158">
        <v>73387</v>
      </c>
      <c r="B5150" s="421">
        <v>1905</v>
      </c>
      <c r="K5150" s="399">
        <f t="shared" si="388"/>
        <v>1905</v>
      </c>
      <c r="L5150" s="399"/>
      <c r="M5150" s="389"/>
      <c r="N5150" s="401"/>
    </row>
    <row r="5151" spans="1:14" x14ac:dyDescent="0.2">
      <c r="A5151" s="158">
        <v>73388</v>
      </c>
      <c r="B5151" s="421">
        <v>589.9</v>
      </c>
      <c r="K5151" s="399">
        <f t="shared" si="388"/>
        <v>589.9</v>
      </c>
      <c r="L5151" s="399"/>
      <c r="M5151" s="389"/>
      <c r="N5151" s="401"/>
    </row>
    <row r="5152" spans="1:14" x14ac:dyDescent="0.2">
      <c r="A5152" s="158">
        <v>73389</v>
      </c>
      <c r="B5152" s="421">
        <v>340</v>
      </c>
      <c r="K5152" s="399">
        <f t="shared" si="388"/>
        <v>340</v>
      </c>
      <c r="L5152" s="399"/>
      <c r="M5152" s="389"/>
      <c r="N5152" s="401"/>
    </row>
    <row r="5153" spans="1:14" x14ac:dyDescent="0.2">
      <c r="A5153" s="158">
        <v>73391</v>
      </c>
      <c r="B5153" s="421">
        <v>589.9</v>
      </c>
      <c r="K5153" s="399">
        <f t="shared" si="388"/>
        <v>589.9</v>
      </c>
      <c r="L5153" s="399"/>
      <c r="M5153" s="389"/>
      <c r="N5153" s="401"/>
    </row>
    <row r="5154" spans="1:14" x14ac:dyDescent="0.2">
      <c r="A5154" s="158">
        <v>73392</v>
      </c>
      <c r="B5154" s="414">
        <v>1200</v>
      </c>
      <c r="K5154" s="399">
        <f t="shared" si="388"/>
        <v>1200</v>
      </c>
      <c r="L5154" s="399"/>
      <c r="M5154" s="389"/>
      <c r="N5154" s="401"/>
    </row>
    <row r="5155" spans="1:14" x14ac:dyDescent="0.2">
      <c r="A5155" s="158">
        <v>73393</v>
      </c>
      <c r="B5155" s="414">
        <v>400</v>
      </c>
      <c r="K5155" s="399">
        <f t="shared" si="388"/>
        <v>400</v>
      </c>
      <c r="L5155" s="399"/>
      <c r="M5155" s="389"/>
      <c r="N5155" s="401"/>
    </row>
    <row r="5156" spans="1:14" x14ac:dyDescent="0.2">
      <c r="A5156" s="158">
        <v>73394</v>
      </c>
      <c r="B5156" s="414">
        <v>1200</v>
      </c>
      <c r="K5156" s="399">
        <f t="shared" si="388"/>
        <v>1200</v>
      </c>
      <c r="L5156" s="399"/>
      <c r="M5156" s="389"/>
      <c r="N5156" s="401"/>
    </row>
    <row r="5157" spans="1:14" x14ac:dyDescent="0.2">
      <c r="A5157" s="158">
        <v>73395</v>
      </c>
      <c r="B5157" s="414">
        <v>500</v>
      </c>
      <c r="K5157" s="399">
        <f t="shared" si="388"/>
        <v>500</v>
      </c>
      <c r="L5157" s="399"/>
      <c r="M5157" s="389"/>
      <c r="N5157" s="401"/>
    </row>
    <row r="5158" spans="1:14" x14ac:dyDescent="0.2">
      <c r="A5158" s="158">
        <v>73396</v>
      </c>
      <c r="B5158" s="414">
        <v>90</v>
      </c>
      <c r="K5158" s="399">
        <f t="shared" si="388"/>
        <v>90</v>
      </c>
      <c r="L5158" s="399"/>
      <c r="M5158" s="389"/>
      <c r="N5158" s="401"/>
    </row>
    <row r="5159" spans="1:14" x14ac:dyDescent="0.2">
      <c r="A5159" s="158">
        <v>73397</v>
      </c>
      <c r="B5159" s="414">
        <v>200</v>
      </c>
      <c r="K5159" s="399">
        <f t="shared" si="388"/>
        <v>200</v>
      </c>
      <c r="L5159" s="399"/>
      <c r="M5159" s="389"/>
      <c r="N5159" s="401"/>
    </row>
    <row r="5160" spans="1:14" x14ac:dyDescent="0.2">
      <c r="A5160" s="158">
        <v>73398</v>
      </c>
      <c r="B5160" s="414">
        <v>420</v>
      </c>
      <c r="K5160" s="399">
        <f t="shared" si="388"/>
        <v>420</v>
      </c>
      <c r="L5160" s="399"/>
      <c r="M5160" s="389"/>
      <c r="N5160" s="401"/>
    </row>
    <row r="5161" spans="1:14" x14ac:dyDescent="0.2">
      <c r="A5161" s="158">
        <v>73399</v>
      </c>
      <c r="B5161" s="414">
        <v>700</v>
      </c>
      <c r="K5161" s="399">
        <f t="shared" si="388"/>
        <v>700</v>
      </c>
      <c r="L5161" s="399"/>
      <c r="M5161" s="389"/>
      <c r="N5161" s="401"/>
    </row>
    <row r="5162" spans="1:14" x14ac:dyDescent="0.2">
      <c r="A5162" s="158">
        <v>73401</v>
      </c>
      <c r="B5162" s="414">
        <v>2100</v>
      </c>
      <c r="K5162" s="399">
        <f t="shared" si="388"/>
        <v>2100</v>
      </c>
      <c r="L5162" s="399"/>
      <c r="M5162" s="389"/>
      <c r="N5162" s="401"/>
    </row>
    <row r="5163" spans="1:14" x14ac:dyDescent="0.2">
      <c r="A5163" s="158">
        <v>73402</v>
      </c>
      <c r="B5163" s="414">
        <v>2100</v>
      </c>
      <c r="K5163" s="399">
        <f t="shared" si="388"/>
        <v>2100</v>
      </c>
      <c r="L5163" s="399"/>
      <c r="M5163" s="389"/>
      <c r="N5163" s="401"/>
    </row>
    <row r="5164" spans="1:14" x14ac:dyDescent="0.2">
      <c r="A5164" s="158">
        <v>73403</v>
      </c>
      <c r="B5164" s="414">
        <v>500</v>
      </c>
      <c r="K5164" s="399">
        <f t="shared" si="388"/>
        <v>500</v>
      </c>
      <c r="L5164" s="399"/>
      <c r="M5164" s="389"/>
      <c r="N5164" s="401"/>
    </row>
    <row r="5165" spans="1:14" x14ac:dyDescent="0.2">
      <c r="A5165" s="158">
        <v>73404</v>
      </c>
      <c r="B5165" s="414">
        <v>400</v>
      </c>
      <c r="K5165" s="399">
        <f t="shared" si="388"/>
        <v>400</v>
      </c>
      <c r="L5165" s="399"/>
      <c r="M5165" s="389"/>
      <c r="N5165" s="401"/>
    </row>
    <row r="5166" spans="1:14" x14ac:dyDescent="0.2">
      <c r="A5166" s="158">
        <v>73405</v>
      </c>
      <c r="B5166" s="414">
        <v>1200</v>
      </c>
      <c r="K5166" s="399">
        <f t="shared" si="388"/>
        <v>1200</v>
      </c>
      <c r="L5166" s="399"/>
      <c r="M5166" s="389"/>
      <c r="N5166" s="401"/>
    </row>
    <row r="5167" spans="1:14" x14ac:dyDescent="0.2">
      <c r="A5167" s="158">
        <v>73406</v>
      </c>
      <c r="B5167" s="414">
        <v>400</v>
      </c>
      <c r="K5167" s="399">
        <f t="shared" si="388"/>
        <v>400</v>
      </c>
      <c r="L5167" s="399"/>
      <c r="M5167" s="389"/>
      <c r="N5167" s="401"/>
    </row>
    <row r="5168" spans="1:14" x14ac:dyDescent="0.2">
      <c r="A5168" s="158">
        <v>73410</v>
      </c>
      <c r="B5168" s="414">
        <v>100</v>
      </c>
      <c r="K5168" s="399">
        <f t="shared" si="388"/>
        <v>100</v>
      </c>
      <c r="L5168" s="399"/>
      <c r="M5168" s="389"/>
      <c r="N5168" s="401"/>
    </row>
    <row r="5169" spans="1:14" x14ac:dyDescent="0.2">
      <c r="A5169" s="158">
        <v>73411</v>
      </c>
      <c r="B5169" s="414">
        <v>400</v>
      </c>
      <c r="K5169" s="399">
        <f t="shared" si="388"/>
        <v>400</v>
      </c>
      <c r="L5169" s="399"/>
      <c r="M5169" s="389"/>
      <c r="N5169" s="401"/>
    </row>
    <row r="5170" spans="1:14" x14ac:dyDescent="0.2">
      <c r="A5170" s="158">
        <v>73412</v>
      </c>
      <c r="B5170" s="414">
        <v>250</v>
      </c>
      <c r="K5170" s="399">
        <f t="shared" si="388"/>
        <v>250</v>
      </c>
      <c r="L5170" s="399"/>
      <c r="M5170" s="389"/>
      <c r="N5170" s="401"/>
    </row>
    <row r="5171" spans="1:14" x14ac:dyDescent="0.2">
      <c r="A5171" s="158">
        <v>73413</v>
      </c>
      <c r="B5171" s="414">
        <v>250</v>
      </c>
      <c r="K5171" s="399">
        <f t="shared" si="388"/>
        <v>250</v>
      </c>
      <c r="L5171" s="399"/>
      <c r="M5171" s="389"/>
      <c r="N5171" s="401"/>
    </row>
    <row r="5172" spans="1:14" x14ac:dyDescent="0.2">
      <c r="A5172" s="158">
        <v>73416</v>
      </c>
      <c r="B5172" s="414">
        <v>1200</v>
      </c>
      <c r="K5172" s="399">
        <f t="shared" si="388"/>
        <v>1200</v>
      </c>
      <c r="L5172" s="399"/>
      <c r="M5172" s="389"/>
      <c r="N5172" s="401"/>
    </row>
    <row r="5173" spans="1:14" x14ac:dyDescent="0.2">
      <c r="A5173" s="158">
        <v>73417</v>
      </c>
      <c r="B5173" s="414">
        <v>400</v>
      </c>
      <c r="K5173" s="399">
        <f t="shared" si="388"/>
        <v>400</v>
      </c>
      <c r="L5173" s="399"/>
      <c r="M5173" s="389"/>
      <c r="N5173" s="401"/>
    </row>
    <row r="5174" spans="1:14" x14ac:dyDescent="0.2">
      <c r="A5174" s="158">
        <v>73418</v>
      </c>
      <c r="B5174" s="414">
        <v>400</v>
      </c>
      <c r="K5174" s="399">
        <f t="shared" si="388"/>
        <v>400</v>
      </c>
      <c r="L5174" s="399"/>
      <c r="M5174" s="389"/>
      <c r="N5174" s="401"/>
    </row>
    <row r="5175" spans="1:14" x14ac:dyDescent="0.2">
      <c r="A5175" s="158">
        <v>73419</v>
      </c>
      <c r="B5175" s="414">
        <v>500</v>
      </c>
      <c r="K5175" s="399">
        <f t="shared" si="388"/>
        <v>500</v>
      </c>
      <c r="L5175" s="399"/>
      <c r="M5175" s="389"/>
      <c r="N5175" s="401"/>
    </row>
    <row r="5176" spans="1:14" x14ac:dyDescent="0.2">
      <c r="A5176" s="158">
        <v>73420</v>
      </c>
      <c r="B5176" s="414">
        <v>56</v>
      </c>
      <c r="K5176" s="399">
        <f t="shared" si="388"/>
        <v>56</v>
      </c>
      <c r="L5176" s="399"/>
      <c r="M5176" s="389"/>
      <c r="N5176" s="401"/>
    </row>
    <row r="5177" spans="1:14" x14ac:dyDescent="0.2">
      <c r="A5177" s="158">
        <v>73421</v>
      </c>
      <c r="B5177" s="414">
        <v>550</v>
      </c>
      <c r="K5177" s="399">
        <f t="shared" si="388"/>
        <v>550</v>
      </c>
      <c r="L5177" s="399"/>
      <c r="M5177" s="389"/>
      <c r="N5177" s="401"/>
    </row>
    <row r="5178" spans="1:14" x14ac:dyDescent="0.2">
      <c r="A5178" s="158">
        <v>73422</v>
      </c>
      <c r="B5178" s="414">
        <v>1200</v>
      </c>
      <c r="K5178" s="399">
        <f t="shared" si="388"/>
        <v>1200</v>
      </c>
      <c r="L5178" s="399"/>
      <c r="M5178" s="389"/>
      <c r="N5178" s="401"/>
    </row>
    <row r="5179" spans="1:14" x14ac:dyDescent="0.2">
      <c r="A5179" s="158">
        <v>73423</v>
      </c>
      <c r="B5179" s="414">
        <v>500</v>
      </c>
      <c r="K5179" s="399">
        <f t="shared" si="388"/>
        <v>500</v>
      </c>
      <c r="L5179" s="399"/>
      <c r="M5179" s="389"/>
      <c r="N5179" s="401"/>
    </row>
    <row r="5180" spans="1:14" x14ac:dyDescent="0.2">
      <c r="A5180" s="158">
        <v>73424</v>
      </c>
      <c r="B5180" s="414">
        <v>1600</v>
      </c>
      <c r="K5180" s="399">
        <f t="shared" si="388"/>
        <v>1600</v>
      </c>
      <c r="L5180" s="399"/>
      <c r="M5180" s="389"/>
      <c r="N5180" s="401"/>
    </row>
    <row r="5181" spans="1:14" x14ac:dyDescent="0.2">
      <c r="A5181" s="158">
        <v>73425</v>
      </c>
      <c r="B5181" s="414">
        <v>1800</v>
      </c>
      <c r="K5181" s="399">
        <f t="shared" si="388"/>
        <v>1800</v>
      </c>
      <c r="L5181" s="399"/>
      <c r="M5181" s="389"/>
      <c r="N5181" s="401"/>
    </row>
    <row r="5182" spans="1:14" x14ac:dyDescent="0.2">
      <c r="A5182" s="158">
        <v>73426</v>
      </c>
      <c r="B5182" s="414">
        <v>2400</v>
      </c>
      <c r="K5182" s="399">
        <f t="shared" si="388"/>
        <v>2400</v>
      </c>
      <c r="L5182" s="399"/>
      <c r="M5182" s="389"/>
      <c r="N5182" s="401"/>
    </row>
    <row r="5183" spans="1:14" x14ac:dyDescent="0.2">
      <c r="A5183" s="158">
        <v>73427</v>
      </c>
      <c r="B5183" s="414">
        <v>1200</v>
      </c>
      <c r="K5183" s="399">
        <f t="shared" si="388"/>
        <v>1200</v>
      </c>
      <c r="L5183" s="399"/>
      <c r="M5183" s="389"/>
      <c r="N5183" s="401"/>
    </row>
    <row r="5184" spans="1:14" x14ac:dyDescent="0.2">
      <c r="A5184" s="158">
        <v>73428</v>
      </c>
      <c r="B5184" s="414">
        <v>500</v>
      </c>
      <c r="K5184" s="399">
        <f t="shared" si="388"/>
        <v>500</v>
      </c>
      <c r="L5184" s="399"/>
      <c r="M5184" s="389"/>
      <c r="N5184" s="401"/>
    </row>
    <row r="5185" spans="1:14" x14ac:dyDescent="0.2">
      <c r="A5185" s="158">
        <v>73430</v>
      </c>
      <c r="B5185" s="414">
        <v>400</v>
      </c>
      <c r="K5185" s="399">
        <f t="shared" si="388"/>
        <v>400</v>
      </c>
      <c r="L5185" s="399"/>
      <c r="M5185" s="389"/>
      <c r="N5185" s="401"/>
    </row>
    <row r="5186" spans="1:14" x14ac:dyDescent="0.2">
      <c r="A5186" s="158">
        <v>73431</v>
      </c>
      <c r="B5186" s="414">
        <v>533</v>
      </c>
      <c r="K5186" s="399">
        <f t="shared" si="388"/>
        <v>533</v>
      </c>
      <c r="L5186" s="399"/>
      <c r="M5186" s="389"/>
      <c r="N5186" s="401"/>
    </row>
    <row r="5187" spans="1:14" x14ac:dyDescent="0.2">
      <c r="A5187" s="158">
        <v>73432</v>
      </c>
      <c r="B5187" s="414">
        <v>667</v>
      </c>
      <c r="K5187" s="399">
        <f t="shared" si="388"/>
        <v>667</v>
      </c>
      <c r="L5187" s="399"/>
      <c r="M5187" s="389"/>
      <c r="N5187" s="401"/>
    </row>
    <row r="5188" spans="1:14" x14ac:dyDescent="0.2">
      <c r="A5188" s="158">
        <v>73433</v>
      </c>
      <c r="B5188" s="414">
        <v>1000</v>
      </c>
      <c r="K5188" s="399">
        <f t="shared" si="388"/>
        <v>1000</v>
      </c>
      <c r="L5188" s="399"/>
      <c r="M5188" s="389"/>
      <c r="N5188" s="401"/>
    </row>
    <row r="5189" spans="1:14" x14ac:dyDescent="0.2">
      <c r="A5189" s="158">
        <v>73436</v>
      </c>
      <c r="B5189" s="414">
        <v>397.35</v>
      </c>
      <c r="K5189" s="399">
        <f t="shared" si="388"/>
        <v>397.35</v>
      </c>
      <c r="L5189" s="399"/>
      <c r="M5189" s="389"/>
      <c r="N5189" s="401"/>
    </row>
    <row r="5190" spans="1:14" x14ac:dyDescent="0.2">
      <c r="A5190" s="158">
        <v>73521</v>
      </c>
      <c r="B5190" s="421">
        <v>9.6999999999999993</v>
      </c>
      <c r="K5190" s="399">
        <f t="shared" si="388"/>
        <v>9.6999999999999993</v>
      </c>
      <c r="L5190" s="399"/>
      <c r="M5190" s="389"/>
      <c r="N5190" s="401"/>
    </row>
    <row r="5191" spans="1:14" x14ac:dyDescent="0.2">
      <c r="A5191" s="158">
        <v>73523</v>
      </c>
      <c r="B5191" s="421">
        <v>41.75</v>
      </c>
      <c r="K5191" s="399">
        <f t="shared" si="388"/>
        <v>41.75</v>
      </c>
      <c r="L5191" s="399"/>
      <c r="M5191" s="389"/>
      <c r="N5191" s="401"/>
    </row>
    <row r="5192" spans="1:14" x14ac:dyDescent="0.2">
      <c r="A5192" s="158">
        <v>73525</v>
      </c>
      <c r="B5192" s="421">
        <v>28.35</v>
      </c>
      <c r="K5192" s="399">
        <f t="shared" si="388"/>
        <v>28.35</v>
      </c>
      <c r="L5192" s="399"/>
      <c r="M5192" s="389"/>
      <c r="N5192" s="401"/>
    </row>
    <row r="5193" spans="1:14" x14ac:dyDescent="0.2">
      <c r="A5193" s="158">
        <v>73527</v>
      </c>
      <c r="B5193" s="421">
        <v>10</v>
      </c>
      <c r="K5193" s="399">
        <f t="shared" si="388"/>
        <v>10</v>
      </c>
      <c r="L5193" s="399"/>
      <c r="M5193" s="389"/>
      <c r="N5193" s="401"/>
    </row>
    <row r="5194" spans="1:14" x14ac:dyDescent="0.2">
      <c r="A5194" s="158">
        <v>73529</v>
      </c>
      <c r="B5194" s="421">
        <v>28.65</v>
      </c>
      <c r="K5194" s="399">
        <f t="shared" si="388"/>
        <v>28.65</v>
      </c>
      <c r="L5194" s="399"/>
      <c r="M5194" s="389"/>
      <c r="N5194" s="401"/>
    </row>
    <row r="5195" spans="1:14" x14ac:dyDescent="0.2">
      <c r="A5195" s="158">
        <v>73801</v>
      </c>
      <c r="B5195" s="421">
        <v>6.9</v>
      </c>
      <c r="K5195" s="399">
        <f t="shared" si="388"/>
        <v>6.9</v>
      </c>
      <c r="L5195" s="399"/>
      <c r="M5195" s="389"/>
      <c r="N5195" s="401"/>
    </row>
    <row r="5196" spans="1:14" x14ac:dyDescent="0.2">
      <c r="A5196" s="158">
        <v>73802</v>
      </c>
      <c r="B5196" s="421">
        <v>4.55</v>
      </c>
      <c r="K5196" s="399">
        <f t="shared" si="388"/>
        <v>4.55</v>
      </c>
      <c r="L5196" s="399"/>
      <c r="M5196" s="389"/>
      <c r="N5196" s="401"/>
    </row>
    <row r="5197" spans="1:14" x14ac:dyDescent="0.2">
      <c r="A5197" s="158">
        <v>73803</v>
      </c>
      <c r="B5197" s="421">
        <v>6.35</v>
      </c>
      <c r="K5197" s="399">
        <f t="shared" si="388"/>
        <v>6.35</v>
      </c>
      <c r="L5197" s="399"/>
      <c r="M5197" s="389"/>
      <c r="N5197" s="401"/>
    </row>
    <row r="5198" spans="1:14" x14ac:dyDescent="0.2">
      <c r="A5198" s="158">
        <v>73804</v>
      </c>
      <c r="B5198" s="421">
        <v>8.15</v>
      </c>
      <c r="K5198" s="399">
        <f t="shared" si="388"/>
        <v>8.15</v>
      </c>
      <c r="L5198" s="399"/>
      <c r="M5198" s="389"/>
      <c r="N5198" s="401"/>
    </row>
    <row r="5199" spans="1:14" x14ac:dyDescent="0.2">
      <c r="A5199" s="158">
        <v>73805</v>
      </c>
      <c r="B5199" s="421">
        <v>4.55</v>
      </c>
      <c r="K5199" s="399">
        <f t="shared" si="388"/>
        <v>4.55</v>
      </c>
      <c r="L5199" s="399"/>
      <c r="M5199" s="389"/>
      <c r="N5199" s="401"/>
    </row>
    <row r="5200" spans="1:14" x14ac:dyDescent="0.2">
      <c r="A5200" s="158">
        <v>73806</v>
      </c>
      <c r="B5200" s="421">
        <v>10.15</v>
      </c>
      <c r="K5200" s="399">
        <f t="shared" si="388"/>
        <v>10.15</v>
      </c>
      <c r="L5200" s="399"/>
      <c r="M5200" s="389"/>
      <c r="N5200" s="401"/>
    </row>
    <row r="5201" spans="1:14" x14ac:dyDescent="0.2">
      <c r="A5201" s="158">
        <v>73807</v>
      </c>
      <c r="B5201" s="421">
        <v>6.9</v>
      </c>
      <c r="K5201" s="399">
        <f t="shared" si="388"/>
        <v>6.9</v>
      </c>
      <c r="L5201" s="399"/>
      <c r="M5201" s="389"/>
      <c r="N5201" s="401"/>
    </row>
    <row r="5202" spans="1:14" x14ac:dyDescent="0.2">
      <c r="A5202" s="158">
        <v>73808</v>
      </c>
      <c r="B5202" s="421">
        <v>8.65</v>
      </c>
      <c r="K5202" s="399">
        <f t="shared" si="388"/>
        <v>8.65</v>
      </c>
      <c r="L5202" s="399"/>
      <c r="M5202" s="389"/>
      <c r="N5202" s="401"/>
    </row>
    <row r="5203" spans="1:14" x14ac:dyDescent="0.2">
      <c r="A5203" s="158">
        <v>73809</v>
      </c>
      <c r="B5203" s="421">
        <v>2.35</v>
      </c>
      <c r="K5203" s="399">
        <f t="shared" si="388"/>
        <v>2.35</v>
      </c>
      <c r="L5203" s="399"/>
      <c r="M5203" s="389"/>
      <c r="N5203" s="401"/>
    </row>
    <row r="5204" spans="1:14" x14ac:dyDescent="0.2">
      <c r="A5204" s="158">
        <v>73810</v>
      </c>
      <c r="B5204" s="421">
        <v>6.9</v>
      </c>
      <c r="K5204" s="399">
        <f t="shared" si="388"/>
        <v>6.9</v>
      </c>
      <c r="L5204" s="399"/>
      <c r="M5204" s="389"/>
      <c r="N5204" s="401"/>
    </row>
    <row r="5205" spans="1:14" x14ac:dyDescent="0.2">
      <c r="A5205" s="158">
        <v>73811</v>
      </c>
      <c r="B5205" s="421">
        <v>11.2</v>
      </c>
      <c r="K5205" s="399">
        <f t="shared" si="388"/>
        <v>11.2</v>
      </c>
      <c r="L5205" s="399"/>
      <c r="M5205" s="389"/>
      <c r="N5205" s="401"/>
    </row>
    <row r="5206" spans="1:14" x14ac:dyDescent="0.2">
      <c r="A5206" s="158">
        <v>73812</v>
      </c>
      <c r="B5206" s="421">
        <v>11.8</v>
      </c>
      <c r="K5206" s="399">
        <f t="shared" si="388"/>
        <v>11.8</v>
      </c>
      <c r="L5206" s="399"/>
      <c r="M5206" s="389"/>
      <c r="N5206" s="401"/>
    </row>
    <row r="5207" spans="1:14" x14ac:dyDescent="0.2">
      <c r="A5207" s="158">
        <v>73826</v>
      </c>
      <c r="B5207" s="421">
        <v>11.8</v>
      </c>
      <c r="K5207" s="399">
        <f t="shared" si="388"/>
        <v>11.8</v>
      </c>
      <c r="L5207" s="399"/>
      <c r="M5207" s="389"/>
      <c r="N5207" s="401"/>
    </row>
    <row r="5208" spans="1:14" x14ac:dyDescent="0.2">
      <c r="A5208" s="158">
        <v>73828</v>
      </c>
      <c r="B5208" s="421">
        <v>6.9</v>
      </c>
      <c r="K5208" s="399">
        <f t="shared" si="388"/>
        <v>6.9</v>
      </c>
      <c r="L5208" s="399"/>
      <c r="M5208" s="389"/>
      <c r="N5208" s="401"/>
    </row>
    <row r="5209" spans="1:14" x14ac:dyDescent="0.2">
      <c r="A5209" s="158">
        <v>73829</v>
      </c>
      <c r="B5209" s="421">
        <v>4.55</v>
      </c>
      <c r="K5209" s="399">
        <f t="shared" si="388"/>
        <v>4.55</v>
      </c>
      <c r="L5209" s="399"/>
      <c r="M5209" s="389"/>
      <c r="N5209" s="401"/>
    </row>
    <row r="5210" spans="1:14" x14ac:dyDescent="0.2">
      <c r="A5210" s="158">
        <v>73830</v>
      </c>
      <c r="B5210" s="421">
        <v>6.35</v>
      </c>
      <c r="K5210" s="399">
        <f t="shared" si="388"/>
        <v>6.35</v>
      </c>
      <c r="L5210" s="399"/>
      <c r="M5210" s="389"/>
      <c r="N5210" s="401"/>
    </row>
    <row r="5211" spans="1:14" x14ac:dyDescent="0.2">
      <c r="A5211" s="158">
        <v>73831</v>
      </c>
      <c r="B5211" s="421">
        <v>8.15</v>
      </c>
      <c r="K5211" s="399">
        <f t="shared" si="388"/>
        <v>8.15</v>
      </c>
      <c r="L5211" s="399"/>
      <c r="M5211" s="389"/>
      <c r="N5211" s="401"/>
    </row>
    <row r="5212" spans="1:14" x14ac:dyDescent="0.2">
      <c r="A5212" s="158">
        <v>73832</v>
      </c>
      <c r="B5212" s="421">
        <v>4.55</v>
      </c>
      <c r="K5212" s="399">
        <f t="shared" si="388"/>
        <v>4.55</v>
      </c>
      <c r="L5212" s="399"/>
      <c r="M5212" s="389"/>
      <c r="N5212" s="401"/>
    </row>
    <row r="5213" spans="1:14" x14ac:dyDescent="0.2">
      <c r="A5213" s="158">
        <v>73833</v>
      </c>
      <c r="B5213" s="421">
        <v>10.15</v>
      </c>
      <c r="K5213" s="399">
        <f t="shared" si="388"/>
        <v>10.15</v>
      </c>
      <c r="L5213" s="399"/>
      <c r="M5213" s="389"/>
      <c r="N5213" s="401"/>
    </row>
    <row r="5214" spans="1:14" x14ac:dyDescent="0.2">
      <c r="A5214" s="158">
        <v>73834</v>
      </c>
      <c r="B5214" s="421">
        <v>6.9</v>
      </c>
      <c r="K5214" s="399">
        <f t="shared" si="388"/>
        <v>6.9</v>
      </c>
      <c r="L5214" s="399"/>
      <c r="M5214" s="389"/>
      <c r="N5214" s="401"/>
    </row>
    <row r="5215" spans="1:14" x14ac:dyDescent="0.2">
      <c r="A5215" s="158">
        <v>73835</v>
      </c>
      <c r="B5215" s="421">
        <v>8.65</v>
      </c>
      <c r="K5215" s="399">
        <f t="shared" si="388"/>
        <v>8.65</v>
      </c>
      <c r="L5215" s="399"/>
      <c r="M5215" s="389"/>
      <c r="N5215" s="401"/>
    </row>
    <row r="5216" spans="1:14" x14ac:dyDescent="0.2">
      <c r="A5216" s="158">
        <v>73836</v>
      </c>
      <c r="B5216" s="421">
        <v>2.35</v>
      </c>
      <c r="K5216" s="399">
        <f t="shared" si="388"/>
        <v>2.35</v>
      </c>
      <c r="L5216" s="399"/>
      <c r="M5216" s="389"/>
      <c r="N5216" s="401"/>
    </row>
    <row r="5217" spans="1:14" x14ac:dyDescent="0.2">
      <c r="A5217" s="158">
        <v>73837</v>
      </c>
      <c r="B5217" s="421">
        <v>6.9</v>
      </c>
      <c r="K5217" s="399">
        <f t="shared" si="388"/>
        <v>6.9</v>
      </c>
      <c r="L5217" s="399"/>
      <c r="M5217" s="389"/>
      <c r="N5217" s="401"/>
    </row>
    <row r="5218" spans="1:14" x14ac:dyDescent="0.2">
      <c r="A5218" s="158">
        <v>73839</v>
      </c>
      <c r="B5218" s="421">
        <v>16.8</v>
      </c>
      <c r="K5218" s="399">
        <f t="shared" si="388"/>
        <v>16.8</v>
      </c>
      <c r="L5218" s="399"/>
      <c r="M5218" s="389"/>
      <c r="N5218" s="401"/>
    </row>
    <row r="5219" spans="1:14" x14ac:dyDescent="0.2">
      <c r="A5219" s="158">
        <v>73840</v>
      </c>
      <c r="B5219" s="421">
        <v>17</v>
      </c>
      <c r="K5219" s="399">
        <f t="shared" si="388"/>
        <v>17</v>
      </c>
      <c r="L5219" s="399"/>
      <c r="M5219" s="389"/>
      <c r="N5219" s="401"/>
    </row>
    <row r="5220" spans="1:14" x14ac:dyDescent="0.2">
      <c r="A5220" s="158">
        <v>73844</v>
      </c>
      <c r="B5220" s="421">
        <v>20.350000000000001</v>
      </c>
      <c r="K5220" s="399">
        <f t="shared" si="388"/>
        <v>20.350000000000001</v>
      </c>
      <c r="L5220" s="399"/>
      <c r="M5220" s="389"/>
      <c r="N5220" s="401"/>
    </row>
    <row r="5221" spans="1:14" x14ac:dyDescent="0.2">
      <c r="A5221" s="158">
        <v>73899</v>
      </c>
      <c r="B5221" s="421">
        <v>5.95</v>
      </c>
      <c r="K5221" s="399">
        <f t="shared" si="388"/>
        <v>5.95</v>
      </c>
      <c r="L5221" s="399"/>
      <c r="M5221" s="389"/>
      <c r="N5221" s="401"/>
    </row>
    <row r="5222" spans="1:14" x14ac:dyDescent="0.2">
      <c r="A5222" s="158">
        <v>73900</v>
      </c>
      <c r="B5222" s="421">
        <v>2.4</v>
      </c>
      <c r="K5222" s="399">
        <f t="shared" si="388"/>
        <v>2.4</v>
      </c>
      <c r="L5222" s="399"/>
      <c r="M5222" s="389"/>
      <c r="N5222" s="401"/>
    </row>
    <row r="5223" spans="1:14" x14ac:dyDescent="0.2">
      <c r="A5223" s="158">
        <v>73920</v>
      </c>
      <c r="B5223" s="421">
        <v>2.4</v>
      </c>
      <c r="K5223" s="399">
        <f t="shared" si="388"/>
        <v>2.4</v>
      </c>
      <c r="L5223" s="399"/>
      <c r="M5223" s="389"/>
      <c r="N5223" s="401"/>
    </row>
    <row r="5224" spans="1:14" x14ac:dyDescent="0.2">
      <c r="A5224" s="158">
        <v>73922</v>
      </c>
      <c r="B5224" s="421">
        <v>8.1999999999999993</v>
      </c>
      <c r="K5224" s="399">
        <f t="shared" si="388"/>
        <v>8.1999999999999993</v>
      </c>
      <c r="L5224" s="399"/>
      <c r="M5224" s="389"/>
      <c r="N5224" s="401"/>
    </row>
    <row r="5225" spans="1:14" x14ac:dyDescent="0.2">
      <c r="A5225" s="158">
        <v>73923</v>
      </c>
      <c r="B5225" s="421">
        <v>2.4</v>
      </c>
      <c r="K5225" s="399">
        <f t="shared" si="388"/>
        <v>2.4</v>
      </c>
      <c r="L5225" s="399"/>
      <c r="M5225" s="389"/>
      <c r="N5225" s="401"/>
    </row>
    <row r="5226" spans="1:14" x14ac:dyDescent="0.2">
      <c r="A5226" s="158">
        <v>73924</v>
      </c>
      <c r="B5226" s="421">
        <v>14.65</v>
      </c>
      <c r="K5226" s="399">
        <f t="shared" si="388"/>
        <v>14.65</v>
      </c>
      <c r="L5226" s="399"/>
      <c r="M5226" s="389"/>
      <c r="N5226" s="401"/>
    </row>
    <row r="5227" spans="1:14" x14ac:dyDescent="0.2">
      <c r="A5227" s="158">
        <v>73925</v>
      </c>
      <c r="B5227" s="421">
        <v>2.4</v>
      </c>
      <c r="K5227" s="399">
        <f t="shared" si="388"/>
        <v>2.4</v>
      </c>
      <c r="L5227" s="399"/>
      <c r="M5227" s="389"/>
      <c r="N5227" s="401"/>
    </row>
    <row r="5228" spans="1:14" x14ac:dyDescent="0.2">
      <c r="A5228" s="158">
        <v>73926</v>
      </c>
      <c r="B5228" s="421">
        <v>8.1999999999999993</v>
      </c>
      <c r="K5228" s="399">
        <f t="shared" si="388"/>
        <v>8.1999999999999993</v>
      </c>
      <c r="L5228" s="399"/>
      <c r="M5228" s="389"/>
      <c r="N5228" s="401"/>
    </row>
    <row r="5229" spans="1:14" x14ac:dyDescent="0.2">
      <c r="A5229" s="158">
        <v>73927</v>
      </c>
      <c r="B5229" s="421">
        <v>2.4</v>
      </c>
      <c r="K5229" s="399">
        <f t="shared" si="388"/>
        <v>2.4</v>
      </c>
      <c r="L5229" s="399"/>
      <c r="M5229" s="389"/>
      <c r="N5229" s="401"/>
    </row>
    <row r="5230" spans="1:14" x14ac:dyDescent="0.2">
      <c r="A5230" s="158">
        <v>73928</v>
      </c>
      <c r="B5230" s="421">
        <v>5.95</v>
      </c>
      <c r="K5230" s="399">
        <f t="shared" si="388"/>
        <v>5.95</v>
      </c>
      <c r="L5230" s="399"/>
      <c r="M5230" s="389"/>
      <c r="N5230" s="401"/>
    </row>
    <row r="5231" spans="1:14" x14ac:dyDescent="0.2">
      <c r="A5231" s="158">
        <v>73929</v>
      </c>
      <c r="B5231" s="421">
        <v>2.4</v>
      </c>
      <c r="K5231" s="399">
        <f t="shared" si="388"/>
        <v>2.4</v>
      </c>
      <c r="L5231" s="399"/>
      <c r="M5231" s="389"/>
      <c r="N5231" s="401"/>
    </row>
    <row r="5232" spans="1:14" x14ac:dyDescent="0.2">
      <c r="A5232" s="158">
        <v>73930</v>
      </c>
      <c r="B5232" s="421">
        <v>5.95</v>
      </c>
      <c r="K5232" s="399">
        <f t="shared" ref="K5232:K5252" si="389">B5232</f>
        <v>5.95</v>
      </c>
      <c r="L5232" s="399"/>
      <c r="M5232" s="389"/>
      <c r="N5232" s="401"/>
    </row>
    <row r="5233" spans="1:14" x14ac:dyDescent="0.2">
      <c r="A5233" s="158">
        <v>73931</v>
      </c>
      <c r="B5233" s="421">
        <v>2.4</v>
      </c>
      <c r="K5233" s="399">
        <f t="shared" si="389"/>
        <v>2.4</v>
      </c>
      <c r="L5233" s="399"/>
      <c r="M5233" s="389"/>
      <c r="N5233" s="401"/>
    </row>
    <row r="5234" spans="1:14" x14ac:dyDescent="0.2">
      <c r="A5234" s="158">
        <v>73932</v>
      </c>
      <c r="B5234" s="421">
        <v>10.25</v>
      </c>
      <c r="K5234" s="399">
        <f t="shared" si="389"/>
        <v>10.25</v>
      </c>
      <c r="L5234" s="399"/>
      <c r="M5234" s="389"/>
      <c r="N5234" s="401"/>
    </row>
    <row r="5235" spans="1:14" x14ac:dyDescent="0.2">
      <c r="A5235" s="158">
        <v>73933</v>
      </c>
      <c r="B5235" s="421">
        <v>2.4</v>
      </c>
      <c r="K5235" s="399">
        <f t="shared" si="389"/>
        <v>2.4</v>
      </c>
      <c r="L5235" s="399"/>
      <c r="M5235" s="389"/>
      <c r="N5235" s="401"/>
    </row>
    <row r="5236" spans="1:14" x14ac:dyDescent="0.2">
      <c r="A5236" s="158">
        <v>73934</v>
      </c>
      <c r="B5236" s="421">
        <v>17.600000000000001</v>
      </c>
      <c r="K5236" s="399">
        <f t="shared" si="389"/>
        <v>17.600000000000001</v>
      </c>
      <c r="L5236" s="399"/>
      <c r="M5236" s="389"/>
      <c r="N5236" s="401"/>
    </row>
    <row r="5237" spans="1:14" x14ac:dyDescent="0.2">
      <c r="A5237" s="158">
        <v>73935</v>
      </c>
      <c r="B5237" s="421">
        <v>2.4</v>
      </c>
      <c r="K5237" s="399">
        <f t="shared" si="389"/>
        <v>2.4</v>
      </c>
      <c r="L5237" s="399"/>
      <c r="M5237" s="389"/>
      <c r="N5237" s="401"/>
    </row>
    <row r="5238" spans="1:14" x14ac:dyDescent="0.2">
      <c r="A5238" s="158">
        <v>73936</v>
      </c>
      <c r="B5238" s="421">
        <v>5.95</v>
      </c>
      <c r="K5238" s="399">
        <f t="shared" si="389"/>
        <v>5.95</v>
      </c>
      <c r="L5238" s="399"/>
      <c r="M5238" s="389"/>
      <c r="N5238" s="401"/>
    </row>
    <row r="5239" spans="1:14" x14ac:dyDescent="0.2">
      <c r="A5239" s="158">
        <v>73937</v>
      </c>
      <c r="B5239" s="421">
        <v>2.4</v>
      </c>
      <c r="K5239" s="399">
        <f t="shared" si="389"/>
        <v>2.4</v>
      </c>
      <c r="L5239" s="399"/>
      <c r="M5239" s="389"/>
      <c r="N5239" s="401"/>
    </row>
    <row r="5240" spans="1:14" x14ac:dyDescent="0.2">
      <c r="A5240" s="158">
        <v>73938</v>
      </c>
      <c r="B5240" s="421">
        <v>7.95</v>
      </c>
      <c r="K5240" s="399">
        <f t="shared" si="389"/>
        <v>7.95</v>
      </c>
      <c r="L5240" s="399"/>
      <c r="M5240" s="389"/>
      <c r="N5240" s="401"/>
    </row>
    <row r="5241" spans="1:14" x14ac:dyDescent="0.2">
      <c r="A5241" s="158">
        <v>73939</v>
      </c>
      <c r="B5241" s="421">
        <v>2.4</v>
      </c>
      <c r="K5241" s="399">
        <f t="shared" si="389"/>
        <v>2.4</v>
      </c>
      <c r="L5241" s="399"/>
      <c r="M5241" s="389"/>
      <c r="N5241" s="401"/>
    </row>
    <row r="5242" spans="1:14" x14ac:dyDescent="0.2">
      <c r="A5242" s="158">
        <v>73940</v>
      </c>
      <c r="B5242" s="421">
        <v>10.25</v>
      </c>
      <c r="K5242" s="399">
        <f t="shared" si="389"/>
        <v>10.25</v>
      </c>
      <c r="L5242" s="399"/>
      <c r="M5242" s="389"/>
      <c r="N5242" s="401"/>
    </row>
    <row r="5243" spans="1:14" x14ac:dyDescent="0.2">
      <c r="A5243" s="158">
        <v>74990</v>
      </c>
      <c r="B5243" s="421">
        <v>7.3</v>
      </c>
      <c r="C5243" s="399">
        <f>B5243</f>
        <v>7.3</v>
      </c>
      <c r="K5243" s="399">
        <f t="shared" si="389"/>
        <v>7.3</v>
      </c>
      <c r="L5243" s="399"/>
      <c r="M5243" s="389"/>
      <c r="N5243" s="401"/>
    </row>
    <row r="5244" spans="1:14" x14ac:dyDescent="0.2">
      <c r="A5244" s="158">
        <v>74991</v>
      </c>
      <c r="B5244" s="421">
        <v>11.05</v>
      </c>
      <c r="C5244" s="399">
        <f>B5244</f>
        <v>11.05</v>
      </c>
      <c r="K5244" s="399">
        <f t="shared" si="389"/>
        <v>11.05</v>
      </c>
      <c r="L5244" s="399"/>
      <c r="M5244" s="389"/>
      <c r="N5244" s="401"/>
    </row>
    <row r="5245" spans="1:14" x14ac:dyDescent="0.2">
      <c r="A5245" s="158">
        <v>74992</v>
      </c>
      <c r="B5245" s="421">
        <v>1.6</v>
      </c>
      <c r="K5245" s="399">
        <f t="shared" si="389"/>
        <v>1.6</v>
      </c>
      <c r="L5245" s="399"/>
      <c r="M5245" s="389"/>
      <c r="N5245" s="401"/>
    </row>
    <row r="5246" spans="1:14" x14ac:dyDescent="0.2">
      <c r="A5246" s="158">
        <v>74993</v>
      </c>
      <c r="B5246" s="421">
        <v>3.75</v>
      </c>
      <c r="K5246" s="399">
        <f t="shared" si="389"/>
        <v>3.75</v>
      </c>
      <c r="L5246" s="399"/>
      <c r="M5246" s="389"/>
      <c r="N5246" s="401"/>
    </row>
    <row r="5247" spans="1:14" x14ac:dyDescent="0.2">
      <c r="A5247" s="158">
        <v>74994</v>
      </c>
      <c r="B5247" s="421">
        <v>3.25</v>
      </c>
      <c r="K5247" s="399">
        <f t="shared" si="389"/>
        <v>3.25</v>
      </c>
      <c r="L5247" s="399"/>
      <c r="M5247" s="389"/>
      <c r="N5247" s="401"/>
    </row>
    <row r="5248" spans="1:14" x14ac:dyDescent="0.2">
      <c r="A5248" s="158">
        <v>74995</v>
      </c>
      <c r="B5248" s="421">
        <v>4</v>
      </c>
      <c r="K5248" s="399">
        <f t="shared" si="389"/>
        <v>4</v>
      </c>
      <c r="L5248" s="399"/>
      <c r="M5248" s="389"/>
      <c r="N5248" s="401"/>
    </row>
    <row r="5249" spans="1:14" x14ac:dyDescent="0.2">
      <c r="A5249" s="158">
        <v>74996</v>
      </c>
      <c r="B5249" s="421">
        <v>3.7</v>
      </c>
      <c r="K5249" s="399">
        <f t="shared" si="389"/>
        <v>3.7</v>
      </c>
      <c r="L5249" s="399"/>
      <c r="M5249" s="389"/>
      <c r="N5249" s="401"/>
    </row>
    <row r="5250" spans="1:14" x14ac:dyDescent="0.2">
      <c r="A5250" s="158">
        <v>74997</v>
      </c>
      <c r="B5250" s="421">
        <v>3.3</v>
      </c>
      <c r="K5250" s="399">
        <f t="shared" si="389"/>
        <v>3.3</v>
      </c>
      <c r="L5250" s="399"/>
      <c r="M5250" s="389"/>
      <c r="N5250" s="401"/>
    </row>
    <row r="5251" spans="1:14" x14ac:dyDescent="0.2">
      <c r="A5251" s="158">
        <v>74998</v>
      </c>
      <c r="B5251" s="421">
        <v>2</v>
      </c>
      <c r="K5251" s="399">
        <f t="shared" si="389"/>
        <v>2</v>
      </c>
      <c r="L5251" s="399"/>
      <c r="M5251" s="389"/>
      <c r="N5251" s="401"/>
    </row>
    <row r="5252" spans="1:14" x14ac:dyDescent="0.2">
      <c r="A5252" s="158">
        <v>74999</v>
      </c>
      <c r="B5252" s="421">
        <v>1.6</v>
      </c>
      <c r="K5252" s="399">
        <f t="shared" si="389"/>
        <v>1.6</v>
      </c>
      <c r="L5252" s="399"/>
      <c r="M5252" s="389"/>
      <c r="N5252" s="401"/>
    </row>
    <row r="5253" spans="1:14" x14ac:dyDescent="0.2">
      <c r="A5253" s="158">
        <v>75150</v>
      </c>
      <c r="B5253" s="421">
        <v>90.4</v>
      </c>
      <c r="G5253" s="399">
        <v>130.95000000000002</v>
      </c>
      <c r="H5253" s="399">
        <f t="shared" ref="H5253:H5291" si="390">CEILING(B5253*1.4,0.05)</f>
        <v>126.60000000000001</v>
      </c>
      <c r="M5253" s="389"/>
      <c r="N5253" s="401"/>
    </row>
    <row r="5254" spans="1:14" x14ac:dyDescent="0.2">
      <c r="A5254" s="158">
        <v>75153</v>
      </c>
      <c r="B5254" s="421">
        <v>45.45</v>
      </c>
      <c r="G5254" s="399">
        <v>65.8</v>
      </c>
      <c r="H5254" s="399">
        <f t="shared" si="390"/>
        <v>63.650000000000006</v>
      </c>
      <c r="M5254" s="389"/>
      <c r="N5254" s="401"/>
    </row>
    <row r="5255" spans="1:14" x14ac:dyDescent="0.2">
      <c r="A5255" s="158">
        <v>75156</v>
      </c>
      <c r="B5255" s="421">
        <v>80.55</v>
      </c>
      <c r="G5255" s="399">
        <v>116.7</v>
      </c>
      <c r="H5255" s="399">
        <f t="shared" si="390"/>
        <v>112.80000000000001</v>
      </c>
      <c r="M5255" s="389"/>
      <c r="N5255" s="401"/>
    </row>
    <row r="5256" spans="1:14" x14ac:dyDescent="0.2">
      <c r="A5256" s="158">
        <v>75200</v>
      </c>
      <c r="B5256" s="421">
        <v>58.05</v>
      </c>
      <c r="G5256" s="399">
        <v>84.15</v>
      </c>
      <c r="H5256" s="399">
        <f t="shared" si="390"/>
        <v>81.300000000000011</v>
      </c>
      <c r="M5256" s="389"/>
      <c r="N5256" s="401"/>
    </row>
    <row r="5257" spans="1:14" x14ac:dyDescent="0.2">
      <c r="A5257" s="158">
        <v>75203</v>
      </c>
      <c r="B5257" s="421">
        <v>87.1</v>
      </c>
      <c r="G5257" s="399">
        <v>126.15</v>
      </c>
      <c r="H5257" s="399">
        <f t="shared" si="390"/>
        <v>121.95</v>
      </c>
      <c r="M5257" s="389"/>
      <c r="N5257" s="401"/>
    </row>
    <row r="5258" spans="1:14" x14ac:dyDescent="0.2">
      <c r="A5258" s="158">
        <v>75206</v>
      </c>
      <c r="B5258" s="421">
        <v>28.9</v>
      </c>
      <c r="G5258" s="399">
        <v>41.95</v>
      </c>
      <c r="H5258" s="399">
        <f t="shared" si="390"/>
        <v>40.5</v>
      </c>
      <c r="M5258" s="389"/>
      <c r="N5258" s="401"/>
    </row>
    <row r="5259" spans="1:14" x14ac:dyDescent="0.2">
      <c r="A5259" s="158">
        <v>75400</v>
      </c>
      <c r="B5259" s="421">
        <v>174.2</v>
      </c>
      <c r="G5259" s="399">
        <v>252.10000000000002</v>
      </c>
      <c r="H5259" s="399">
        <f t="shared" si="390"/>
        <v>243.9</v>
      </c>
      <c r="M5259" s="389"/>
      <c r="N5259" s="401"/>
    </row>
    <row r="5260" spans="1:14" x14ac:dyDescent="0.2">
      <c r="A5260" s="158">
        <v>75403</v>
      </c>
      <c r="B5260" s="421">
        <v>200.1</v>
      </c>
      <c r="G5260" s="399">
        <v>289.40000000000003</v>
      </c>
      <c r="H5260" s="399">
        <f t="shared" si="390"/>
        <v>280.15000000000003</v>
      </c>
      <c r="M5260" s="389"/>
      <c r="N5260" s="401"/>
    </row>
    <row r="5261" spans="1:14" x14ac:dyDescent="0.2">
      <c r="A5261" s="158">
        <v>75406</v>
      </c>
      <c r="B5261" s="421">
        <v>228</v>
      </c>
      <c r="G5261" s="399">
        <v>329.85</v>
      </c>
      <c r="H5261" s="399">
        <f t="shared" si="390"/>
        <v>319.20000000000005</v>
      </c>
      <c r="M5261" s="389"/>
      <c r="N5261" s="401"/>
    </row>
    <row r="5262" spans="1:14" x14ac:dyDescent="0.2">
      <c r="A5262" s="158">
        <v>75409</v>
      </c>
      <c r="B5262" s="421">
        <v>258.14999999999998</v>
      </c>
      <c r="G5262" s="399">
        <v>373.45000000000005</v>
      </c>
      <c r="H5262" s="399">
        <f t="shared" si="390"/>
        <v>361.45000000000005</v>
      </c>
      <c r="M5262" s="389"/>
      <c r="N5262" s="401"/>
    </row>
    <row r="5263" spans="1:14" x14ac:dyDescent="0.2">
      <c r="A5263" s="158">
        <v>75412</v>
      </c>
      <c r="B5263" s="421">
        <v>144.19999999999999</v>
      </c>
      <c r="G5263" s="399">
        <v>208.70000000000002</v>
      </c>
      <c r="H5263" s="399">
        <f t="shared" si="390"/>
        <v>201.9</v>
      </c>
      <c r="M5263" s="389"/>
      <c r="N5263" s="401"/>
    </row>
    <row r="5264" spans="1:14" x14ac:dyDescent="0.2">
      <c r="A5264" s="158">
        <v>75415</v>
      </c>
      <c r="B5264" s="421">
        <v>174.2</v>
      </c>
      <c r="G5264" s="399">
        <v>252.10000000000002</v>
      </c>
      <c r="H5264" s="399">
        <f t="shared" si="390"/>
        <v>243.9</v>
      </c>
      <c r="M5264" s="389"/>
      <c r="N5264" s="401"/>
    </row>
    <row r="5265" spans="1:14" x14ac:dyDescent="0.2">
      <c r="A5265" s="158">
        <v>75600</v>
      </c>
      <c r="B5265" s="421">
        <v>245.3</v>
      </c>
      <c r="G5265" s="399">
        <v>354.90000000000003</v>
      </c>
      <c r="H5265" s="399">
        <f t="shared" si="390"/>
        <v>343.45000000000005</v>
      </c>
      <c r="M5265" s="389"/>
      <c r="N5265" s="401"/>
    </row>
    <row r="5266" spans="1:14" x14ac:dyDescent="0.2">
      <c r="A5266" s="158">
        <v>75603</v>
      </c>
      <c r="B5266" s="421">
        <v>288.35000000000002</v>
      </c>
      <c r="G5266" s="399">
        <v>417.05</v>
      </c>
      <c r="H5266" s="399">
        <f t="shared" si="390"/>
        <v>403.70000000000005</v>
      </c>
      <c r="M5266" s="389"/>
      <c r="N5266" s="401"/>
    </row>
    <row r="5267" spans="1:14" x14ac:dyDescent="0.2">
      <c r="A5267" s="158">
        <v>75606</v>
      </c>
      <c r="B5267" s="421">
        <v>288.35000000000002</v>
      </c>
      <c r="G5267" s="399">
        <v>417.05</v>
      </c>
      <c r="H5267" s="399">
        <f t="shared" si="390"/>
        <v>403.70000000000005</v>
      </c>
      <c r="M5267" s="389"/>
      <c r="N5267" s="401"/>
    </row>
    <row r="5268" spans="1:14" x14ac:dyDescent="0.2">
      <c r="A5268" s="158">
        <v>75609</v>
      </c>
      <c r="B5268" s="421">
        <v>430.45</v>
      </c>
      <c r="G5268" s="399">
        <v>622.5</v>
      </c>
      <c r="H5268" s="399">
        <f t="shared" si="390"/>
        <v>602.65</v>
      </c>
      <c r="M5268" s="389"/>
      <c r="N5268" s="401"/>
    </row>
    <row r="5269" spans="1:14" x14ac:dyDescent="0.2">
      <c r="A5269" s="158">
        <v>75612</v>
      </c>
      <c r="B5269" s="421">
        <v>532.70000000000005</v>
      </c>
      <c r="G5269" s="399">
        <v>770.25</v>
      </c>
      <c r="H5269" s="399">
        <f t="shared" si="390"/>
        <v>745.80000000000007</v>
      </c>
      <c r="M5269" s="389"/>
      <c r="N5269" s="401"/>
    </row>
    <row r="5270" spans="1:14" x14ac:dyDescent="0.2">
      <c r="A5270" s="158">
        <v>75615</v>
      </c>
      <c r="B5270" s="421">
        <v>197.2</v>
      </c>
      <c r="G5270" s="399">
        <v>285.25</v>
      </c>
      <c r="H5270" s="399">
        <f t="shared" si="390"/>
        <v>276.10000000000002</v>
      </c>
      <c r="M5270" s="389"/>
      <c r="N5270" s="401"/>
    </row>
    <row r="5271" spans="1:14" x14ac:dyDescent="0.2">
      <c r="A5271" s="158">
        <v>75618</v>
      </c>
      <c r="B5271" s="421">
        <v>244.85</v>
      </c>
      <c r="G5271" s="399">
        <v>354.25</v>
      </c>
      <c r="H5271" s="399">
        <f t="shared" si="390"/>
        <v>342.8</v>
      </c>
      <c r="M5271" s="389"/>
      <c r="N5271" s="401"/>
    </row>
    <row r="5272" spans="1:14" x14ac:dyDescent="0.2">
      <c r="A5272" s="158">
        <v>75621</v>
      </c>
      <c r="B5272" s="421">
        <v>244.85</v>
      </c>
      <c r="G5272" s="399">
        <v>354.25</v>
      </c>
      <c r="H5272" s="399">
        <f t="shared" si="390"/>
        <v>342.8</v>
      </c>
      <c r="M5272" s="389"/>
      <c r="N5272" s="401"/>
    </row>
    <row r="5273" spans="1:14" x14ac:dyDescent="0.2">
      <c r="A5273" s="158">
        <v>75800</v>
      </c>
      <c r="B5273" s="421">
        <v>87.1</v>
      </c>
      <c r="G5273" s="399">
        <v>126.15</v>
      </c>
      <c r="H5273" s="399">
        <f t="shared" si="390"/>
        <v>121.95</v>
      </c>
      <c r="M5273" s="389"/>
      <c r="N5273" s="401"/>
    </row>
    <row r="5274" spans="1:14" x14ac:dyDescent="0.2">
      <c r="A5274" s="158">
        <v>75803</v>
      </c>
      <c r="B5274" s="421">
        <v>348.65</v>
      </c>
      <c r="G5274" s="399">
        <v>504.1</v>
      </c>
      <c r="H5274" s="399">
        <f t="shared" si="390"/>
        <v>488.15000000000003</v>
      </c>
      <c r="M5274" s="389"/>
      <c r="N5274" s="401"/>
    </row>
    <row r="5275" spans="1:14" x14ac:dyDescent="0.2">
      <c r="A5275" s="158">
        <v>75806</v>
      </c>
      <c r="B5275" s="421">
        <v>408.9</v>
      </c>
      <c r="G5275" s="399">
        <v>591.20000000000005</v>
      </c>
      <c r="H5275" s="399">
        <f t="shared" si="390"/>
        <v>572.5</v>
      </c>
      <c r="M5275" s="389"/>
      <c r="N5275" s="401"/>
    </row>
    <row r="5276" spans="1:14" x14ac:dyDescent="0.2">
      <c r="A5276" s="158">
        <v>75809</v>
      </c>
      <c r="B5276" s="421">
        <v>484.15</v>
      </c>
      <c r="G5276" s="399">
        <v>703.80000000000007</v>
      </c>
      <c r="H5276" s="399">
        <f t="shared" si="390"/>
        <v>677.85</v>
      </c>
      <c r="M5276" s="389"/>
      <c r="N5276" s="401"/>
    </row>
    <row r="5277" spans="1:14" x14ac:dyDescent="0.2">
      <c r="A5277" s="158">
        <v>75812</v>
      </c>
      <c r="B5277" s="421">
        <v>537.9</v>
      </c>
      <c r="G5277" s="399">
        <v>777.80000000000007</v>
      </c>
      <c r="H5277" s="399">
        <f t="shared" si="390"/>
        <v>753.1</v>
      </c>
      <c r="M5277" s="389"/>
      <c r="N5277" s="401"/>
    </row>
    <row r="5278" spans="1:14" x14ac:dyDescent="0.2">
      <c r="A5278" s="158">
        <v>75815</v>
      </c>
      <c r="B5278" s="421">
        <v>656.4</v>
      </c>
      <c r="G5278" s="399">
        <v>948.95</v>
      </c>
      <c r="H5278" s="399">
        <f t="shared" si="390"/>
        <v>919</v>
      </c>
      <c r="M5278" s="389"/>
      <c r="N5278" s="401"/>
    </row>
    <row r="5279" spans="1:14" x14ac:dyDescent="0.2">
      <c r="A5279" s="158">
        <v>75818</v>
      </c>
      <c r="B5279" s="421">
        <v>774.55</v>
      </c>
      <c r="G5279" s="399">
        <v>1119.9000000000001</v>
      </c>
      <c r="H5279" s="399">
        <f t="shared" si="390"/>
        <v>1084.4000000000001</v>
      </c>
      <c r="M5279" s="389"/>
      <c r="N5279" s="401"/>
    </row>
    <row r="5280" spans="1:14" x14ac:dyDescent="0.2">
      <c r="A5280" s="158">
        <v>75821</v>
      </c>
      <c r="B5280" s="421">
        <v>623.95000000000005</v>
      </c>
      <c r="G5280" s="399">
        <v>902.2</v>
      </c>
      <c r="H5280" s="399">
        <f t="shared" si="390"/>
        <v>873.55000000000007</v>
      </c>
      <c r="M5280" s="389"/>
      <c r="N5280" s="401"/>
    </row>
    <row r="5281" spans="1:14" x14ac:dyDescent="0.2">
      <c r="A5281" s="158">
        <v>75824</v>
      </c>
      <c r="B5281" s="421">
        <v>720.8</v>
      </c>
      <c r="G5281" s="399">
        <v>1042.1500000000001</v>
      </c>
      <c r="H5281" s="399">
        <f t="shared" si="390"/>
        <v>1009.1500000000001</v>
      </c>
      <c r="M5281" s="389"/>
      <c r="N5281" s="401"/>
    </row>
    <row r="5282" spans="1:14" x14ac:dyDescent="0.2">
      <c r="A5282" s="158">
        <v>75827</v>
      </c>
      <c r="B5282" s="421">
        <v>828.55</v>
      </c>
      <c r="G5282" s="399">
        <v>1197.75</v>
      </c>
      <c r="H5282" s="399">
        <f t="shared" si="390"/>
        <v>1160</v>
      </c>
      <c r="M5282" s="389"/>
      <c r="N5282" s="401"/>
    </row>
    <row r="5283" spans="1:14" x14ac:dyDescent="0.2">
      <c r="A5283" s="158">
        <v>75830</v>
      </c>
      <c r="B5283" s="421">
        <v>914.6</v>
      </c>
      <c r="G5283" s="399">
        <v>1322.3000000000002</v>
      </c>
      <c r="H5283" s="399">
        <f t="shared" si="390"/>
        <v>1280.45</v>
      </c>
      <c r="M5283" s="389"/>
      <c r="N5283" s="401"/>
    </row>
    <row r="5284" spans="1:14" x14ac:dyDescent="0.2">
      <c r="A5284" s="158">
        <v>75833</v>
      </c>
      <c r="B5284" s="421">
        <v>1118.8499999999999</v>
      </c>
      <c r="G5284" s="399">
        <v>1617.6000000000001</v>
      </c>
      <c r="H5284" s="399">
        <f t="shared" si="390"/>
        <v>1566.4</v>
      </c>
      <c r="M5284" s="389"/>
      <c r="N5284" s="401"/>
    </row>
    <row r="5285" spans="1:14" x14ac:dyDescent="0.2">
      <c r="A5285" s="158">
        <v>75836</v>
      </c>
      <c r="B5285" s="421">
        <v>1280.3</v>
      </c>
      <c r="G5285" s="399">
        <v>1674.75</v>
      </c>
      <c r="H5285" s="399">
        <f t="shared" si="390"/>
        <v>1792.45</v>
      </c>
      <c r="M5285" s="389"/>
      <c r="N5285" s="401"/>
    </row>
    <row r="5286" spans="1:14" x14ac:dyDescent="0.2">
      <c r="A5286" s="158">
        <v>75839</v>
      </c>
      <c r="B5286" s="421">
        <v>28.9</v>
      </c>
      <c r="G5286" s="399">
        <v>38</v>
      </c>
      <c r="H5286" s="399">
        <f t="shared" si="390"/>
        <v>40.5</v>
      </c>
      <c r="M5286" s="389"/>
      <c r="N5286" s="401"/>
    </row>
    <row r="5287" spans="1:14" x14ac:dyDescent="0.2">
      <c r="A5287" s="158">
        <v>75842</v>
      </c>
      <c r="B5287" s="421">
        <v>43.1</v>
      </c>
      <c r="G5287" s="399">
        <v>56.550000000000004</v>
      </c>
      <c r="H5287" s="399">
        <f t="shared" si="390"/>
        <v>60.35</v>
      </c>
      <c r="M5287" s="389"/>
      <c r="N5287" s="401"/>
    </row>
    <row r="5288" spans="1:14" x14ac:dyDescent="0.2">
      <c r="A5288" s="158">
        <v>75845</v>
      </c>
      <c r="B5288" s="421">
        <v>215.3</v>
      </c>
      <c r="G5288" s="399">
        <v>281.90000000000003</v>
      </c>
      <c r="H5288" s="399">
        <f t="shared" si="390"/>
        <v>301.45</v>
      </c>
      <c r="M5288" s="389"/>
      <c r="N5288" s="401"/>
    </row>
    <row r="5289" spans="1:14" x14ac:dyDescent="0.2">
      <c r="A5289" s="158">
        <v>75848</v>
      </c>
      <c r="B5289" s="421">
        <v>258.14999999999998</v>
      </c>
      <c r="G5289" s="399">
        <v>337.95000000000005</v>
      </c>
      <c r="H5289" s="399">
        <f t="shared" si="390"/>
        <v>361.45000000000005</v>
      </c>
      <c r="M5289" s="389"/>
      <c r="N5289" s="401"/>
    </row>
    <row r="5290" spans="1:14" x14ac:dyDescent="0.2">
      <c r="A5290" s="158">
        <v>75851</v>
      </c>
      <c r="B5290" s="421">
        <v>129.15</v>
      </c>
      <c r="G5290" s="399">
        <v>169.10000000000002</v>
      </c>
      <c r="H5290" s="399">
        <f t="shared" si="390"/>
        <v>180.85000000000002</v>
      </c>
      <c r="M5290" s="389"/>
      <c r="N5290" s="401"/>
    </row>
    <row r="5291" spans="1:14" x14ac:dyDescent="0.2">
      <c r="A5291" s="158">
        <v>75854</v>
      </c>
      <c r="B5291" s="421">
        <v>129.15</v>
      </c>
      <c r="G5291" s="399">
        <v>169.10000000000002</v>
      </c>
      <c r="H5291" s="399">
        <f t="shared" si="390"/>
        <v>180.85000000000002</v>
      </c>
      <c r="M5291" s="389"/>
      <c r="N5291" s="401"/>
    </row>
    <row r="5292" spans="1:14" x14ac:dyDescent="0.2">
      <c r="A5292" s="158">
        <v>75855</v>
      </c>
      <c r="B5292" s="421">
        <v>12.5</v>
      </c>
      <c r="C5292" s="421">
        <v>12.5</v>
      </c>
      <c r="M5292" s="389"/>
      <c r="N5292" s="401"/>
    </row>
    <row r="5293" spans="1:14" x14ac:dyDescent="0.2">
      <c r="A5293" s="158">
        <v>75856</v>
      </c>
      <c r="B5293" s="421">
        <v>13.3</v>
      </c>
      <c r="C5293" s="421">
        <v>13.3</v>
      </c>
      <c r="M5293" s="389"/>
      <c r="N5293" s="401"/>
    </row>
    <row r="5294" spans="1:14" x14ac:dyDescent="0.2">
      <c r="A5294" s="158">
        <v>75857</v>
      </c>
      <c r="B5294" s="421">
        <v>14.05</v>
      </c>
      <c r="C5294" s="421">
        <v>14.05</v>
      </c>
      <c r="M5294" s="389"/>
      <c r="N5294" s="401"/>
    </row>
    <row r="5295" spans="1:14" x14ac:dyDescent="0.2">
      <c r="A5295" s="158">
        <v>75858</v>
      </c>
      <c r="B5295" s="421">
        <v>14.9</v>
      </c>
      <c r="C5295" s="421">
        <v>14.9</v>
      </c>
      <c r="M5295" s="389"/>
      <c r="N5295" s="401"/>
    </row>
    <row r="5296" spans="1:14" x14ac:dyDescent="0.2">
      <c r="A5296" s="158">
        <v>75861</v>
      </c>
      <c r="B5296" s="421">
        <v>11.75</v>
      </c>
      <c r="C5296" s="421">
        <v>11.75</v>
      </c>
      <c r="M5296" s="389"/>
      <c r="N5296" s="401"/>
    </row>
    <row r="5297" spans="1:14" x14ac:dyDescent="0.2">
      <c r="A5297" s="158">
        <v>75862</v>
      </c>
      <c r="B5297" s="421">
        <v>12.45</v>
      </c>
      <c r="C5297" s="421">
        <v>12.45</v>
      </c>
      <c r="M5297" s="389"/>
      <c r="N5297" s="401"/>
    </row>
    <row r="5298" spans="1:14" x14ac:dyDescent="0.2">
      <c r="A5298" s="158">
        <v>75863</v>
      </c>
      <c r="B5298" s="421">
        <v>13.2</v>
      </c>
      <c r="C5298" s="421">
        <v>13.2</v>
      </c>
      <c r="M5298" s="389"/>
      <c r="N5298" s="401"/>
    </row>
    <row r="5299" spans="1:14" x14ac:dyDescent="0.2">
      <c r="A5299" s="158">
        <v>75864</v>
      </c>
      <c r="B5299" s="421">
        <v>14.5</v>
      </c>
      <c r="C5299" s="421">
        <v>14.5</v>
      </c>
      <c r="M5299" s="389"/>
      <c r="N5299" s="401"/>
    </row>
    <row r="5300" spans="1:14" x14ac:dyDescent="0.2">
      <c r="A5300" s="158">
        <v>80000</v>
      </c>
      <c r="B5300" s="421">
        <v>105.45</v>
      </c>
      <c r="M5300" s="389"/>
      <c r="N5300" s="401"/>
    </row>
    <row r="5301" spans="1:14" x14ac:dyDescent="0.2">
      <c r="A5301" s="158">
        <v>80001</v>
      </c>
      <c r="B5301" s="421">
        <v>105.45</v>
      </c>
      <c r="M5301" s="389"/>
      <c r="N5301" s="401"/>
    </row>
    <row r="5302" spans="1:14" x14ac:dyDescent="0.2">
      <c r="A5302" s="158">
        <v>80005</v>
      </c>
      <c r="B5302" s="421">
        <v>131.80000000000001</v>
      </c>
      <c r="M5302" s="389"/>
      <c r="N5302" s="401"/>
    </row>
    <row r="5303" spans="1:14" x14ac:dyDescent="0.2">
      <c r="A5303" s="158">
        <v>80010</v>
      </c>
      <c r="B5303" s="421">
        <v>154.85</v>
      </c>
      <c r="M5303" s="389"/>
      <c r="N5303" s="401"/>
    </row>
    <row r="5304" spans="1:14" x14ac:dyDescent="0.2">
      <c r="A5304" s="158">
        <v>80011</v>
      </c>
      <c r="B5304" s="421">
        <v>154.85</v>
      </c>
      <c r="M5304" s="389"/>
      <c r="N5304" s="401"/>
    </row>
    <row r="5305" spans="1:14" x14ac:dyDescent="0.2">
      <c r="A5305" s="158">
        <v>80015</v>
      </c>
      <c r="B5305" s="421">
        <v>181.15</v>
      </c>
      <c r="M5305" s="389"/>
      <c r="N5305" s="401"/>
    </row>
    <row r="5306" spans="1:14" x14ac:dyDescent="0.2">
      <c r="A5306" s="158">
        <v>80020</v>
      </c>
      <c r="B5306" s="421">
        <v>39.299999999999997</v>
      </c>
      <c r="M5306" s="389"/>
      <c r="N5306" s="401"/>
    </row>
    <row r="5307" spans="1:14" x14ac:dyDescent="0.2">
      <c r="A5307" s="158">
        <v>80021</v>
      </c>
      <c r="B5307" s="421">
        <v>39.299999999999997</v>
      </c>
      <c r="M5307" s="389"/>
      <c r="N5307" s="401"/>
    </row>
    <row r="5308" spans="1:14" x14ac:dyDescent="0.2">
      <c r="A5308" s="158">
        <v>80022</v>
      </c>
      <c r="B5308" s="421">
        <v>53.5</v>
      </c>
      <c r="M5308" s="389"/>
      <c r="N5308" s="401"/>
    </row>
    <row r="5309" spans="1:14" x14ac:dyDescent="0.2">
      <c r="A5309" s="158">
        <v>80023</v>
      </c>
      <c r="B5309" s="421">
        <v>53.5</v>
      </c>
      <c r="M5309" s="389"/>
      <c r="N5309" s="401"/>
    </row>
    <row r="5310" spans="1:14" x14ac:dyDescent="0.2">
      <c r="A5310" s="158">
        <v>80024</v>
      </c>
      <c r="B5310" s="421">
        <v>72.75</v>
      </c>
      <c r="M5310" s="389"/>
      <c r="N5310" s="401"/>
    </row>
    <row r="5311" spans="1:14" x14ac:dyDescent="0.2">
      <c r="A5311" s="158">
        <v>80025</v>
      </c>
      <c r="B5311" s="421">
        <v>72.75</v>
      </c>
      <c r="M5311" s="389"/>
      <c r="N5311" s="401"/>
    </row>
    <row r="5312" spans="1:14" x14ac:dyDescent="0.2">
      <c r="A5312" s="158">
        <v>80122</v>
      </c>
      <c r="B5312" s="421">
        <v>36.65</v>
      </c>
      <c r="M5312" s="389"/>
      <c r="N5312" s="401"/>
    </row>
    <row r="5313" spans="1:14" x14ac:dyDescent="0.2">
      <c r="A5313" s="158">
        <v>80123</v>
      </c>
      <c r="B5313" s="421">
        <v>36.65</v>
      </c>
      <c r="M5313" s="389"/>
      <c r="N5313" s="401"/>
    </row>
    <row r="5314" spans="1:14" x14ac:dyDescent="0.2">
      <c r="A5314" s="158">
        <v>80127</v>
      </c>
      <c r="B5314" s="421">
        <v>49.8</v>
      </c>
      <c r="M5314" s="389"/>
      <c r="N5314" s="401"/>
    </row>
    <row r="5315" spans="1:14" x14ac:dyDescent="0.2">
      <c r="A5315" s="158">
        <v>80128</v>
      </c>
      <c r="B5315" s="421">
        <v>49.8</v>
      </c>
      <c r="M5315" s="389"/>
      <c r="N5315" s="401"/>
    </row>
    <row r="5316" spans="1:14" x14ac:dyDescent="0.2">
      <c r="A5316" s="158">
        <v>80147</v>
      </c>
      <c r="B5316" s="421">
        <v>32.1</v>
      </c>
      <c r="M5316" s="389"/>
      <c r="N5316" s="401"/>
    </row>
    <row r="5317" spans="1:14" x14ac:dyDescent="0.2">
      <c r="A5317" s="158">
        <v>80148</v>
      </c>
      <c r="B5317" s="421">
        <v>32.1</v>
      </c>
      <c r="M5317" s="389"/>
      <c r="N5317" s="401"/>
    </row>
    <row r="5318" spans="1:14" x14ac:dyDescent="0.2">
      <c r="A5318" s="158">
        <v>80152</v>
      </c>
      <c r="B5318" s="421">
        <v>43.7</v>
      </c>
      <c r="M5318" s="389"/>
      <c r="N5318" s="401"/>
    </row>
    <row r="5319" spans="1:14" x14ac:dyDescent="0.2">
      <c r="A5319" s="158">
        <v>80153</v>
      </c>
      <c r="B5319" s="421">
        <v>43.7</v>
      </c>
      <c r="M5319" s="389"/>
      <c r="N5319" s="401"/>
    </row>
    <row r="5320" spans="1:14" x14ac:dyDescent="0.2">
      <c r="A5320" s="158">
        <v>80172</v>
      </c>
      <c r="B5320" s="421">
        <v>32.1</v>
      </c>
      <c r="M5320" s="389"/>
      <c r="N5320" s="401"/>
    </row>
    <row r="5321" spans="1:14" x14ac:dyDescent="0.2">
      <c r="A5321" s="158">
        <v>80173</v>
      </c>
      <c r="B5321" s="421">
        <v>32.1</v>
      </c>
      <c r="M5321" s="389"/>
      <c r="N5321" s="401"/>
    </row>
    <row r="5322" spans="1:14" x14ac:dyDescent="0.2">
      <c r="A5322" s="158">
        <v>80174</v>
      </c>
      <c r="B5322" s="421">
        <v>43.7</v>
      </c>
      <c r="M5322" s="389"/>
      <c r="N5322" s="401"/>
    </row>
    <row r="5323" spans="1:14" x14ac:dyDescent="0.2">
      <c r="A5323" s="158">
        <v>80175</v>
      </c>
      <c r="B5323" s="421">
        <v>43.7</v>
      </c>
      <c r="M5323" s="389"/>
      <c r="N5323" s="401"/>
    </row>
    <row r="5324" spans="1:14" x14ac:dyDescent="0.2">
      <c r="A5324" s="158">
        <v>81300</v>
      </c>
      <c r="B5324" s="421">
        <v>65.849999999999994</v>
      </c>
      <c r="M5324" s="389"/>
      <c r="N5324" s="401"/>
    </row>
    <row r="5325" spans="1:14" x14ac:dyDescent="0.2">
      <c r="A5325" s="158">
        <v>81325</v>
      </c>
      <c r="B5325" s="421">
        <v>65.849999999999994</v>
      </c>
      <c r="M5325" s="389"/>
      <c r="N5325" s="401"/>
    </row>
    <row r="5326" spans="1:14" x14ac:dyDescent="0.2">
      <c r="A5326" s="158">
        <v>82001</v>
      </c>
      <c r="B5326" s="421">
        <v>51.65</v>
      </c>
      <c r="M5326" s="389"/>
      <c r="N5326" s="401"/>
    </row>
    <row r="5327" spans="1:14" x14ac:dyDescent="0.2">
      <c r="A5327" s="158">
        <v>82002</v>
      </c>
      <c r="B5327" s="421">
        <v>88.55</v>
      </c>
      <c r="M5327" s="389"/>
      <c r="N5327" s="401"/>
    </row>
    <row r="5328" spans="1:14" x14ac:dyDescent="0.2">
      <c r="A5328" s="158">
        <v>82003</v>
      </c>
      <c r="B5328" s="421">
        <v>147.4</v>
      </c>
      <c r="M5328" s="389"/>
      <c r="N5328" s="401"/>
    </row>
    <row r="5329" spans="1:14" x14ac:dyDescent="0.2">
      <c r="A5329" s="158">
        <v>82100</v>
      </c>
      <c r="B5329" s="421">
        <v>56.45</v>
      </c>
      <c r="M5329" s="389"/>
      <c r="N5329" s="401"/>
    </row>
    <row r="5330" spans="1:14" x14ac:dyDescent="0.2">
      <c r="A5330" s="158">
        <v>82105</v>
      </c>
      <c r="B5330" s="421">
        <v>34.15</v>
      </c>
      <c r="M5330" s="389"/>
      <c r="N5330" s="401"/>
    </row>
    <row r="5331" spans="1:14" x14ac:dyDescent="0.2">
      <c r="A5331" s="158">
        <v>82110</v>
      </c>
      <c r="B5331" s="421">
        <v>56.45</v>
      </c>
      <c r="M5331" s="389"/>
      <c r="N5331" s="401"/>
    </row>
    <row r="5332" spans="1:14" x14ac:dyDescent="0.2">
      <c r="A5332" s="158">
        <v>82115</v>
      </c>
      <c r="B5332" s="421">
        <v>337.2</v>
      </c>
      <c r="M5332" s="389"/>
      <c r="N5332" s="401"/>
    </row>
    <row r="5333" spans="1:14" x14ac:dyDescent="0.2">
      <c r="A5333" s="158">
        <v>82116</v>
      </c>
      <c r="B5333" s="421">
        <v>796.4</v>
      </c>
      <c r="M5333" s="389"/>
      <c r="N5333" s="401"/>
    </row>
    <row r="5334" spans="1:14" x14ac:dyDescent="0.2">
      <c r="A5334" s="158">
        <v>82118</v>
      </c>
      <c r="B5334" s="421">
        <v>796.4</v>
      </c>
      <c r="M5334" s="389"/>
      <c r="N5334" s="401"/>
    </row>
    <row r="5335" spans="1:14" x14ac:dyDescent="0.2">
      <c r="A5335" s="158">
        <v>82120</v>
      </c>
      <c r="B5335" s="421">
        <v>1592.8</v>
      </c>
      <c r="M5335" s="389"/>
      <c r="N5335" s="401"/>
    </row>
    <row r="5336" spans="1:14" x14ac:dyDescent="0.2">
      <c r="A5336" s="158">
        <v>82123</v>
      </c>
      <c r="B5336" s="421">
        <v>796.4</v>
      </c>
      <c r="M5336" s="389"/>
      <c r="N5336" s="401"/>
    </row>
    <row r="5337" spans="1:14" x14ac:dyDescent="0.2">
      <c r="A5337" s="158">
        <v>82125</v>
      </c>
      <c r="B5337" s="421">
        <v>1592.8</v>
      </c>
      <c r="M5337" s="389"/>
      <c r="N5337" s="401"/>
    </row>
    <row r="5338" spans="1:14" x14ac:dyDescent="0.2">
      <c r="A5338" s="158">
        <v>82127</v>
      </c>
      <c r="B5338" s="421">
        <v>796.4</v>
      </c>
      <c r="M5338" s="389"/>
      <c r="N5338" s="401"/>
    </row>
    <row r="5339" spans="1:14" x14ac:dyDescent="0.2">
      <c r="A5339" s="158">
        <v>82130</v>
      </c>
      <c r="B5339" s="421">
        <v>56.45</v>
      </c>
      <c r="M5339" s="389"/>
      <c r="N5339" s="401"/>
    </row>
    <row r="5340" spans="1:14" x14ac:dyDescent="0.2">
      <c r="A5340" s="158">
        <v>82135</v>
      </c>
      <c r="B5340" s="421">
        <v>83</v>
      </c>
      <c r="M5340" s="389"/>
      <c r="N5340" s="401"/>
    </row>
    <row r="5341" spans="1:14" x14ac:dyDescent="0.2">
      <c r="A5341" s="158">
        <v>82140</v>
      </c>
      <c r="B5341" s="421">
        <v>56.45</v>
      </c>
      <c r="M5341" s="389"/>
      <c r="N5341" s="401"/>
    </row>
    <row r="5342" spans="1:14" x14ac:dyDescent="0.2">
      <c r="A5342" s="158">
        <v>82200</v>
      </c>
      <c r="B5342" s="421">
        <v>10.15</v>
      </c>
      <c r="M5342" s="389"/>
      <c r="N5342" s="401"/>
    </row>
    <row r="5343" spans="1:14" x14ac:dyDescent="0.2">
      <c r="A5343" s="158">
        <v>82205</v>
      </c>
      <c r="B5343" s="421">
        <v>22.15</v>
      </c>
      <c r="M5343" s="389"/>
      <c r="N5343" s="401"/>
    </row>
    <row r="5344" spans="1:14" x14ac:dyDescent="0.2">
      <c r="A5344" s="158">
        <v>82210</v>
      </c>
      <c r="B5344" s="421">
        <v>42</v>
      </c>
      <c r="M5344" s="389"/>
      <c r="N5344" s="401"/>
    </row>
    <row r="5345" spans="1:14" x14ac:dyDescent="0.2">
      <c r="A5345" s="158">
        <v>82215</v>
      </c>
      <c r="B5345" s="421">
        <v>61.95</v>
      </c>
      <c r="M5345" s="389"/>
      <c r="N5345" s="401"/>
    </row>
    <row r="5346" spans="1:14" x14ac:dyDescent="0.2">
      <c r="A5346" s="158">
        <v>82300</v>
      </c>
      <c r="B5346" s="421">
        <v>162.75</v>
      </c>
      <c r="M5346" s="389"/>
      <c r="N5346" s="401"/>
    </row>
    <row r="5347" spans="1:14" x14ac:dyDescent="0.2">
      <c r="A5347" s="158">
        <v>82302</v>
      </c>
      <c r="B5347" s="421">
        <v>162.75</v>
      </c>
      <c r="M5347" s="389"/>
      <c r="N5347" s="401"/>
    </row>
    <row r="5348" spans="1:14" x14ac:dyDescent="0.2">
      <c r="A5348" s="158">
        <v>82304</v>
      </c>
      <c r="B5348" s="421">
        <v>162.75</v>
      </c>
      <c r="M5348" s="389"/>
      <c r="N5348" s="401"/>
    </row>
    <row r="5349" spans="1:14" x14ac:dyDescent="0.2">
      <c r="A5349" s="158">
        <v>82306</v>
      </c>
      <c r="B5349" s="421">
        <v>18.5</v>
      </c>
      <c r="M5349" s="389"/>
      <c r="N5349" s="401"/>
    </row>
    <row r="5350" spans="1:14" x14ac:dyDescent="0.2">
      <c r="A5350" s="158">
        <v>82309</v>
      </c>
      <c r="B5350" s="421">
        <v>22.25</v>
      </c>
      <c r="M5350" s="389"/>
      <c r="N5350" s="401"/>
    </row>
    <row r="5351" spans="1:14" x14ac:dyDescent="0.2">
      <c r="A5351" s="158">
        <v>82312</v>
      </c>
      <c r="B5351" s="421">
        <v>31.45</v>
      </c>
      <c r="M5351" s="389"/>
      <c r="N5351" s="401"/>
    </row>
    <row r="5352" spans="1:14" x14ac:dyDescent="0.2">
      <c r="A5352" s="158">
        <v>82315</v>
      </c>
      <c r="B5352" s="421">
        <v>41.6</v>
      </c>
      <c r="M5352" s="389"/>
      <c r="N5352" s="401"/>
    </row>
    <row r="5353" spans="1:14" x14ac:dyDescent="0.2">
      <c r="A5353" s="158">
        <v>82318</v>
      </c>
      <c r="B5353" s="421">
        <v>51.4</v>
      </c>
      <c r="M5353" s="389"/>
      <c r="N5353" s="401"/>
    </row>
    <row r="5354" spans="1:14" x14ac:dyDescent="0.2">
      <c r="A5354" s="158">
        <v>82324</v>
      </c>
      <c r="B5354" s="421">
        <v>27.8</v>
      </c>
      <c r="M5354" s="389"/>
      <c r="N5354" s="401"/>
    </row>
    <row r="5355" spans="1:14" x14ac:dyDescent="0.2">
      <c r="A5355" s="158">
        <v>82327</v>
      </c>
      <c r="B5355" s="421">
        <v>16.7</v>
      </c>
      <c r="M5355" s="389"/>
      <c r="N5355" s="401"/>
    </row>
    <row r="5356" spans="1:14" x14ac:dyDescent="0.2">
      <c r="A5356" s="158">
        <v>82332</v>
      </c>
      <c r="B5356" s="421">
        <v>49.55</v>
      </c>
      <c r="M5356" s="389"/>
      <c r="N5356" s="401"/>
    </row>
    <row r="5357" spans="1:14" x14ac:dyDescent="0.2">
      <c r="A5357" s="158">
        <v>90001</v>
      </c>
      <c r="B5357" s="399">
        <v>58.15</v>
      </c>
      <c r="L5357" s="400"/>
      <c r="M5357" s="389"/>
      <c r="N5357" s="401"/>
    </row>
    <row r="5358" spans="1:14" x14ac:dyDescent="0.2">
      <c r="A5358" s="158">
        <v>90002</v>
      </c>
      <c r="B5358" s="399">
        <v>42.25</v>
      </c>
      <c r="L5358" s="400"/>
      <c r="M5358" s="389"/>
      <c r="N5358" s="401"/>
    </row>
    <row r="5359" spans="1:14" x14ac:dyDescent="0.2">
      <c r="A5359" s="158">
        <v>90005</v>
      </c>
      <c r="B5359" s="399">
        <v>139</v>
      </c>
      <c r="C5359" s="387"/>
      <c r="H5359" s="399">
        <v>118.15</v>
      </c>
      <c r="L5359" s="400"/>
      <c r="M5359" s="389"/>
      <c r="N5359" s="401"/>
    </row>
    <row r="5360" spans="1:14" x14ac:dyDescent="0.2">
      <c r="A5360" s="158">
        <v>90020</v>
      </c>
      <c r="B5360" s="399">
        <v>18.2</v>
      </c>
      <c r="C5360" s="399">
        <f t="shared" ref="C5360:C5379" si="391">CEILING(B5360*1.15,0.05)</f>
        <v>20.950000000000003</v>
      </c>
      <c r="E5360" s="399" t="s">
        <v>15</v>
      </c>
      <c r="F5360" s="399" t="s">
        <v>15</v>
      </c>
      <c r="L5360" s="400"/>
      <c r="M5360" s="389"/>
      <c r="N5360" s="401"/>
    </row>
    <row r="5361" spans="1:14" x14ac:dyDescent="0.2">
      <c r="A5361" s="158">
        <v>90035</v>
      </c>
      <c r="B5361" s="399">
        <v>39.75</v>
      </c>
      <c r="C5361" s="399">
        <f t="shared" si="391"/>
        <v>45.75</v>
      </c>
      <c r="E5361" s="399" t="s">
        <v>15</v>
      </c>
      <c r="F5361" s="399" t="s">
        <v>15</v>
      </c>
      <c r="L5361" s="400"/>
      <c r="M5361" s="389"/>
      <c r="N5361" s="401"/>
    </row>
    <row r="5362" spans="1:14" x14ac:dyDescent="0.2">
      <c r="A5362" s="158">
        <v>90043</v>
      </c>
      <c r="B5362" s="399">
        <v>76.95</v>
      </c>
      <c r="C5362" s="399">
        <f t="shared" si="391"/>
        <v>88.5</v>
      </c>
      <c r="E5362" s="399" t="s">
        <v>15</v>
      </c>
      <c r="F5362" s="399" t="s">
        <v>15</v>
      </c>
      <c r="L5362" s="400"/>
      <c r="M5362" s="389"/>
      <c r="N5362" s="401"/>
    </row>
    <row r="5363" spans="1:14" x14ac:dyDescent="0.2">
      <c r="A5363" s="158">
        <v>90051</v>
      </c>
      <c r="B5363" s="399">
        <v>113.3</v>
      </c>
      <c r="C5363" s="399">
        <f t="shared" si="391"/>
        <v>130.30000000000001</v>
      </c>
      <c r="E5363" s="399" t="s">
        <v>15</v>
      </c>
      <c r="F5363" s="399" t="s">
        <v>15</v>
      </c>
      <c r="L5363" s="400"/>
      <c r="M5363" s="389"/>
      <c r="N5363" s="401"/>
    </row>
    <row r="5364" spans="1:14" x14ac:dyDescent="0.2">
      <c r="A5364" s="158">
        <v>90092</v>
      </c>
      <c r="B5364" s="399">
        <v>8.5</v>
      </c>
      <c r="C5364" s="399">
        <f t="shared" si="391"/>
        <v>9.8000000000000007</v>
      </c>
      <c r="E5364" s="399" t="s">
        <v>15</v>
      </c>
      <c r="F5364" s="399" t="s">
        <v>15</v>
      </c>
      <c r="L5364" s="400"/>
      <c r="M5364" s="389"/>
      <c r="N5364" s="401"/>
    </row>
    <row r="5365" spans="1:14" x14ac:dyDescent="0.2">
      <c r="A5365" s="158">
        <v>90093</v>
      </c>
      <c r="B5365" s="399">
        <v>16</v>
      </c>
      <c r="C5365" s="399">
        <f t="shared" si="391"/>
        <v>18.400000000000002</v>
      </c>
      <c r="E5365" s="399" t="s">
        <v>15</v>
      </c>
      <c r="F5365" s="399" t="s">
        <v>15</v>
      </c>
      <c r="L5365" s="400"/>
      <c r="M5365" s="389"/>
      <c r="N5365" s="401"/>
    </row>
    <row r="5366" spans="1:14" x14ac:dyDescent="0.2">
      <c r="A5366" s="158">
        <v>90095</v>
      </c>
      <c r="B5366" s="399">
        <v>35.5</v>
      </c>
      <c r="C5366" s="399">
        <f t="shared" si="391"/>
        <v>40.85</v>
      </c>
      <c r="E5366" s="399" t="s">
        <v>15</v>
      </c>
      <c r="F5366" s="399" t="s">
        <v>15</v>
      </c>
      <c r="L5366" s="400"/>
      <c r="M5366" s="389"/>
      <c r="N5366" s="401"/>
    </row>
    <row r="5367" spans="1:14" x14ac:dyDescent="0.2">
      <c r="A5367" s="158">
        <v>90096</v>
      </c>
      <c r="B5367" s="399">
        <v>57.5</v>
      </c>
      <c r="C5367" s="399">
        <f t="shared" si="391"/>
        <v>66.150000000000006</v>
      </c>
      <c r="E5367" s="399" t="s">
        <v>15</v>
      </c>
      <c r="F5367" s="399" t="s">
        <v>15</v>
      </c>
      <c r="L5367" s="400"/>
      <c r="M5367" s="389"/>
      <c r="N5367" s="401"/>
    </row>
    <row r="5368" spans="1:14" x14ac:dyDescent="0.2">
      <c r="A5368" s="158">
        <v>90183</v>
      </c>
      <c r="B5368" s="399">
        <v>14.55</v>
      </c>
      <c r="C5368" s="399">
        <f t="shared" si="391"/>
        <v>16.75</v>
      </c>
      <c r="E5368" s="399" t="s">
        <v>15</v>
      </c>
      <c r="F5368" s="399" t="s">
        <v>15</v>
      </c>
      <c r="L5368" s="400"/>
      <c r="M5368" s="389"/>
      <c r="N5368" s="401"/>
    </row>
    <row r="5369" spans="1:14" x14ac:dyDescent="0.2">
      <c r="A5369" s="158">
        <v>90188</v>
      </c>
      <c r="B5369" s="399">
        <v>31.8</v>
      </c>
      <c r="C5369" s="399">
        <f t="shared" si="391"/>
        <v>36.6</v>
      </c>
      <c r="E5369" s="399" t="s">
        <v>15</v>
      </c>
      <c r="F5369" s="399" t="s">
        <v>15</v>
      </c>
      <c r="L5369" s="400"/>
      <c r="M5369" s="389"/>
      <c r="N5369" s="401"/>
    </row>
    <row r="5370" spans="1:14" x14ac:dyDescent="0.2">
      <c r="A5370" s="158">
        <v>90202</v>
      </c>
      <c r="B5370" s="399">
        <v>61.55</v>
      </c>
      <c r="C5370" s="399">
        <f t="shared" si="391"/>
        <v>70.8</v>
      </c>
      <c r="E5370" s="399" t="s">
        <v>15</v>
      </c>
      <c r="F5370" s="399" t="s">
        <v>15</v>
      </c>
      <c r="L5370" s="400"/>
      <c r="M5370" s="389"/>
      <c r="N5370" s="401"/>
    </row>
    <row r="5371" spans="1:14" x14ac:dyDescent="0.2">
      <c r="A5371" s="158">
        <v>90212</v>
      </c>
      <c r="B5371" s="399">
        <v>90.65</v>
      </c>
      <c r="C5371" s="399">
        <f t="shared" si="391"/>
        <v>104.25</v>
      </c>
      <c r="E5371" s="399" t="s">
        <v>15</v>
      </c>
      <c r="F5371" s="399" t="s">
        <v>15</v>
      </c>
      <c r="L5371" s="400"/>
      <c r="M5371" s="389"/>
      <c r="N5371" s="401"/>
    </row>
    <row r="5372" spans="1:14" x14ac:dyDescent="0.2">
      <c r="A5372" s="158">
        <v>90250</v>
      </c>
      <c r="B5372" s="399">
        <v>75.8</v>
      </c>
      <c r="C5372" s="399">
        <f t="shared" si="391"/>
        <v>87.2</v>
      </c>
      <c r="E5372" s="399" t="s">
        <v>15</v>
      </c>
      <c r="F5372" s="399" t="s">
        <v>15</v>
      </c>
      <c r="L5372" s="400"/>
      <c r="M5372" s="389"/>
      <c r="N5372" s="401"/>
    </row>
    <row r="5373" spans="1:14" x14ac:dyDescent="0.2">
      <c r="A5373" s="158">
        <v>90251</v>
      </c>
      <c r="B5373" s="399">
        <v>111.6</v>
      </c>
      <c r="C5373" s="399">
        <f t="shared" si="391"/>
        <v>128.35</v>
      </c>
      <c r="E5373" s="399" t="s">
        <v>15</v>
      </c>
      <c r="F5373" s="399" t="s">
        <v>15</v>
      </c>
      <c r="L5373" s="400"/>
      <c r="M5373" s="389"/>
      <c r="N5373" s="401"/>
    </row>
    <row r="5374" spans="1:14" x14ac:dyDescent="0.2">
      <c r="A5374" s="158">
        <v>90252</v>
      </c>
      <c r="B5374" s="399">
        <v>96.25</v>
      </c>
      <c r="C5374" s="399">
        <f t="shared" si="391"/>
        <v>110.7</v>
      </c>
      <c r="E5374" s="399" t="s">
        <v>15</v>
      </c>
      <c r="F5374" s="399" t="s">
        <v>15</v>
      </c>
      <c r="L5374" s="400"/>
      <c r="M5374" s="389"/>
      <c r="N5374" s="401"/>
    </row>
    <row r="5375" spans="1:14" x14ac:dyDescent="0.2">
      <c r="A5375" s="158">
        <v>90253</v>
      </c>
      <c r="B5375" s="399">
        <v>141.80000000000001</v>
      </c>
      <c r="C5375" s="399">
        <f t="shared" si="391"/>
        <v>163.10000000000002</v>
      </c>
      <c r="E5375" s="399" t="s">
        <v>15</v>
      </c>
      <c r="F5375" s="399" t="s">
        <v>15</v>
      </c>
      <c r="L5375" s="400"/>
      <c r="M5375" s="389"/>
      <c r="N5375" s="401"/>
    </row>
    <row r="5376" spans="1:14" x14ac:dyDescent="0.2">
      <c r="A5376" s="158">
        <v>90254</v>
      </c>
      <c r="B5376" s="399">
        <v>60.65</v>
      </c>
      <c r="C5376" s="399">
        <f t="shared" si="391"/>
        <v>69.75</v>
      </c>
      <c r="E5376" s="399" t="s">
        <v>15</v>
      </c>
      <c r="F5376" s="399" t="s">
        <v>15</v>
      </c>
      <c r="L5376" s="400"/>
      <c r="M5376" s="389"/>
      <c r="N5376" s="401"/>
    </row>
    <row r="5377" spans="1:15" x14ac:dyDescent="0.2">
      <c r="A5377" s="158">
        <v>90255</v>
      </c>
      <c r="B5377" s="399">
        <v>89.3</v>
      </c>
      <c r="C5377" s="399">
        <f t="shared" si="391"/>
        <v>102.7</v>
      </c>
      <c r="E5377" s="399" t="s">
        <v>15</v>
      </c>
      <c r="F5377" s="399" t="s">
        <v>15</v>
      </c>
      <c r="L5377" s="400"/>
      <c r="M5377" s="389"/>
      <c r="N5377" s="401"/>
    </row>
    <row r="5378" spans="1:15" x14ac:dyDescent="0.2">
      <c r="A5378" s="158">
        <v>90256</v>
      </c>
      <c r="B5378" s="399">
        <v>77</v>
      </c>
      <c r="C5378" s="399">
        <f t="shared" si="391"/>
        <v>88.550000000000011</v>
      </c>
      <c r="E5378" s="399" t="s">
        <v>15</v>
      </c>
      <c r="F5378" s="399" t="s">
        <v>15</v>
      </c>
      <c r="L5378" s="400"/>
      <c r="M5378" s="389"/>
      <c r="N5378" s="401"/>
    </row>
    <row r="5379" spans="1:15" x14ac:dyDescent="0.2">
      <c r="A5379" s="158">
        <v>90257</v>
      </c>
      <c r="B5379" s="399">
        <v>113.45</v>
      </c>
      <c r="C5379" s="399">
        <f t="shared" si="391"/>
        <v>130.5</v>
      </c>
      <c r="E5379" s="399" t="s">
        <v>15</v>
      </c>
      <c r="F5379" s="399" t="s">
        <v>15</v>
      </c>
      <c r="L5379" s="400"/>
      <c r="M5379" s="389"/>
      <c r="N5379" s="401"/>
    </row>
    <row r="5380" spans="1:15" x14ac:dyDescent="0.2">
      <c r="A5380" s="158">
        <v>90260</v>
      </c>
      <c r="B5380" s="399">
        <v>485.7</v>
      </c>
      <c r="H5380" s="399">
        <f>CEILING(B5380*1.45,0.05)</f>
        <v>704.30000000000007</v>
      </c>
      <c r="L5380" s="400"/>
      <c r="M5380" s="389"/>
      <c r="N5380" s="401"/>
    </row>
    <row r="5381" spans="1:15" x14ac:dyDescent="0.2">
      <c r="A5381" s="158">
        <v>90261</v>
      </c>
      <c r="B5381" s="399">
        <v>283.2</v>
      </c>
      <c r="H5381" s="399">
        <v>382.4</v>
      </c>
      <c r="L5381" s="400"/>
      <c r="M5381" s="389"/>
      <c r="N5381" s="401"/>
    </row>
    <row r="5382" spans="1:15" x14ac:dyDescent="0.2">
      <c r="A5382" s="158">
        <v>90264</v>
      </c>
      <c r="B5382" s="399">
        <v>75.8</v>
      </c>
      <c r="C5382" s="399">
        <f>CEILING(B5382*1.15,0.05)</f>
        <v>87.2</v>
      </c>
      <c r="E5382" s="399" t="s">
        <v>15</v>
      </c>
      <c r="F5382" s="399" t="s">
        <v>15</v>
      </c>
      <c r="L5382" s="400"/>
      <c r="M5382" s="389"/>
      <c r="N5382" s="401"/>
    </row>
    <row r="5383" spans="1:15" x14ac:dyDescent="0.2">
      <c r="A5383" s="158">
        <v>90265</v>
      </c>
      <c r="B5383" s="399">
        <v>60.65</v>
      </c>
      <c r="C5383" s="399">
        <f>CEILING(B5383*1.15,0.05)</f>
        <v>69.75</v>
      </c>
      <c r="E5383" s="399" t="s">
        <v>15</v>
      </c>
      <c r="F5383" s="399" t="s">
        <v>15</v>
      </c>
      <c r="L5383" s="400"/>
      <c r="M5383" s="389"/>
      <c r="N5383" s="401"/>
      <c r="O5383" s="387"/>
    </row>
    <row r="5384" spans="1:15" x14ac:dyDescent="0.2">
      <c r="A5384" s="158">
        <v>90266</v>
      </c>
      <c r="B5384" s="399">
        <v>303.64999999999998</v>
      </c>
      <c r="H5384" s="399">
        <f t="shared" ref="H5384" si="392">CEILING(B5384*1.45,0.05)</f>
        <v>440.3</v>
      </c>
      <c r="L5384" s="400"/>
      <c r="M5384" s="389"/>
      <c r="N5384" s="401"/>
    </row>
    <row r="5385" spans="1:15" x14ac:dyDescent="0.2">
      <c r="A5385" s="158">
        <v>90267</v>
      </c>
      <c r="B5385" s="399">
        <v>141.80000000000001</v>
      </c>
      <c r="H5385" s="399">
        <f>CEILING(B5385*1.35,0.05)</f>
        <v>191.45000000000002</v>
      </c>
      <c r="L5385" s="400"/>
      <c r="M5385" s="389"/>
      <c r="N5385" s="401"/>
    </row>
    <row r="5386" spans="1:15" x14ac:dyDescent="0.2">
      <c r="A5386" s="158">
        <v>90271</v>
      </c>
      <c r="B5386" s="399">
        <v>98.05</v>
      </c>
      <c r="C5386" s="399">
        <f>CEILING(B5386*1.15,0.05)</f>
        <v>112.80000000000001</v>
      </c>
      <c r="E5386" s="399" t="s">
        <v>15</v>
      </c>
      <c r="F5386" s="399" t="s">
        <v>15</v>
      </c>
      <c r="L5386" s="400"/>
      <c r="M5386" s="389"/>
      <c r="N5386" s="403"/>
    </row>
    <row r="5387" spans="1:15" x14ac:dyDescent="0.2">
      <c r="A5387" s="158">
        <v>90272</v>
      </c>
      <c r="B5387" s="399" t="s">
        <v>16</v>
      </c>
      <c r="C5387" s="399" t="str">
        <f>B5387</f>
        <v>D</v>
      </c>
      <c r="E5387" s="399" t="s">
        <v>15</v>
      </c>
      <c r="F5387" s="399" t="s">
        <v>15</v>
      </c>
      <c r="L5387" s="400" t="s">
        <v>16</v>
      </c>
      <c r="M5387" s="389"/>
      <c r="N5387" s="401"/>
    </row>
    <row r="5388" spans="1:15" x14ac:dyDescent="0.2">
      <c r="A5388" s="158">
        <v>90273</v>
      </c>
      <c r="B5388" s="399">
        <v>140.30000000000001</v>
      </c>
      <c r="C5388" s="399">
        <f>CEILING(B5388*1.15,0.05)</f>
        <v>161.35000000000002</v>
      </c>
      <c r="E5388" s="399" t="s">
        <v>15</v>
      </c>
      <c r="F5388" s="399" t="s">
        <v>15</v>
      </c>
      <c r="L5388" s="400"/>
      <c r="M5388" s="389"/>
      <c r="N5388" s="401"/>
      <c r="O5388" s="382"/>
    </row>
    <row r="5389" spans="1:15" x14ac:dyDescent="0.2">
      <c r="A5389" s="158">
        <v>90274</v>
      </c>
      <c r="B5389" s="399" t="s">
        <v>16</v>
      </c>
      <c r="C5389" s="399" t="str">
        <f>B5389</f>
        <v>D</v>
      </c>
      <c r="E5389" s="399" t="s">
        <v>15</v>
      </c>
      <c r="F5389" s="399" t="s">
        <v>15</v>
      </c>
      <c r="L5389" s="400" t="s">
        <v>16</v>
      </c>
      <c r="M5389" s="389"/>
      <c r="N5389" s="401"/>
    </row>
    <row r="5390" spans="1:15" x14ac:dyDescent="0.2">
      <c r="A5390" s="158">
        <v>90275</v>
      </c>
      <c r="B5390" s="399">
        <v>78.45</v>
      </c>
      <c r="C5390" s="399">
        <f>CEILING(B5390*1.15,0.05)</f>
        <v>90.25</v>
      </c>
      <c r="E5390" s="399" t="s">
        <v>15</v>
      </c>
      <c r="F5390" s="399" t="s">
        <v>15</v>
      </c>
      <c r="L5390" s="400"/>
      <c r="M5390" s="389"/>
      <c r="N5390" s="401"/>
    </row>
    <row r="5391" spans="1:15" x14ac:dyDescent="0.2">
      <c r="A5391" s="158">
        <v>90276</v>
      </c>
      <c r="B5391" s="399" t="s">
        <v>16</v>
      </c>
      <c r="C5391" s="399" t="str">
        <f>B5391</f>
        <v>D</v>
      </c>
      <c r="E5391" s="399" t="s">
        <v>15</v>
      </c>
      <c r="F5391" s="399" t="s">
        <v>15</v>
      </c>
      <c r="L5391" s="400" t="s">
        <v>16</v>
      </c>
      <c r="M5391" s="389"/>
      <c r="N5391" s="401"/>
    </row>
    <row r="5392" spans="1:15" x14ac:dyDescent="0.2">
      <c r="A5392" s="158">
        <v>90277</v>
      </c>
      <c r="B5392" s="399">
        <v>112.25</v>
      </c>
      <c r="C5392" s="399">
        <f>CEILING(B5392*1.15,0.05)</f>
        <v>129.1</v>
      </c>
      <c r="E5392" s="399" t="s">
        <v>15</v>
      </c>
      <c r="F5392" s="399" t="s">
        <v>15</v>
      </c>
      <c r="L5392" s="400"/>
      <c r="M5392" s="389"/>
      <c r="N5392" s="401"/>
    </row>
    <row r="5393" spans="1:14" x14ac:dyDescent="0.2">
      <c r="A5393" s="158">
        <v>90278</v>
      </c>
      <c r="B5393" s="399" t="s">
        <v>16</v>
      </c>
      <c r="C5393" s="399" t="str">
        <f>B5393</f>
        <v>D</v>
      </c>
      <c r="E5393" s="399" t="s">
        <v>15</v>
      </c>
      <c r="F5393" s="399" t="s">
        <v>15</v>
      </c>
      <c r="L5393" s="400" t="s">
        <v>16</v>
      </c>
      <c r="M5393" s="389"/>
      <c r="N5393" s="401"/>
    </row>
    <row r="5394" spans="1:14" x14ac:dyDescent="0.2">
      <c r="A5394" s="158">
        <v>90279</v>
      </c>
      <c r="B5394" s="399">
        <v>98.05</v>
      </c>
      <c r="C5394" s="399">
        <f>CEILING(B5394*1.15,0.05)</f>
        <v>112.80000000000001</v>
      </c>
      <c r="E5394" s="399" t="s">
        <v>15</v>
      </c>
      <c r="F5394" s="399" t="s">
        <v>15</v>
      </c>
      <c r="L5394" s="400"/>
      <c r="M5394" s="389"/>
      <c r="N5394" s="401"/>
    </row>
    <row r="5395" spans="1:14" x14ac:dyDescent="0.2">
      <c r="A5395" s="158">
        <v>90280</v>
      </c>
      <c r="B5395" s="399">
        <v>140.30000000000001</v>
      </c>
      <c r="C5395" s="399">
        <f>CEILING(B5395*1.15,0.05)</f>
        <v>161.35000000000002</v>
      </c>
      <c r="E5395" s="399" t="s">
        <v>15</v>
      </c>
      <c r="F5395" s="399" t="s">
        <v>15</v>
      </c>
      <c r="L5395" s="400"/>
      <c r="M5395" s="389"/>
      <c r="N5395" s="401"/>
    </row>
    <row r="5396" spans="1:14" x14ac:dyDescent="0.2">
      <c r="A5396" s="158">
        <v>90281</v>
      </c>
      <c r="B5396" s="399">
        <v>78.45</v>
      </c>
      <c r="C5396" s="399">
        <f>CEILING(B5396*1.15,0.05)</f>
        <v>90.25</v>
      </c>
      <c r="E5396" s="399" t="s">
        <v>15</v>
      </c>
      <c r="F5396" s="399" t="s">
        <v>15</v>
      </c>
      <c r="L5396" s="400"/>
      <c r="M5396" s="389"/>
      <c r="N5396" s="401"/>
    </row>
    <row r="5397" spans="1:14" x14ac:dyDescent="0.2">
      <c r="A5397" s="158">
        <v>90282</v>
      </c>
      <c r="B5397" s="399">
        <v>112.25</v>
      </c>
      <c r="C5397" s="399">
        <f>CEILING(B5397*1.15,0.05)</f>
        <v>129.1</v>
      </c>
      <c r="E5397" s="399" t="s">
        <v>15</v>
      </c>
      <c r="F5397" s="399" t="s">
        <v>15</v>
      </c>
      <c r="L5397" s="400"/>
      <c r="M5397" s="389"/>
      <c r="N5397" s="401"/>
    </row>
    <row r="5398" spans="1:14" x14ac:dyDescent="0.2">
      <c r="A5398" s="386">
        <v>90300</v>
      </c>
      <c r="B5398" s="399">
        <v>909.55</v>
      </c>
      <c r="G5398" s="399">
        <v>1273.45</v>
      </c>
      <c r="H5398" s="399">
        <v>1273.45</v>
      </c>
      <c r="L5398" s="400"/>
      <c r="M5398" s="389"/>
      <c r="N5398" s="401"/>
    </row>
    <row r="5399" spans="1:14" x14ac:dyDescent="0.2">
      <c r="A5399" s="420">
        <v>91166</v>
      </c>
      <c r="B5399" s="399">
        <v>105.45</v>
      </c>
      <c r="H5399" s="399">
        <v>148</v>
      </c>
      <c r="L5399" s="400"/>
      <c r="M5399" s="389"/>
      <c r="N5399" s="401"/>
    </row>
    <row r="5400" spans="1:14" x14ac:dyDescent="0.2">
      <c r="A5400" s="420">
        <v>91167</v>
      </c>
      <c r="B5400" s="399">
        <v>154.85</v>
      </c>
      <c r="H5400" s="399">
        <v>217.3</v>
      </c>
      <c r="L5400" s="400"/>
      <c r="M5400" s="389"/>
      <c r="N5400" s="401"/>
    </row>
    <row r="5401" spans="1:14" x14ac:dyDescent="0.2">
      <c r="A5401" s="420">
        <v>91169</v>
      </c>
      <c r="B5401" s="399">
        <v>74.75</v>
      </c>
      <c r="H5401" s="399">
        <v>104.8</v>
      </c>
      <c r="L5401" s="400"/>
      <c r="M5401" s="389"/>
      <c r="N5401" s="401"/>
    </row>
    <row r="5402" spans="1:14" x14ac:dyDescent="0.2">
      <c r="A5402" s="420">
        <v>91170</v>
      </c>
      <c r="B5402" s="399">
        <v>105.45</v>
      </c>
      <c r="H5402" s="399">
        <v>148</v>
      </c>
      <c r="L5402" s="400"/>
      <c r="M5402" s="389"/>
      <c r="N5402" s="401"/>
    </row>
    <row r="5403" spans="1:14" x14ac:dyDescent="0.2">
      <c r="A5403" s="420">
        <v>91172</v>
      </c>
      <c r="B5403" s="399">
        <v>65.849999999999994</v>
      </c>
      <c r="H5403" s="399">
        <v>84.300000000000011</v>
      </c>
      <c r="L5403" s="400"/>
      <c r="M5403" s="389"/>
      <c r="N5403" s="401"/>
    </row>
    <row r="5404" spans="1:14" x14ac:dyDescent="0.2">
      <c r="A5404" s="420">
        <v>91173</v>
      </c>
      <c r="B5404" s="399">
        <v>92.95</v>
      </c>
      <c r="H5404" s="399">
        <v>119.10000000000001</v>
      </c>
      <c r="L5404" s="400"/>
      <c r="M5404" s="389"/>
      <c r="N5404" s="401"/>
    </row>
    <row r="5405" spans="1:14" x14ac:dyDescent="0.2">
      <c r="A5405" s="420">
        <v>91175</v>
      </c>
      <c r="B5405" s="399">
        <v>65.849999999999994</v>
      </c>
      <c r="H5405" s="399">
        <v>84.300000000000011</v>
      </c>
      <c r="L5405" s="400"/>
      <c r="M5405" s="389"/>
      <c r="N5405" s="401"/>
    </row>
    <row r="5406" spans="1:14" x14ac:dyDescent="0.2">
      <c r="A5406" s="420">
        <v>91176</v>
      </c>
      <c r="B5406" s="399">
        <v>92.95</v>
      </c>
      <c r="H5406" s="399">
        <v>119.10000000000001</v>
      </c>
      <c r="L5406" s="400"/>
      <c r="M5406" s="389"/>
      <c r="N5406" s="401"/>
    </row>
    <row r="5407" spans="1:14" x14ac:dyDescent="0.2">
      <c r="A5407" s="420">
        <v>91178</v>
      </c>
      <c r="B5407" s="399">
        <v>22.15</v>
      </c>
      <c r="L5407" s="400"/>
      <c r="M5407" s="389"/>
      <c r="N5407" s="401"/>
    </row>
    <row r="5408" spans="1:14" x14ac:dyDescent="0.2">
      <c r="A5408" s="420">
        <v>91179</v>
      </c>
      <c r="B5408" s="399">
        <v>42</v>
      </c>
      <c r="L5408" s="400"/>
      <c r="M5408" s="389"/>
      <c r="N5408" s="401"/>
    </row>
    <row r="5409" spans="1:16" x14ac:dyDescent="0.2">
      <c r="A5409" s="420">
        <v>91180</v>
      </c>
      <c r="B5409" s="399">
        <v>61.95</v>
      </c>
      <c r="L5409" s="400"/>
      <c r="M5409" s="389"/>
      <c r="N5409" s="401"/>
    </row>
    <row r="5410" spans="1:16" x14ac:dyDescent="0.2">
      <c r="A5410" s="420">
        <v>91181</v>
      </c>
      <c r="B5410" s="399">
        <v>105.45</v>
      </c>
      <c r="H5410" s="399">
        <v>148</v>
      </c>
      <c r="L5410" s="400"/>
      <c r="M5410" s="389"/>
      <c r="N5410" s="401"/>
    </row>
    <row r="5411" spans="1:16" x14ac:dyDescent="0.2">
      <c r="A5411" s="420">
        <v>91182</v>
      </c>
      <c r="B5411" s="399">
        <v>154.85</v>
      </c>
      <c r="H5411" s="399">
        <v>217.3</v>
      </c>
      <c r="L5411" s="400"/>
      <c r="M5411" s="389"/>
      <c r="N5411" s="401"/>
    </row>
    <row r="5412" spans="1:16" x14ac:dyDescent="0.2">
      <c r="A5412" s="420">
        <v>91183</v>
      </c>
      <c r="B5412" s="399">
        <v>74.75</v>
      </c>
      <c r="H5412" s="399">
        <v>104.8</v>
      </c>
      <c r="L5412" s="400"/>
      <c r="M5412" s="389"/>
      <c r="N5412" s="401"/>
    </row>
    <row r="5413" spans="1:16" x14ac:dyDescent="0.2">
      <c r="A5413" s="420">
        <v>91184</v>
      </c>
      <c r="B5413" s="399">
        <v>105.45</v>
      </c>
      <c r="H5413" s="399">
        <v>148</v>
      </c>
      <c r="L5413" s="400"/>
      <c r="M5413" s="389"/>
      <c r="N5413" s="401"/>
    </row>
    <row r="5414" spans="1:16" x14ac:dyDescent="0.2">
      <c r="A5414" s="420">
        <v>91185</v>
      </c>
      <c r="B5414" s="399">
        <v>65.849999999999994</v>
      </c>
      <c r="H5414" s="399">
        <v>84.300000000000011</v>
      </c>
      <c r="L5414" s="400"/>
      <c r="M5414" s="389"/>
      <c r="N5414" s="401"/>
    </row>
    <row r="5415" spans="1:16" x14ac:dyDescent="0.2">
      <c r="A5415" s="420">
        <v>91186</v>
      </c>
      <c r="B5415" s="399">
        <v>92.95</v>
      </c>
      <c r="H5415" s="399">
        <v>119.10000000000001</v>
      </c>
      <c r="L5415" s="400"/>
      <c r="M5415" s="389"/>
      <c r="N5415" s="412"/>
    </row>
    <row r="5416" spans="1:16" x14ac:dyDescent="0.2">
      <c r="A5416" s="420">
        <v>91187</v>
      </c>
      <c r="B5416" s="399">
        <v>65.849999999999994</v>
      </c>
      <c r="H5416" s="399">
        <v>84.300000000000011</v>
      </c>
      <c r="L5416" s="400"/>
      <c r="M5416" s="389"/>
      <c r="N5416" s="401"/>
    </row>
    <row r="5417" spans="1:16" x14ac:dyDescent="0.2">
      <c r="A5417" s="420">
        <v>91188</v>
      </c>
      <c r="B5417" s="399">
        <v>92.95</v>
      </c>
      <c r="H5417" s="399">
        <v>119.10000000000001</v>
      </c>
      <c r="L5417" s="400"/>
      <c r="M5417" s="389"/>
      <c r="N5417" s="412"/>
    </row>
    <row r="5418" spans="1:16" x14ac:dyDescent="0.2">
      <c r="A5418" s="420">
        <v>91189</v>
      </c>
      <c r="B5418" s="399">
        <v>22.15</v>
      </c>
      <c r="L5418" s="400"/>
      <c r="M5418" s="389"/>
      <c r="N5418" s="401"/>
    </row>
    <row r="5419" spans="1:16" x14ac:dyDescent="0.2">
      <c r="A5419" s="420">
        <v>91190</v>
      </c>
      <c r="B5419" s="399">
        <v>42</v>
      </c>
      <c r="L5419" s="400"/>
      <c r="M5419" s="389"/>
      <c r="N5419" s="401"/>
    </row>
    <row r="5420" spans="1:16" x14ac:dyDescent="0.2">
      <c r="A5420" s="420">
        <v>91191</v>
      </c>
      <c r="B5420" s="399">
        <v>61.95</v>
      </c>
      <c r="L5420" s="400"/>
      <c r="M5420" s="389"/>
      <c r="N5420" s="393" t="s">
        <v>200</v>
      </c>
    </row>
    <row r="5421" spans="1:16" ht="13.5" thickBot="1" x14ac:dyDescent="0.25">
      <c r="A5421" s="420">
        <v>91192</v>
      </c>
      <c r="B5421" s="399">
        <v>10.15</v>
      </c>
      <c r="L5421" s="400"/>
      <c r="M5421" s="389"/>
      <c r="N5421" s="411"/>
    </row>
    <row r="5422" spans="1:16" x14ac:dyDescent="0.2">
      <c r="A5422" s="420">
        <v>91193</v>
      </c>
      <c r="B5422" s="399">
        <v>10.15</v>
      </c>
      <c r="L5422" s="400"/>
      <c r="M5422" s="389"/>
      <c r="N5422" s="393" t="s">
        <v>201</v>
      </c>
    </row>
    <row r="5423" spans="1:16" x14ac:dyDescent="0.2">
      <c r="A5423" s="420">
        <v>91211</v>
      </c>
      <c r="B5423" s="399">
        <v>34.15</v>
      </c>
      <c r="L5423" s="400"/>
      <c r="M5423" s="389"/>
      <c r="N5423" s="401"/>
      <c r="O5423" s="387"/>
      <c r="P5423" s="387"/>
    </row>
    <row r="5424" spans="1:16" x14ac:dyDescent="0.2">
      <c r="A5424" s="420">
        <v>91212</v>
      </c>
      <c r="B5424" s="399">
        <v>56.45</v>
      </c>
      <c r="L5424" s="400"/>
      <c r="M5424" s="389"/>
      <c r="N5424" s="401"/>
    </row>
    <row r="5425" spans="1:16" x14ac:dyDescent="0.2">
      <c r="A5425" s="420">
        <v>91214</v>
      </c>
      <c r="B5425" s="399">
        <v>56.45</v>
      </c>
      <c r="L5425" s="400"/>
      <c r="M5425" s="389"/>
      <c r="N5425" s="401"/>
    </row>
    <row r="5426" spans="1:16" x14ac:dyDescent="0.2">
      <c r="A5426" s="420">
        <v>91215</v>
      </c>
      <c r="B5426" s="399">
        <v>83</v>
      </c>
      <c r="L5426" s="400"/>
      <c r="M5426" s="389"/>
      <c r="N5426" s="393" t="s">
        <v>202</v>
      </c>
    </row>
    <row r="5427" spans="1:16" x14ac:dyDescent="0.2">
      <c r="A5427" s="420">
        <v>91218</v>
      </c>
      <c r="B5427" s="399">
        <v>34.15</v>
      </c>
      <c r="L5427" s="400"/>
      <c r="M5427" s="389"/>
      <c r="N5427" s="158"/>
    </row>
    <row r="5428" spans="1:16" x14ac:dyDescent="0.2">
      <c r="A5428" s="420">
        <v>91219</v>
      </c>
      <c r="B5428" s="399">
        <v>56.45</v>
      </c>
      <c r="L5428" s="400"/>
      <c r="M5428" s="389"/>
      <c r="N5428" s="393" t="s">
        <v>203</v>
      </c>
      <c r="O5428" s="382"/>
      <c r="P5428" s="382"/>
    </row>
    <row r="5429" spans="1:16" x14ac:dyDescent="0.2">
      <c r="A5429" s="420">
        <v>91221</v>
      </c>
      <c r="B5429" s="399">
        <v>56.45</v>
      </c>
      <c r="L5429" s="400"/>
      <c r="M5429" s="389"/>
      <c r="N5429" s="403"/>
    </row>
    <row r="5430" spans="1:16" x14ac:dyDescent="0.2">
      <c r="A5430" s="420">
        <v>91222</v>
      </c>
      <c r="B5430" s="399">
        <v>83</v>
      </c>
      <c r="L5430" s="400"/>
      <c r="M5430" s="389"/>
      <c r="N5430" s="403"/>
    </row>
    <row r="5431" spans="1:16" x14ac:dyDescent="0.2">
      <c r="A5431" s="420">
        <v>91790</v>
      </c>
      <c r="B5431" s="399">
        <v>18.2</v>
      </c>
      <c r="E5431" s="399" t="s">
        <v>169</v>
      </c>
      <c r="F5431" s="399" t="s">
        <v>169</v>
      </c>
      <c r="H5431" s="428">
        <v>20.95</v>
      </c>
      <c r="L5431" s="400"/>
      <c r="M5431" s="389"/>
      <c r="N5431" s="403"/>
    </row>
    <row r="5432" spans="1:16" x14ac:dyDescent="0.2">
      <c r="A5432" s="420">
        <v>91792</v>
      </c>
      <c r="B5432" s="399">
        <v>11</v>
      </c>
      <c r="E5432" s="399" t="s">
        <v>169</v>
      </c>
      <c r="F5432" s="399" t="s">
        <v>169</v>
      </c>
      <c r="H5432" s="428">
        <v>12.65</v>
      </c>
      <c r="L5432" s="400"/>
      <c r="M5432" s="389"/>
      <c r="N5432" s="403"/>
    </row>
    <row r="5433" spans="1:16" x14ac:dyDescent="0.2">
      <c r="A5433" s="420">
        <v>91794</v>
      </c>
      <c r="B5433" s="399">
        <v>14.55</v>
      </c>
      <c r="E5433" s="399" t="s">
        <v>169</v>
      </c>
      <c r="F5433" s="399" t="s">
        <v>169</v>
      </c>
      <c r="H5433" s="428">
        <v>16.75</v>
      </c>
      <c r="L5433" s="400"/>
      <c r="M5433" s="389"/>
      <c r="N5433" s="403"/>
    </row>
    <row r="5434" spans="1:16" x14ac:dyDescent="0.2">
      <c r="A5434" s="420">
        <v>91800</v>
      </c>
      <c r="B5434" s="399">
        <v>39.75</v>
      </c>
      <c r="E5434" s="399" t="s">
        <v>169</v>
      </c>
      <c r="F5434" s="399" t="s">
        <v>169</v>
      </c>
      <c r="H5434" s="428">
        <v>45.75</v>
      </c>
      <c r="L5434" s="400"/>
      <c r="M5434" s="389"/>
      <c r="N5434" s="403"/>
    </row>
    <row r="5435" spans="1:16" x14ac:dyDescent="0.2">
      <c r="A5435" s="420">
        <v>91801</v>
      </c>
      <c r="B5435" s="399">
        <v>76.95</v>
      </c>
      <c r="E5435" s="399" t="s">
        <v>169</v>
      </c>
      <c r="F5435" s="399" t="s">
        <v>169</v>
      </c>
      <c r="H5435" s="428">
        <v>88.55</v>
      </c>
      <c r="L5435" s="400"/>
      <c r="M5435" s="389"/>
      <c r="N5435" s="403"/>
    </row>
    <row r="5436" spans="1:16" x14ac:dyDescent="0.2">
      <c r="A5436" s="420">
        <v>91802</v>
      </c>
      <c r="B5436" s="399">
        <v>113.3</v>
      </c>
      <c r="E5436" s="399" t="s">
        <v>169</v>
      </c>
      <c r="F5436" s="399" t="s">
        <v>169</v>
      </c>
      <c r="H5436" s="428">
        <v>130.35</v>
      </c>
      <c r="L5436" s="400"/>
      <c r="M5436" s="389"/>
      <c r="N5436" s="403"/>
    </row>
    <row r="5437" spans="1:16" x14ac:dyDescent="0.2">
      <c r="A5437" s="420">
        <v>91803</v>
      </c>
      <c r="B5437" s="399">
        <v>21</v>
      </c>
      <c r="E5437" s="399" t="s">
        <v>169</v>
      </c>
      <c r="F5437" s="399" t="s">
        <v>169</v>
      </c>
      <c r="H5437" s="428">
        <v>24.15</v>
      </c>
      <c r="L5437" s="400"/>
      <c r="M5437" s="389"/>
      <c r="N5437" s="403"/>
    </row>
    <row r="5438" spans="1:16" x14ac:dyDescent="0.2">
      <c r="A5438" s="420">
        <v>91804</v>
      </c>
      <c r="B5438" s="399">
        <v>38</v>
      </c>
      <c r="E5438" s="399" t="s">
        <v>169</v>
      </c>
      <c r="F5438" s="399" t="s">
        <v>169</v>
      </c>
      <c r="H5438" s="428">
        <v>43.7</v>
      </c>
      <c r="L5438" s="400"/>
      <c r="M5438" s="389"/>
      <c r="N5438" s="403"/>
    </row>
    <row r="5439" spans="1:16" x14ac:dyDescent="0.2">
      <c r="A5439" s="420">
        <v>91805</v>
      </c>
      <c r="B5439" s="399">
        <v>61</v>
      </c>
      <c r="E5439" s="399" t="s">
        <v>169</v>
      </c>
      <c r="F5439" s="399" t="s">
        <v>169</v>
      </c>
      <c r="H5439" s="428">
        <v>70.150000000000006</v>
      </c>
      <c r="L5439" s="400"/>
      <c r="M5439" s="389"/>
      <c r="N5439" s="403"/>
    </row>
    <row r="5440" spans="1:16" x14ac:dyDescent="0.2">
      <c r="A5440" s="420">
        <v>91806</v>
      </c>
      <c r="B5440" s="399">
        <v>31.8</v>
      </c>
      <c r="E5440" s="399" t="s">
        <v>169</v>
      </c>
      <c r="F5440" s="399" t="s">
        <v>169</v>
      </c>
      <c r="H5440" s="428">
        <v>36.6</v>
      </c>
      <c r="L5440" s="400"/>
      <c r="M5440" s="389"/>
      <c r="N5440" s="403"/>
    </row>
    <row r="5441" spans="1:14" x14ac:dyDescent="0.2">
      <c r="A5441" s="420">
        <v>91807</v>
      </c>
      <c r="B5441" s="399">
        <v>61.55</v>
      </c>
      <c r="E5441" s="399" t="s">
        <v>169</v>
      </c>
      <c r="F5441" s="399" t="s">
        <v>169</v>
      </c>
      <c r="H5441" s="428">
        <v>70.849999999999994</v>
      </c>
      <c r="L5441" s="400"/>
      <c r="M5441" s="389"/>
      <c r="N5441" s="403"/>
    </row>
    <row r="5442" spans="1:14" x14ac:dyDescent="0.2">
      <c r="A5442" s="420">
        <v>91808</v>
      </c>
      <c r="B5442" s="399">
        <v>90.65</v>
      </c>
      <c r="E5442" s="399" t="s">
        <v>169</v>
      </c>
      <c r="F5442" s="399" t="s">
        <v>169</v>
      </c>
      <c r="H5442" s="428">
        <v>104.25</v>
      </c>
      <c r="L5442" s="400"/>
      <c r="M5442" s="389"/>
      <c r="N5442" s="403"/>
    </row>
    <row r="5443" spans="1:14" x14ac:dyDescent="0.2">
      <c r="A5443" s="420">
        <v>91818</v>
      </c>
      <c r="B5443" s="399">
        <v>98.05</v>
      </c>
      <c r="E5443" s="399" t="s">
        <v>169</v>
      </c>
      <c r="F5443" s="399" t="s">
        <v>169</v>
      </c>
      <c r="H5443" s="428">
        <v>112.8</v>
      </c>
      <c r="L5443" s="400"/>
      <c r="M5443" s="389"/>
      <c r="N5443" s="403"/>
    </row>
    <row r="5444" spans="1:14" x14ac:dyDescent="0.2">
      <c r="A5444" s="420">
        <v>91819</v>
      </c>
      <c r="B5444" s="399">
        <v>140.30000000000001</v>
      </c>
      <c r="E5444" s="399" t="s">
        <v>169</v>
      </c>
      <c r="F5444" s="399" t="s">
        <v>169</v>
      </c>
      <c r="H5444" s="428">
        <v>161.4</v>
      </c>
      <c r="L5444" s="400"/>
      <c r="M5444" s="389"/>
      <c r="N5444" s="403"/>
    </row>
    <row r="5445" spans="1:14" x14ac:dyDescent="0.2">
      <c r="A5445" s="420">
        <v>91820</v>
      </c>
      <c r="B5445" s="399">
        <v>78.45</v>
      </c>
      <c r="E5445" s="399" t="s">
        <v>169</v>
      </c>
      <c r="F5445" s="399" t="s">
        <v>169</v>
      </c>
      <c r="H5445" s="428">
        <v>90.25</v>
      </c>
      <c r="L5445" s="400"/>
      <c r="M5445" s="389"/>
      <c r="N5445" s="401"/>
    </row>
    <row r="5446" spans="1:14" x14ac:dyDescent="0.2">
      <c r="A5446" s="420">
        <v>91821</v>
      </c>
      <c r="B5446" s="399">
        <v>112.25</v>
      </c>
      <c r="E5446" s="399" t="s">
        <v>169</v>
      </c>
      <c r="F5446" s="399" t="s">
        <v>169</v>
      </c>
      <c r="H5446" s="428">
        <v>129.15</v>
      </c>
      <c r="L5446" s="400"/>
      <c r="M5446" s="389"/>
      <c r="N5446" s="403"/>
    </row>
    <row r="5447" spans="1:14" x14ac:dyDescent="0.2">
      <c r="A5447" s="420">
        <v>91822</v>
      </c>
      <c r="B5447" s="399">
        <v>91.8</v>
      </c>
      <c r="H5447" s="428">
        <v>124</v>
      </c>
      <c r="L5447" s="400"/>
      <c r="M5447" s="389"/>
      <c r="N5447" s="401"/>
    </row>
    <row r="5448" spans="1:14" x14ac:dyDescent="0.2">
      <c r="A5448" s="420">
        <v>91823</v>
      </c>
      <c r="B5448" s="399">
        <v>46.15</v>
      </c>
      <c r="H5448" s="428">
        <v>62.3</v>
      </c>
      <c r="L5448" s="400"/>
      <c r="M5448" s="389"/>
      <c r="N5448" s="401"/>
    </row>
    <row r="5449" spans="1:14" x14ac:dyDescent="0.2">
      <c r="A5449" s="420">
        <v>91824</v>
      </c>
      <c r="B5449" s="399">
        <v>161.9</v>
      </c>
      <c r="H5449" s="428">
        <v>218.6</v>
      </c>
      <c r="L5449" s="400"/>
      <c r="M5449" s="389"/>
      <c r="N5449" s="403"/>
    </row>
    <row r="5450" spans="1:14" x14ac:dyDescent="0.2">
      <c r="A5450" s="420">
        <v>91825</v>
      </c>
      <c r="B5450" s="399">
        <v>81.05</v>
      </c>
      <c r="H5450" s="428">
        <v>109.45</v>
      </c>
      <c r="L5450" s="400"/>
      <c r="M5450" s="389"/>
      <c r="N5450" s="403"/>
    </row>
    <row r="5451" spans="1:14" x14ac:dyDescent="0.2">
      <c r="A5451" s="420">
        <v>91826</v>
      </c>
      <c r="B5451" s="399">
        <v>46.15</v>
      </c>
      <c r="H5451" s="428">
        <v>62.3</v>
      </c>
      <c r="L5451" s="400"/>
      <c r="M5451" s="389"/>
      <c r="N5451" s="403"/>
    </row>
    <row r="5452" spans="1:14" x14ac:dyDescent="0.2">
      <c r="A5452" s="420">
        <v>91827</v>
      </c>
      <c r="B5452" s="399">
        <v>46.5</v>
      </c>
      <c r="H5452" s="428">
        <v>67.45</v>
      </c>
      <c r="L5452" s="400"/>
      <c r="M5452" s="389"/>
      <c r="N5452" s="403"/>
    </row>
    <row r="5453" spans="1:14" x14ac:dyDescent="0.2">
      <c r="A5453" s="420">
        <v>91828</v>
      </c>
      <c r="B5453" s="399">
        <v>92.75</v>
      </c>
      <c r="H5453" s="428">
        <v>134.5</v>
      </c>
      <c r="L5453" s="400"/>
      <c r="M5453" s="389"/>
      <c r="N5453" s="401"/>
    </row>
    <row r="5454" spans="1:14" x14ac:dyDescent="0.2">
      <c r="A5454" s="420">
        <v>91829</v>
      </c>
      <c r="B5454" s="399">
        <v>142.80000000000001</v>
      </c>
      <c r="H5454" s="428">
        <v>207.1</v>
      </c>
      <c r="L5454" s="400"/>
      <c r="M5454" s="389"/>
      <c r="N5454" s="401"/>
    </row>
    <row r="5455" spans="1:14" x14ac:dyDescent="0.2">
      <c r="A5455" s="420">
        <v>91830</v>
      </c>
      <c r="B5455" s="399">
        <v>197.1</v>
      </c>
      <c r="H5455" s="428">
        <v>285.8</v>
      </c>
      <c r="L5455" s="400"/>
      <c r="M5455" s="389"/>
      <c r="N5455" s="403"/>
    </row>
    <row r="5456" spans="1:14" x14ac:dyDescent="0.2">
      <c r="A5456" s="420">
        <v>91831</v>
      </c>
      <c r="B5456" s="399">
        <v>228.7</v>
      </c>
      <c r="H5456" s="428">
        <v>331.65</v>
      </c>
      <c r="L5456" s="400"/>
      <c r="M5456" s="389"/>
      <c r="N5456" s="403"/>
    </row>
    <row r="5457" spans="1:14" x14ac:dyDescent="0.2">
      <c r="A5457" s="420">
        <v>91833</v>
      </c>
      <c r="B5457" s="399">
        <v>46.15</v>
      </c>
      <c r="H5457" s="428">
        <v>62.3</v>
      </c>
      <c r="L5457" s="400"/>
      <c r="M5457" s="389"/>
      <c r="N5457" s="403"/>
    </row>
    <row r="5458" spans="1:14" x14ac:dyDescent="0.2">
      <c r="A5458" s="420">
        <v>91836</v>
      </c>
      <c r="B5458" s="399">
        <v>46.15</v>
      </c>
      <c r="H5458" s="428">
        <v>62.3</v>
      </c>
      <c r="L5458" s="400"/>
      <c r="M5458" s="389"/>
      <c r="N5458" s="401"/>
    </row>
    <row r="5459" spans="1:14" x14ac:dyDescent="0.2">
      <c r="A5459" s="420">
        <v>91837</v>
      </c>
      <c r="B5459" s="399">
        <v>46.5</v>
      </c>
      <c r="H5459" s="428">
        <v>67.45</v>
      </c>
      <c r="L5459" s="400"/>
      <c r="M5459" s="389"/>
      <c r="N5459" s="401"/>
    </row>
    <row r="5460" spans="1:14" x14ac:dyDescent="0.2">
      <c r="A5460" s="420">
        <v>91838</v>
      </c>
      <c r="B5460" s="399">
        <v>92.75</v>
      </c>
      <c r="H5460" s="428">
        <v>134.5</v>
      </c>
      <c r="L5460" s="400"/>
      <c r="M5460" s="389"/>
      <c r="N5460" s="403"/>
    </row>
    <row r="5461" spans="1:14" x14ac:dyDescent="0.2">
      <c r="A5461" s="420">
        <v>91839</v>
      </c>
      <c r="B5461" s="399">
        <v>142.80000000000001</v>
      </c>
      <c r="H5461" s="428">
        <v>207.1</v>
      </c>
      <c r="L5461" s="400"/>
      <c r="M5461" s="389"/>
      <c r="N5461" s="403"/>
    </row>
    <row r="5462" spans="1:14" x14ac:dyDescent="0.2">
      <c r="A5462" s="420">
        <v>91842</v>
      </c>
      <c r="B5462" s="399">
        <v>98.05</v>
      </c>
      <c r="E5462" s="399" t="s">
        <v>169</v>
      </c>
      <c r="F5462" s="399" t="s">
        <v>169</v>
      </c>
      <c r="H5462" s="428">
        <v>112.8</v>
      </c>
      <c r="L5462" s="400"/>
      <c r="M5462" s="389"/>
      <c r="N5462" s="403"/>
    </row>
    <row r="5463" spans="1:14" x14ac:dyDescent="0.2">
      <c r="A5463" s="420">
        <v>91843</v>
      </c>
      <c r="B5463" s="399">
        <v>140.30000000000001</v>
      </c>
      <c r="E5463" s="399" t="s">
        <v>169</v>
      </c>
      <c r="F5463" s="399" t="s">
        <v>169</v>
      </c>
      <c r="H5463" s="428">
        <v>161.4</v>
      </c>
      <c r="L5463" s="400"/>
      <c r="M5463" s="389"/>
      <c r="N5463" s="403"/>
    </row>
    <row r="5464" spans="1:14" x14ac:dyDescent="0.2">
      <c r="A5464" s="420">
        <v>91844</v>
      </c>
      <c r="B5464" s="399">
        <v>78.45</v>
      </c>
      <c r="E5464" s="399" t="s">
        <v>169</v>
      </c>
      <c r="F5464" s="399" t="s">
        <v>169</v>
      </c>
      <c r="H5464" s="428">
        <v>90.25</v>
      </c>
      <c r="L5464" s="400"/>
      <c r="M5464" s="389"/>
      <c r="N5464" s="403"/>
    </row>
    <row r="5465" spans="1:14" x14ac:dyDescent="0.2">
      <c r="A5465" s="420">
        <v>91845</v>
      </c>
      <c r="B5465" s="399">
        <v>112.25</v>
      </c>
      <c r="E5465" s="399" t="s">
        <v>169</v>
      </c>
      <c r="F5465" s="399" t="s">
        <v>169</v>
      </c>
      <c r="H5465" s="428">
        <v>129.15</v>
      </c>
      <c r="L5465" s="400"/>
      <c r="M5465" s="389"/>
      <c r="N5465" s="403"/>
    </row>
    <row r="5466" spans="1:14" x14ac:dyDescent="0.2">
      <c r="A5466" s="420">
        <v>91850</v>
      </c>
      <c r="B5466" s="399">
        <v>28.8</v>
      </c>
      <c r="E5466" s="399" t="s">
        <v>169</v>
      </c>
      <c r="F5466" s="399" t="s">
        <v>169</v>
      </c>
      <c r="H5466" s="428">
        <v>40.35</v>
      </c>
      <c r="L5466" s="400"/>
      <c r="M5466" s="389"/>
      <c r="N5466" s="401"/>
    </row>
    <row r="5467" spans="1:14" x14ac:dyDescent="0.2">
      <c r="A5467" s="420">
        <v>91851</v>
      </c>
      <c r="B5467" s="399">
        <v>75.8</v>
      </c>
      <c r="E5467" s="399" t="s">
        <v>169</v>
      </c>
      <c r="F5467" s="399" t="s">
        <v>169</v>
      </c>
      <c r="H5467" s="428">
        <v>106.15</v>
      </c>
      <c r="L5467" s="400"/>
      <c r="M5467" s="389"/>
      <c r="N5467" s="401"/>
    </row>
    <row r="5468" spans="1:14" x14ac:dyDescent="0.2">
      <c r="A5468" s="420">
        <v>91852</v>
      </c>
      <c r="B5468" s="399">
        <v>56.45</v>
      </c>
      <c r="E5468" s="399" t="s">
        <v>169</v>
      </c>
      <c r="F5468" s="399" t="s">
        <v>169</v>
      </c>
      <c r="H5468" s="428">
        <v>79.05</v>
      </c>
      <c r="L5468" s="400"/>
      <c r="M5468" s="389"/>
      <c r="N5468" s="403"/>
    </row>
    <row r="5469" spans="1:14" x14ac:dyDescent="0.2">
      <c r="A5469" s="420">
        <v>91853</v>
      </c>
      <c r="B5469" s="399">
        <v>49.85</v>
      </c>
      <c r="E5469" s="399" t="s">
        <v>169</v>
      </c>
      <c r="F5469" s="399" t="s">
        <v>169</v>
      </c>
      <c r="H5469" s="428">
        <v>69.8</v>
      </c>
      <c r="L5469" s="400"/>
      <c r="M5469" s="389"/>
      <c r="N5469" s="403"/>
    </row>
    <row r="5470" spans="1:14" x14ac:dyDescent="0.2">
      <c r="A5470" s="420">
        <v>91855</v>
      </c>
      <c r="B5470" s="399">
        <v>28.8</v>
      </c>
      <c r="E5470" s="399" t="s">
        <v>169</v>
      </c>
      <c r="F5470" s="399" t="s">
        <v>169</v>
      </c>
      <c r="H5470" s="428">
        <v>40.35</v>
      </c>
      <c r="L5470" s="400"/>
      <c r="M5470" s="389"/>
      <c r="N5470" s="403"/>
    </row>
    <row r="5471" spans="1:14" x14ac:dyDescent="0.2">
      <c r="A5471" s="420">
        <v>91856</v>
      </c>
      <c r="B5471" s="399">
        <v>75.8</v>
      </c>
      <c r="E5471" s="399" t="s">
        <v>169</v>
      </c>
      <c r="F5471" s="399" t="s">
        <v>169</v>
      </c>
      <c r="H5471" s="428">
        <v>106.15</v>
      </c>
      <c r="L5471" s="400"/>
      <c r="M5471" s="389"/>
      <c r="N5471" s="403"/>
    </row>
    <row r="5472" spans="1:14" x14ac:dyDescent="0.2">
      <c r="A5472" s="420">
        <v>91857</v>
      </c>
      <c r="B5472" s="399">
        <v>56.45</v>
      </c>
      <c r="E5472" s="399" t="s">
        <v>169</v>
      </c>
      <c r="F5472" s="399" t="s">
        <v>169</v>
      </c>
      <c r="H5472" s="428">
        <v>79.05</v>
      </c>
      <c r="L5472" s="400"/>
      <c r="M5472" s="389"/>
      <c r="N5472" s="403"/>
    </row>
    <row r="5473" spans="1:14" x14ac:dyDescent="0.2">
      <c r="A5473" s="420">
        <v>91858</v>
      </c>
      <c r="B5473" s="399">
        <v>49.85</v>
      </c>
      <c r="E5473" s="399" t="s">
        <v>169</v>
      </c>
      <c r="F5473" s="399" t="s">
        <v>169</v>
      </c>
      <c r="H5473" s="428">
        <v>69.8</v>
      </c>
      <c r="L5473" s="400"/>
      <c r="M5473" s="389"/>
      <c r="N5473" s="403"/>
    </row>
    <row r="5474" spans="1:14" x14ac:dyDescent="0.2">
      <c r="A5474" s="420">
        <v>91890</v>
      </c>
      <c r="B5474" s="399">
        <v>18.2</v>
      </c>
      <c r="E5474" s="399" t="s">
        <v>169</v>
      </c>
      <c r="F5474" s="399" t="s">
        <v>169</v>
      </c>
      <c r="H5474" s="428">
        <v>20.95</v>
      </c>
      <c r="M5474" s="389"/>
      <c r="N5474" s="403"/>
    </row>
    <row r="5475" spans="1:14" x14ac:dyDescent="0.2">
      <c r="A5475" s="420">
        <v>91891</v>
      </c>
      <c r="B5475" s="399">
        <v>39.75</v>
      </c>
      <c r="E5475" s="399" t="s">
        <v>169</v>
      </c>
      <c r="F5475" s="399" t="s">
        <v>169</v>
      </c>
      <c r="H5475" s="428">
        <v>45.75</v>
      </c>
      <c r="M5475" s="389"/>
      <c r="N5475" s="403"/>
    </row>
    <row r="5476" spans="1:14" x14ac:dyDescent="0.2">
      <c r="A5476" s="420">
        <v>91892</v>
      </c>
      <c r="B5476" s="399">
        <v>11</v>
      </c>
      <c r="E5476" s="399" t="s">
        <v>169</v>
      </c>
      <c r="F5476" s="399" t="s">
        <v>169</v>
      </c>
      <c r="H5476" s="428">
        <v>12.65</v>
      </c>
      <c r="M5476" s="389"/>
      <c r="N5476" s="403"/>
    </row>
    <row r="5477" spans="1:14" x14ac:dyDescent="0.2">
      <c r="A5477" s="420">
        <v>91893</v>
      </c>
      <c r="B5477" s="399">
        <v>21</v>
      </c>
      <c r="E5477" s="399" t="s">
        <v>169</v>
      </c>
      <c r="F5477" s="399" t="s">
        <v>169</v>
      </c>
      <c r="H5477" s="428">
        <v>24.15</v>
      </c>
      <c r="M5477" s="389"/>
      <c r="N5477" s="403"/>
    </row>
    <row r="5478" spans="1:14" x14ac:dyDescent="0.2">
      <c r="A5478" s="420">
        <v>91894</v>
      </c>
      <c r="B5478" s="399">
        <v>76.95</v>
      </c>
      <c r="E5478" s="399" t="s">
        <v>169</v>
      </c>
      <c r="F5478" s="399" t="s">
        <v>169</v>
      </c>
      <c r="H5478" s="428">
        <v>88.55</v>
      </c>
      <c r="M5478" s="389"/>
      <c r="N5478" s="403"/>
    </row>
    <row r="5479" spans="1:14" x14ac:dyDescent="0.2">
      <c r="A5479" s="420">
        <v>91895</v>
      </c>
      <c r="B5479" s="399">
        <v>61.55</v>
      </c>
      <c r="E5479" s="399" t="s">
        <v>169</v>
      </c>
      <c r="F5479" s="399" t="s">
        <v>169</v>
      </c>
      <c r="H5479" s="428">
        <v>70.849999999999994</v>
      </c>
      <c r="M5479" s="389"/>
      <c r="N5479" s="403"/>
    </row>
    <row r="5480" spans="1:14" x14ac:dyDescent="0.2">
      <c r="A5480" s="420">
        <v>92004</v>
      </c>
      <c r="B5480" s="399">
        <v>224.4</v>
      </c>
      <c r="E5480" s="399" t="s">
        <v>169</v>
      </c>
      <c r="F5480" s="399" t="s">
        <v>169</v>
      </c>
      <c r="H5480" s="428">
        <v>258.10000000000002</v>
      </c>
      <c r="L5480" s="400"/>
      <c r="M5480" s="389"/>
      <c r="N5480" s="403"/>
    </row>
    <row r="5481" spans="1:14" x14ac:dyDescent="0.2">
      <c r="A5481" s="420">
        <v>92011</v>
      </c>
      <c r="B5481" s="399">
        <v>179.5</v>
      </c>
      <c r="E5481" s="399" t="s">
        <v>169</v>
      </c>
      <c r="F5481" s="399" t="s">
        <v>169</v>
      </c>
      <c r="H5481" s="428">
        <v>206.55</v>
      </c>
      <c r="L5481" s="400"/>
      <c r="M5481" s="389"/>
      <c r="N5481" s="403"/>
    </row>
    <row r="5482" spans="1:14" x14ac:dyDescent="0.2">
      <c r="A5482" s="420">
        <v>92024</v>
      </c>
      <c r="B5482" s="399">
        <v>152.5</v>
      </c>
      <c r="E5482" s="399" t="s">
        <v>169</v>
      </c>
      <c r="F5482" s="399" t="s">
        <v>169</v>
      </c>
      <c r="H5482" s="428">
        <v>175.45</v>
      </c>
      <c r="L5482" s="400"/>
      <c r="M5482" s="389"/>
      <c r="N5482" s="403"/>
    </row>
    <row r="5483" spans="1:14" x14ac:dyDescent="0.2">
      <c r="A5483" s="420">
        <v>92025</v>
      </c>
      <c r="B5483" s="399">
        <v>120.85</v>
      </c>
      <c r="E5483" s="399" t="s">
        <v>169</v>
      </c>
      <c r="F5483" s="399" t="s">
        <v>169</v>
      </c>
      <c r="H5483" s="428">
        <v>139</v>
      </c>
      <c r="L5483" s="400"/>
      <c r="M5483" s="389"/>
      <c r="N5483" s="403"/>
    </row>
    <row r="5484" spans="1:14" x14ac:dyDescent="0.2">
      <c r="A5484" s="420">
        <v>92026</v>
      </c>
      <c r="B5484" s="399">
        <v>74.400000000000006</v>
      </c>
      <c r="E5484" s="399" t="s">
        <v>169</v>
      </c>
      <c r="F5484" s="399" t="s">
        <v>169</v>
      </c>
      <c r="H5484" s="428">
        <v>85.6</v>
      </c>
      <c r="L5484" s="400"/>
      <c r="M5484" s="389"/>
      <c r="N5484" s="403"/>
    </row>
    <row r="5485" spans="1:14" x14ac:dyDescent="0.2">
      <c r="A5485" s="420">
        <v>92027</v>
      </c>
      <c r="B5485" s="399">
        <v>74.400000000000006</v>
      </c>
      <c r="E5485" s="399" t="s">
        <v>169</v>
      </c>
      <c r="F5485" s="399" t="s">
        <v>169</v>
      </c>
      <c r="H5485" s="428">
        <v>85.6</v>
      </c>
      <c r="L5485" s="400"/>
      <c r="M5485" s="389"/>
      <c r="N5485" s="403"/>
    </row>
    <row r="5486" spans="1:14" x14ac:dyDescent="0.2">
      <c r="A5486" s="420">
        <v>92028</v>
      </c>
      <c r="B5486" s="399">
        <v>76.150000000000006</v>
      </c>
      <c r="E5486" s="399" t="s">
        <v>169</v>
      </c>
      <c r="F5486" s="399" t="s">
        <v>169</v>
      </c>
      <c r="H5486" s="428">
        <v>87.6</v>
      </c>
      <c r="L5486" s="400"/>
      <c r="M5486" s="389"/>
      <c r="N5486" s="403"/>
    </row>
    <row r="5487" spans="1:14" x14ac:dyDescent="0.2">
      <c r="A5487" s="420">
        <v>92055</v>
      </c>
      <c r="B5487" s="399">
        <v>122</v>
      </c>
      <c r="E5487" s="399" t="s">
        <v>169</v>
      </c>
      <c r="F5487" s="399" t="s">
        <v>169</v>
      </c>
      <c r="H5487" s="428">
        <v>140.4</v>
      </c>
      <c r="L5487" s="400"/>
      <c r="M5487" s="389"/>
      <c r="N5487" s="403"/>
    </row>
    <row r="5488" spans="1:14" x14ac:dyDescent="0.2">
      <c r="A5488" s="420">
        <v>92056</v>
      </c>
      <c r="B5488" s="399">
        <v>96.7</v>
      </c>
      <c r="E5488" s="399" t="s">
        <v>169</v>
      </c>
      <c r="F5488" s="399" t="s">
        <v>169</v>
      </c>
      <c r="H5488" s="428">
        <v>111.25</v>
      </c>
      <c r="L5488" s="400"/>
      <c r="M5488" s="389"/>
      <c r="N5488" s="403"/>
    </row>
    <row r="5489" spans="1:14" x14ac:dyDescent="0.2">
      <c r="A5489" s="420">
        <v>92057</v>
      </c>
      <c r="B5489" s="399">
        <v>59.5</v>
      </c>
      <c r="E5489" s="399" t="s">
        <v>169</v>
      </c>
      <c r="F5489" s="399" t="s">
        <v>169</v>
      </c>
      <c r="H5489" s="428">
        <v>68.5</v>
      </c>
      <c r="L5489" s="400"/>
      <c r="M5489" s="389"/>
      <c r="N5489" s="403"/>
    </row>
    <row r="5490" spans="1:14" x14ac:dyDescent="0.2">
      <c r="A5490" s="420">
        <v>92058</v>
      </c>
      <c r="B5490" s="399">
        <v>59.5</v>
      </c>
      <c r="E5490" s="399" t="s">
        <v>169</v>
      </c>
      <c r="F5490" s="399" t="s">
        <v>169</v>
      </c>
      <c r="H5490" s="428">
        <v>68.5</v>
      </c>
      <c r="L5490" s="400"/>
      <c r="M5490" s="389"/>
      <c r="N5490" s="403"/>
    </row>
    <row r="5491" spans="1:14" x14ac:dyDescent="0.2">
      <c r="A5491" s="420">
        <v>92059</v>
      </c>
      <c r="B5491" s="399">
        <v>60.9</v>
      </c>
      <c r="E5491" s="399" t="s">
        <v>169</v>
      </c>
      <c r="F5491" s="399" t="s">
        <v>169</v>
      </c>
      <c r="H5491" s="428">
        <v>70.099999999999994</v>
      </c>
      <c r="L5491" s="400"/>
      <c r="M5491" s="389"/>
      <c r="N5491" s="403"/>
    </row>
    <row r="5492" spans="1:14" x14ac:dyDescent="0.2">
      <c r="A5492" s="420">
        <v>92112</v>
      </c>
      <c r="B5492" s="399">
        <v>75.8</v>
      </c>
      <c r="E5492" s="399" t="s">
        <v>169</v>
      </c>
      <c r="F5492" s="399" t="s">
        <v>169</v>
      </c>
      <c r="H5492" s="428">
        <v>87.2</v>
      </c>
      <c r="L5492" s="400"/>
      <c r="M5492" s="389"/>
      <c r="N5492" s="403"/>
    </row>
    <row r="5493" spans="1:14" x14ac:dyDescent="0.2">
      <c r="A5493" s="420">
        <v>92113</v>
      </c>
      <c r="B5493" s="399">
        <v>111.6</v>
      </c>
      <c r="E5493" s="399" t="s">
        <v>169</v>
      </c>
      <c r="F5493" s="399" t="s">
        <v>169</v>
      </c>
      <c r="H5493" s="428">
        <v>128.4</v>
      </c>
      <c r="L5493" s="400"/>
      <c r="M5493" s="389"/>
      <c r="N5493" s="403"/>
    </row>
    <row r="5494" spans="1:14" x14ac:dyDescent="0.2">
      <c r="A5494" s="420">
        <v>92114</v>
      </c>
      <c r="B5494" s="399">
        <v>75.8</v>
      </c>
      <c r="E5494" s="399" t="s">
        <v>169</v>
      </c>
      <c r="F5494" s="399" t="s">
        <v>169</v>
      </c>
      <c r="H5494" s="428">
        <v>87.2</v>
      </c>
      <c r="L5494" s="400"/>
      <c r="M5494" s="389"/>
      <c r="N5494" s="403"/>
    </row>
    <row r="5495" spans="1:14" x14ac:dyDescent="0.2">
      <c r="A5495" s="420">
        <v>92115</v>
      </c>
      <c r="B5495" s="399">
        <v>75.8</v>
      </c>
      <c r="E5495" s="399" t="s">
        <v>169</v>
      </c>
      <c r="F5495" s="399" t="s">
        <v>169</v>
      </c>
      <c r="H5495" s="428">
        <v>87.2</v>
      </c>
      <c r="L5495" s="400"/>
      <c r="M5495" s="389"/>
      <c r="N5495" s="403"/>
    </row>
    <row r="5496" spans="1:14" x14ac:dyDescent="0.2">
      <c r="A5496" s="420">
        <v>92116</v>
      </c>
      <c r="B5496" s="399">
        <v>96.25</v>
      </c>
      <c r="E5496" s="399" t="s">
        <v>169</v>
      </c>
      <c r="F5496" s="399" t="s">
        <v>169</v>
      </c>
      <c r="H5496" s="428">
        <v>110.75</v>
      </c>
      <c r="L5496" s="400"/>
      <c r="M5496" s="389"/>
      <c r="N5496" s="403"/>
    </row>
    <row r="5497" spans="1:14" x14ac:dyDescent="0.2">
      <c r="A5497" s="420">
        <v>92117</v>
      </c>
      <c r="B5497" s="399">
        <v>141.80000000000001</v>
      </c>
      <c r="E5497" s="399" t="s">
        <v>169</v>
      </c>
      <c r="F5497" s="399" t="s">
        <v>169</v>
      </c>
      <c r="H5497" s="428">
        <v>163.1</v>
      </c>
      <c r="L5497" s="400"/>
      <c r="M5497" s="389"/>
      <c r="N5497" s="403"/>
    </row>
    <row r="5498" spans="1:14" x14ac:dyDescent="0.2">
      <c r="A5498" s="420">
        <v>92118</v>
      </c>
      <c r="B5498" s="399">
        <v>60.65</v>
      </c>
      <c r="E5498" s="399" t="s">
        <v>169</v>
      </c>
      <c r="F5498" s="399" t="s">
        <v>169</v>
      </c>
      <c r="H5498" s="428">
        <v>69.8</v>
      </c>
      <c r="L5498" s="400"/>
      <c r="M5498" s="389"/>
      <c r="N5498" s="403"/>
    </row>
    <row r="5499" spans="1:14" x14ac:dyDescent="0.2">
      <c r="A5499" s="420">
        <v>92119</v>
      </c>
      <c r="B5499" s="399">
        <v>89.3</v>
      </c>
      <c r="E5499" s="399" t="s">
        <v>169</v>
      </c>
      <c r="F5499" s="399" t="s">
        <v>169</v>
      </c>
      <c r="H5499" s="428">
        <v>102.75</v>
      </c>
      <c r="L5499" s="400"/>
      <c r="M5499" s="389"/>
      <c r="N5499" s="403"/>
    </row>
    <row r="5500" spans="1:14" x14ac:dyDescent="0.2">
      <c r="A5500" s="420">
        <v>92120</v>
      </c>
      <c r="B5500" s="399">
        <v>60.65</v>
      </c>
      <c r="E5500" s="399" t="s">
        <v>169</v>
      </c>
      <c r="F5500" s="399" t="s">
        <v>169</v>
      </c>
      <c r="H5500" s="428">
        <v>69.8</v>
      </c>
      <c r="L5500" s="400"/>
      <c r="M5500" s="389"/>
      <c r="N5500" s="403"/>
    </row>
    <row r="5501" spans="1:14" x14ac:dyDescent="0.2">
      <c r="A5501" s="420">
        <v>92121</v>
      </c>
      <c r="B5501" s="399">
        <v>60.65</v>
      </c>
      <c r="E5501" s="399" t="s">
        <v>169</v>
      </c>
      <c r="F5501" s="399" t="s">
        <v>169</v>
      </c>
      <c r="H5501" s="428">
        <v>69.8</v>
      </c>
      <c r="L5501" s="400"/>
      <c r="M5501" s="389"/>
      <c r="N5501" s="403"/>
    </row>
    <row r="5502" spans="1:14" x14ac:dyDescent="0.2">
      <c r="A5502" s="420">
        <v>92122</v>
      </c>
      <c r="B5502" s="399">
        <v>77</v>
      </c>
      <c r="E5502" s="399" t="s">
        <v>169</v>
      </c>
      <c r="F5502" s="399" t="s">
        <v>169</v>
      </c>
      <c r="H5502" s="428">
        <v>88.6</v>
      </c>
      <c r="L5502" s="400"/>
      <c r="M5502" s="389"/>
      <c r="N5502" s="403"/>
    </row>
    <row r="5503" spans="1:14" x14ac:dyDescent="0.2">
      <c r="A5503" s="420">
        <v>92123</v>
      </c>
      <c r="B5503" s="399">
        <v>113.45</v>
      </c>
      <c r="E5503" s="399" t="s">
        <v>169</v>
      </c>
      <c r="F5503" s="399" t="s">
        <v>169</v>
      </c>
      <c r="H5503" s="428">
        <v>130.5</v>
      </c>
      <c r="L5503" s="400"/>
      <c r="M5503" s="389"/>
      <c r="N5503" s="401"/>
    </row>
    <row r="5504" spans="1:14" x14ac:dyDescent="0.2">
      <c r="A5504" s="420">
        <v>92126</v>
      </c>
      <c r="B5504" s="399">
        <v>75.8</v>
      </c>
      <c r="E5504" s="399" t="s">
        <v>169</v>
      </c>
      <c r="F5504" s="399" t="s">
        <v>169</v>
      </c>
      <c r="H5504" s="428">
        <v>87.2</v>
      </c>
      <c r="L5504" s="400"/>
      <c r="M5504" s="389"/>
      <c r="N5504" s="401"/>
    </row>
    <row r="5505" spans="1:14" x14ac:dyDescent="0.2">
      <c r="A5505" s="420">
        <v>92127</v>
      </c>
      <c r="B5505" s="399">
        <v>75.8</v>
      </c>
      <c r="E5505" s="399" t="s">
        <v>169</v>
      </c>
      <c r="F5505" s="399" t="s">
        <v>169</v>
      </c>
      <c r="H5505" s="428">
        <v>87.2</v>
      </c>
      <c r="L5505" s="400"/>
      <c r="M5505" s="389"/>
      <c r="N5505" s="403"/>
    </row>
    <row r="5506" spans="1:14" x14ac:dyDescent="0.2">
      <c r="A5506" s="420">
        <v>92132</v>
      </c>
      <c r="B5506" s="399">
        <v>60.65</v>
      </c>
      <c r="E5506" s="399" t="s">
        <v>169</v>
      </c>
      <c r="F5506" s="399" t="s">
        <v>169</v>
      </c>
      <c r="H5506" s="428">
        <v>69.8</v>
      </c>
      <c r="L5506" s="400"/>
      <c r="M5506" s="389"/>
      <c r="N5506" s="403"/>
    </row>
    <row r="5507" spans="1:14" x14ac:dyDescent="0.2">
      <c r="A5507" s="420">
        <v>92133</v>
      </c>
      <c r="B5507" s="399">
        <v>60.65</v>
      </c>
      <c r="E5507" s="399" t="s">
        <v>169</v>
      </c>
      <c r="F5507" s="399" t="s">
        <v>169</v>
      </c>
      <c r="H5507" s="428">
        <v>69.8</v>
      </c>
      <c r="L5507" s="400"/>
      <c r="M5507" s="389"/>
      <c r="N5507" s="403"/>
    </row>
    <row r="5508" spans="1:14" x14ac:dyDescent="0.2">
      <c r="A5508" s="420">
        <v>92136</v>
      </c>
      <c r="B5508" s="399">
        <v>81</v>
      </c>
      <c r="E5508" s="399" t="s">
        <v>169</v>
      </c>
      <c r="F5508" s="399" t="s">
        <v>169</v>
      </c>
      <c r="H5508" s="428">
        <v>93.2</v>
      </c>
      <c r="L5508" s="400"/>
      <c r="M5508" s="389"/>
      <c r="N5508" s="403"/>
    </row>
    <row r="5509" spans="1:14" x14ac:dyDescent="0.2">
      <c r="A5509" s="420">
        <v>92137</v>
      </c>
      <c r="B5509" s="399">
        <v>64.8</v>
      </c>
      <c r="E5509" s="399" t="s">
        <v>169</v>
      </c>
      <c r="F5509" s="399" t="s">
        <v>169</v>
      </c>
      <c r="H5509" s="428">
        <v>74.55</v>
      </c>
      <c r="L5509" s="400"/>
      <c r="M5509" s="389"/>
      <c r="N5509" s="403"/>
    </row>
    <row r="5510" spans="1:14" x14ac:dyDescent="0.2">
      <c r="A5510" s="420">
        <v>92138</v>
      </c>
      <c r="B5510" s="399">
        <v>81</v>
      </c>
      <c r="E5510" s="399" t="s">
        <v>169</v>
      </c>
      <c r="F5510" s="399" t="s">
        <v>169</v>
      </c>
      <c r="H5510" s="428">
        <v>93.2</v>
      </c>
      <c r="L5510" s="400"/>
      <c r="M5510" s="389"/>
      <c r="N5510" s="403"/>
    </row>
    <row r="5511" spans="1:14" x14ac:dyDescent="0.2">
      <c r="A5511" s="420">
        <v>92139</v>
      </c>
      <c r="B5511" s="399">
        <v>64.8</v>
      </c>
      <c r="E5511" s="399" t="s">
        <v>169</v>
      </c>
      <c r="F5511" s="399" t="s">
        <v>169</v>
      </c>
      <c r="H5511" s="428">
        <v>74.55</v>
      </c>
      <c r="L5511" s="400"/>
      <c r="M5511" s="389"/>
      <c r="N5511" s="403"/>
    </row>
    <row r="5512" spans="1:14" x14ac:dyDescent="0.2">
      <c r="A5512" s="420">
        <v>92140</v>
      </c>
      <c r="B5512" s="399">
        <v>283.2</v>
      </c>
      <c r="H5512" s="428">
        <v>382.4</v>
      </c>
      <c r="L5512" s="400"/>
      <c r="M5512" s="389"/>
      <c r="N5512" s="403"/>
    </row>
    <row r="5513" spans="1:14" x14ac:dyDescent="0.2">
      <c r="A5513" s="420">
        <v>92141</v>
      </c>
      <c r="B5513" s="399">
        <v>283.2</v>
      </c>
      <c r="H5513" s="428">
        <v>382.4</v>
      </c>
      <c r="L5513" s="400"/>
      <c r="M5513" s="389"/>
      <c r="N5513" s="403"/>
    </row>
    <row r="5514" spans="1:14" x14ac:dyDescent="0.2">
      <c r="A5514" s="420">
        <v>92142</v>
      </c>
      <c r="B5514" s="399">
        <v>142.19999999999999</v>
      </c>
      <c r="E5514" s="399" t="s">
        <v>169</v>
      </c>
      <c r="F5514" s="399" t="s">
        <v>169</v>
      </c>
      <c r="H5514" s="428">
        <v>163.55000000000001</v>
      </c>
      <c r="L5514" s="400"/>
      <c r="M5514" s="389"/>
      <c r="N5514" s="403"/>
    </row>
    <row r="5515" spans="1:14" x14ac:dyDescent="0.2">
      <c r="A5515" s="420">
        <v>92146</v>
      </c>
      <c r="B5515" s="399">
        <v>75.8</v>
      </c>
      <c r="E5515" s="399" t="s">
        <v>169</v>
      </c>
      <c r="F5515" s="399" t="s">
        <v>169</v>
      </c>
      <c r="H5515" s="428">
        <v>87.2</v>
      </c>
      <c r="L5515" s="400"/>
      <c r="M5515" s="389"/>
      <c r="N5515" s="403"/>
    </row>
    <row r="5516" spans="1:14" x14ac:dyDescent="0.2">
      <c r="A5516" s="420">
        <v>92147</v>
      </c>
      <c r="B5516" s="399">
        <v>111.6</v>
      </c>
      <c r="E5516" s="399" t="s">
        <v>169</v>
      </c>
      <c r="F5516" s="399" t="s">
        <v>169</v>
      </c>
      <c r="H5516" s="428">
        <v>128.4</v>
      </c>
      <c r="L5516" s="400"/>
      <c r="M5516" s="389"/>
      <c r="N5516" s="403"/>
    </row>
    <row r="5517" spans="1:14" x14ac:dyDescent="0.2">
      <c r="A5517" s="420">
        <v>92148</v>
      </c>
      <c r="B5517" s="399">
        <v>96.25</v>
      </c>
      <c r="E5517" s="399" t="s">
        <v>169</v>
      </c>
      <c r="F5517" s="399" t="s">
        <v>169</v>
      </c>
      <c r="H5517" s="428">
        <v>110.75</v>
      </c>
      <c r="L5517" s="400"/>
      <c r="M5517" s="389"/>
      <c r="N5517" s="403"/>
    </row>
    <row r="5518" spans="1:14" x14ac:dyDescent="0.2">
      <c r="A5518" s="420">
        <v>92149</v>
      </c>
      <c r="B5518" s="399">
        <v>141.80000000000001</v>
      </c>
      <c r="E5518" s="399" t="s">
        <v>169</v>
      </c>
      <c r="F5518" s="399" t="s">
        <v>169</v>
      </c>
      <c r="H5518" s="428">
        <v>163.1</v>
      </c>
      <c r="L5518" s="400"/>
      <c r="M5518" s="389"/>
      <c r="N5518" s="403"/>
    </row>
    <row r="5519" spans="1:14" x14ac:dyDescent="0.2">
      <c r="A5519" s="420">
        <v>92150</v>
      </c>
      <c r="B5519" s="399">
        <v>60.65</v>
      </c>
      <c r="E5519" s="399" t="s">
        <v>169</v>
      </c>
      <c r="F5519" s="399" t="s">
        <v>169</v>
      </c>
      <c r="H5519" s="428">
        <v>69.8</v>
      </c>
      <c r="L5519" s="400"/>
      <c r="M5519" s="389"/>
      <c r="N5519" s="403"/>
    </row>
    <row r="5520" spans="1:14" x14ac:dyDescent="0.2">
      <c r="A5520" s="420">
        <v>92151</v>
      </c>
      <c r="B5520" s="399">
        <v>89.3</v>
      </c>
      <c r="E5520" s="399" t="s">
        <v>169</v>
      </c>
      <c r="F5520" s="399" t="s">
        <v>169</v>
      </c>
      <c r="H5520" s="428">
        <v>102.75</v>
      </c>
      <c r="L5520" s="400"/>
      <c r="M5520" s="389"/>
      <c r="N5520" s="403"/>
    </row>
    <row r="5521" spans="1:14" x14ac:dyDescent="0.2">
      <c r="A5521" s="420">
        <v>92152</v>
      </c>
      <c r="B5521" s="399">
        <v>77</v>
      </c>
      <c r="E5521" s="399" t="s">
        <v>169</v>
      </c>
      <c r="F5521" s="399" t="s">
        <v>169</v>
      </c>
      <c r="H5521" s="428">
        <v>88.6</v>
      </c>
      <c r="L5521" s="400"/>
      <c r="M5521" s="389"/>
      <c r="N5521" s="401"/>
    </row>
    <row r="5522" spans="1:14" x14ac:dyDescent="0.2">
      <c r="A5522" s="420">
        <v>92153</v>
      </c>
      <c r="B5522" s="399">
        <v>113.45</v>
      </c>
      <c r="E5522" s="399" t="s">
        <v>169</v>
      </c>
      <c r="F5522" s="399" t="s">
        <v>169</v>
      </c>
      <c r="H5522" s="428">
        <v>130.5</v>
      </c>
      <c r="L5522" s="400"/>
      <c r="M5522" s="389"/>
      <c r="N5522" s="401"/>
    </row>
    <row r="5523" spans="1:14" x14ac:dyDescent="0.2">
      <c r="A5523" s="420">
        <v>92162</v>
      </c>
      <c r="B5523" s="399">
        <v>485.7</v>
      </c>
      <c r="H5523" s="428">
        <v>704.3</v>
      </c>
      <c r="L5523" s="400"/>
      <c r="M5523" s="389"/>
      <c r="N5523" s="403"/>
    </row>
    <row r="5524" spans="1:14" x14ac:dyDescent="0.2">
      <c r="A5524" s="420">
        <v>92163</v>
      </c>
      <c r="B5524" s="399">
        <v>283.2</v>
      </c>
      <c r="H5524" s="428">
        <v>382.4</v>
      </c>
      <c r="L5524" s="400"/>
      <c r="M5524" s="389"/>
      <c r="N5524" s="403"/>
    </row>
    <row r="5525" spans="1:14" x14ac:dyDescent="0.2">
      <c r="A5525" s="420">
        <v>92170</v>
      </c>
      <c r="B5525" s="399">
        <v>75.8</v>
      </c>
      <c r="E5525" s="399" t="s">
        <v>169</v>
      </c>
      <c r="F5525" s="399" t="s">
        <v>169</v>
      </c>
      <c r="H5525" s="428">
        <v>87.2</v>
      </c>
      <c r="L5525" s="400"/>
      <c r="M5525" s="389"/>
      <c r="N5525" s="403"/>
    </row>
    <row r="5526" spans="1:14" x14ac:dyDescent="0.2">
      <c r="A5526" s="420">
        <v>92171</v>
      </c>
      <c r="B5526" s="399">
        <v>60.65</v>
      </c>
      <c r="E5526" s="399" t="s">
        <v>169</v>
      </c>
      <c r="F5526" s="399" t="s">
        <v>169</v>
      </c>
      <c r="H5526" s="428">
        <v>69.8</v>
      </c>
      <c r="L5526" s="400"/>
      <c r="M5526" s="389"/>
      <c r="N5526" s="403"/>
    </row>
    <row r="5527" spans="1:14" x14ac:dyDescent="0.2">
      <c r="A5527" s="420">
        <v>92172</v>
      </c>
      <c r="B5527" s="399">
        <v>303.64999999999998</v>
      </c>
      <c r="H5527" s="428">
        <v>440.3</v>
      </c>
      <c r="L5527" s="400"/>
      <c r="M5527" s="389"/>
      <c r="N5527" s="403"/>
    </row>
    <row r="5528" spans="1:14" x14ac:dyDescent="0.2">
      <c r="A5528" s="420">
        <v>92173</v>
      </c>
      <c r="B5528" s="399">
        <v>141.80000000000001</v>
      </c>
      <c r="H5528" s="428">
        <v>191.45</v>
      </c>
      <c r="L5528" s="400"/>
      <c r="M5528" s="389"/>
      <c r="N5528" s="403"/>
    </row>
    <row r="5529" spans="1:14" x14ac:dyDescent="0.2">
      <c r="A5529" s="420">
        <v>92176</v>
      </c>
      <c r="B5529" s="399">
        <v>75.8</v>
      </c>
      <c r="E5529" s="399" t="s">
        <v>169</v>
      </c>
      <c r="F5529" s="399" t="s">
        <v>169</v>
      </c>
      <c r="H5529" s="428">
        <v>87.2</v>
      </c>
      <c r="L5529" s="400"/>
      <c r="M5529" s="389"/>
      <c r="N5529" s="403"/>
    </row>
    <row r="5530" spans="1:14" x14ac:dyDescent="0.2">
      <c r="A5530" s="420">
        <v>92177</v>
      </c>
      <c r="B5530" s="399">
        <v>60.65</v>
      </c>
      <c r="E5530" s="399" t="s">
        <v>169</v>
      </c>
      <c r="F5530" s="399" t="s">
        <v>169</v>
      </c>
      <c r="H5530" s="428">
        <v>69.8</v>
      </c>
      <c r="L5530" s="400"/>
      <c r="M5530" s="389"/>
      <c r="N5530" s="403"/>
    </row>
    <row r="5531" spans="1:14" x14ac:dyDescent="0.2">
      <c r="A5531" s="420">
        <v>92182</v>
      </c>
      <c r="B5531" s="399">
        <v>98.05</v>
      </c>
      <c r="E5531" s="399" t="s">
        <v>169</v>
      </c>
      <c r="F5531" s="399" t="s">
        <v>169</v>
      </c>
      <c r="H5531" s="428">
        <v>112.8</v>
      </c>
      <c r="L5531" s="400"/>
      <c r="M5531" s="389"/>
      <c r="N5531" s="401"/>
    </row>
    <row r="5532" spans="1:14" x14ac:dyDescent="0.2">
      <c r="A5532" s="420">
        <v>92184</v>
      </c>
      <c r="B5532" s="399">
        <v>140.30000000000001</v>
      </c>
      <c r="E5532" s="399" t="s">
        <v>169</v>
      </c>
      <c r="F5532" s="399" t="s">
        <v>169</v>
      </c>
      <c r="H5532" s="428">
        <v>161.4</v>
      </c>
      <c r="L5532" s="400"/>
      <c r="M5532" s="389"/>
      <c r="N5532" s="401"/>
    </row>
    <row r="5533" spans="1:14" x14ac:dyDescent="0.2">
      <c r="A5533" s="420">
        <v>92186</v>
      </c>
      <c r="B5533" s="399">
        <v>78.45</v>
      </c>
      <c r="E5533" s="399" t="s">
        <v>169</v>
      </c>
      <c r="F5533" s="399" t="s">
        <v>169</v>
      </c>
      <c r="H5533" s="428">
        <v>90.25</v>
      </c>
      <c r="L5533" s="400"/>
      <c r="M5533" s="389"/>
      <c r="N5533" s="401"/>
    </row>
    <row r="5534" spans="1:14" x14ac:dyDescent="0.2">
      <c r="A5534" s="420">
        <v>92188</v>
      </c>
      <c r="B5534" s="399">
        <v>112.25</v>
      </c>
      <c r="E5534" s="399" t="s">
        <v>169</v>
      </c>
      <c r="F5534" s="399" t="s">
        <v>169</v>
      </c>
      <c r="H5534" s="428">
        <v>129.15</v>
      </c>
      <c r="L5534" s="400"/>
      <c r="M5534" s="389"/>
      <c r="N5534" s="401"/>
    </row>
    <row r="5535" spans="1:14" x14ac:dyDescent="0.2">
      <c r="A5535" s="420">
        <v>92194</v>
      </c>
      <c r="B5535" s="399">
        <v>98.05</v>
      </c>
      <c r="E5535" s="399" t="s">
        <v>169</v>
      </c>
      <c r="F5535" s="399" t="s">
        <v>169</v>
      </c>
      <c r="H5535" s="428">
        <v>112.8</v>
      </c>
      <c r="L5535" s="400"/>
      <c r="M5535" s="389"/>
      <c r="N5535" s="401"/>
    </row>
    <row r="5536" spans="1:14" x14ac:dyDescent="0.2">
      <c r="A5536" s="420">
        <v>92196</v>
      </c>
      <c r="B5536" s="399">
        <v>140.30000000000001</v>
      </c>
      <c r="E5536" s="399" t="s">
        <v>169</v>
      </c>
      <c r="F5536" s="399" t="s">
        <v>169</v>
      </c>
      <c r="H5536" s="428">
        <v>161.4</v>
      </c>
      <c r="L5536" s="400"/>
      <c r="M5536" s="389"/>
      <c r="N5536" s="403"/>
    </row>
    <row r="5537" spans="1:14" x14ac:dyDescent="0.2">
      <c r="A5537" s="420">
        <v>92198</v>
      </c>
      <c r="B5537" s="399">
        <v>78.45</v>
      </c>
      <c r="E5537" s="399" t="s">
        <v>169</v>
      </c>
      <c r="F5537" s="399" t="s">
        <v>169</v>
      </c>
      <c r="H5537" s="428">
        <v>90.25</v>
      </c>
      <c r="L5537" s="400"/>
      <c r="M5537" s="389"/>
      <c r="N5537" s="403"/>
    </row>
    <row r="5538" spans="1:14" x14ac:dyDescent="0.2">
      <c r="A5538" s="420">
        <v>92200</v>
      </c>
      <c r="B5538" s="399">
        <v>112.25</v>
      </c>
      <c r="E5538" s="399" t="s">
        <v>169</v>
      </c>
      <c r="F5538" s="399" t="s">
        <v>169</v>
      </c>
      <c r="H5538" s="428">
        <v>129.15</v>
      </c>
      <c r="L5538" s="400"/>
      <c r="M5538" s="389"/>
      <c r="N5538" s="403"/>
    </row>
    <row r="5539" spans="1:14" x14ac:dyDescent="0.2">
      <c r="A5539" s="420">
        <v>92210</v>
      </c>
      <c r="B5539" s="399">
        <v>161.75</v>
      </c>
      <c r="E5539" s="399" t="s">
        <v>169</v>
      </c>
      <c r="F5539" s="399" t="s">
        <v>169</v>
      </c>
      <c r="H5539" s="428">
        <v>186.05</v>
      </c>
      <c r="L5539" s="400"/>
      <c r="M5539" s="389"/>
      <c r="N5539" s="403"/>
    </row>
    <row r="5540" spans="1:14" x14ac:dyDescent="0.2">
      <c r="A5540" s="420">
        <v>92211</v>
      </c>
      <c r="B5540" s="399">
        <v>129.30000000000001</v>
      </c>
      <c r="E5540" s="399" t="s">
        <v>169</v>
      </c>
      <c r="F5540" s="399" t="s">
        <v>169</v>
      </c>
      <c r="H5540" s="428">
        <v>148.69999999999999</v>
      </c>
      <c r="L5540" s="400"/>
      <c r="M5540" s="389"/>
      <c r="N5540" s="403"/>
    </row>
    <row r="5541" spans="1:14" x14ac:dyDescent="0.2">
      <c r="A5541" s="420">
        <v>92422</v>
      </c>
      <c r="B5541" s="399">
        <v>283.2</v>
      </c>
      <c r="H5541" s="428">
        <v>382.4</v>
      </c>
      <c r="L5541" s="400"/>
      <c r="M5541" s="389"/>
      <c r="N5541" s="403"/>
    </row>
    <row r="5542" spans="1:14" x14ac:dyDescent="0.2">
      <c r="A5542" s="420">
        <v>92423</v>
      </c>
      <c r="B5542" s="399">
        <v>141.80000000000001</v>
      </c>
      <c r="H5542" s="428">
        <v>191.45</v>
      </c>
      <c r="L5542" s="400"/>
      <c r="M5542" s="389"/>
      <c r="N5542" s="403"/>
    </row>
    <row r="5543" spans="1:14" x14ac:dyDescent="0.2">
      <c r="A5543" s="420">
        <v>92434</v>
      </c>
      <c r="B5543" s="399">
        <v>283.2</v>
      </c>
      <c r="H5543" s="428">
        <v>410.65</v>
      </c>
      <c r="L5543" s="400"/>
      <c r="M5543" s="389"/>
      <c r="N5543" s="401"/>
    </row>
    <row r="5544" spans="1:14" x14ac:dyDescent="0.2">
      <c r="A5544" s="420">
        <v>92435</v>
      </c>
      <c r="B5544" s="399">
        <v>485.7</v>
      </c>
      <c r="H5544" s="428">
        <v>704.3</v>
      </c>
      <c r="L5544" s="400"/>
      <c r="M5544" s="389"/>
      <c r="N5544" s="401"/>
    </row>
    <row r="5545" spans="1:14" x14ac:dyDescent="0.2">
      <c r="A5545" s="420">
        <v>92436</v>
      </c>
      <c r="B5545" s="399">
        <v>303.64999999999998</v>
      </c>
      <c r="H5545" s="428">
        <v>440.3</v>
      </c>
      <c r="L5545" s="400"/>
      <c r="M5545" s="389"/>
      <c r="N5545" s="401"/>
    </row>
    <row r="5546" spans="1:14" x14ac:dyDescent="0.2">
      <c r="A5546" s="420">
        <v>92437</v>
      </c>
      <c r="B5546" s="399">
        <v>279.35000000000002</v>
      </c>
      <c r="H5546" s="428">
        <v>405.1</v>
      </c>
      <c r="L5546" s="400"/>
      <c r="M5546" s="389"/>
      <c r="N5546" s="401"/>
    </row>
    <row r="5547" spans="1:14" x14ac:dyDescent="0.2">
      <c r="A5547" s="420">
        <v>92455</v>
      </c>
      <c r="B5547" s="399">
        <v>52.9</v>
      </c>
      <c r="H5547" s="428">
        <v>76.75</v>
      </c>
      <c r="L5547" s="400"/>
      <c r="M5547" s="389"/>
      <c r="N5547" s="401"/>
    </row>
    <row r="5548" spans="1:14" x14ac:dyDescent="0.2">
      <c r="A5548" s="420">
        <v>92456</v>
      </c>
      <c r="B5548" s="399">
        <v>70.2</v>
      </c>
      <c r="H5548" s="428">
        <v>101.8</v>
      </c>
      <c r="L5548" s="400"/>
      <c r="M5548" s="389"/>
      <c r="N5548" s="401"/>
    </row>
    <row r="5549" spans="1:14" x14ac:dyDescent="0.2">
      <c r="A5549" s="420">
        <v>92457</v>
      </c>
      <c r="B5549" s="399">
        <v>103.85</v>
      </c>
      <c r="H5549" s="428">
        <v>150.6</v>
      </c>
      <c r="L5549" s="400"/>
      <c r="M5549" s="389"/>
      <c r="N5549" s="401"/>
    </row>
    <row r="5550" spans="1:14" x14ac:dyDescent="0.2">
      <c r="A5550" s="420">
        <v>92458</v>
      </c>
      <c r="B5550" s="399">
        <v>136</v>
      </c>
      <c r="H5550" s="428">
        <v>197.2</v>
      </c>
      <c r="L5550" s="400"/>
      <c r="M5550" s="389"/>
      <c r="N5550" s="401"/>
    </row>
    <row r="5551" spans="1:14" x14ac:dyDescent="0.2">
      <c r="A5551" s="420">
        <v>92459</v>
      </c>
      <c r="B5551" s="399">
        <v>187.75</v>
      </c>
      <c r="H5551" s="428">
        <v>272.25</v>
      </c>
      <c r="L5551" s="400"/>
      <c r="M5551" s="389"/>
      <c r="N5551" s="401"/>
    </row>
    <row r="5552" spans="1:14" x14ac:dyDescent="0.2">
      <c r="A5552" s="420">
        <v>92460</v>
      </c>
      <c r="B5552" s="399">
        <v>136</v>
      </c>
      <c r="H5552" s="428">
        <v>197.2</v>
      </c>
      <c r="L5552" s="400"/>
      <c r="M5552" s="389"/>
      <c r="N5552" s="401"/>
    </row>
    <row r="5553" spans="1:14" x14ac:dyDescent="0.2">
      <c r="A5553" s="158">
        <v>92513</v>
      </c>
      <c r="B5553" s="399">
        <v>21</v>
      </c>
      <c r="H5553" s="428">
        <v>28.35</v>
      </c>
      <c r="L5553" s="400"/>
      <c r="M5553" s="389"/>
      <c r="N5553" s="401"/>
    </row>
    <row r="5554" spans="1:14" x14ac:dyDescent="0.2">
      <c r="A5554" s="158">
        <v>92514</v>
      </c>
      <c r="B5554" s="399">
        <v>45.85</v>
      </c>
      <c r="H5554" s="428">
        <v>62</v>
      </c>
      <c r="L5554" s="400"/>
      <c r="M5554" s="389"/>
      <c r="N5554" s="401"/>
    </row>
    <row r="5555" spans="1:14" x14ac:dyDescent="0.2">
      <c r="A5555" s="158">
        <v>92515</v>
      </c>
      <c r="B5555" s="399">
        <v>88.75</v>
      </c>
      <c r="H5555" s="428">
        <v>119.85</v>
      </c>
      <c r="L5555" s="400"/>
      <c r="M5555" s="389"/>
      <c r="N5555" s="401"/>
    </row>
    <row r="5556" spans="1:14" x14ac:dyDescent="0.2">
      <c r="A5556" s="158">
        <v>92516</v>
      </c>
      <c r="B5556" s="399">
        <v>130.65</v>
      </c>
      <c r="H5556" s="428">
        <v>176.45</v>
      </c>
      <c r="L5556" s="400"/>
      <c r="M5556" s="389"/>
      <c r="N5556" s="401"/>
    </row>
    <row r="5557" spans="1:14" x14ac:dyDescent="0.2">
      <c r="A5557" s="158">
        <v>92521</v>
      </c>
      <c r="B5557" s="399">
        <v>21</v>
      </c>
      <c r="H5557" s="428">
        <v>28.35</v>
      </c>
      <c r="L5557" s="400"/>
      <c r="M5557" s="389"/>
      <c r="N5557" s="403"/>
    </row>
    <row r="5558" spans="1:14" x14ac:dyDescent="0.2">
      <c r="A5558" s="158">
        <v>92522</v>
      </c>
      <c r="B5558" s="399">
        <v>45.85</v>
      </c>
      <c r="H5558" s="428">
        <v>62</v>
      </c>
      <c r="L5558" s="400"/>
      <c r="M5558" s="389"/>
      <c r="N5558" s="401"/>
    </row>
    <row r="5559" spans="1:14" x14ac:dyDescent="0.2">
      <c r="A5559" s="158">
        <v>92610</v>
      </c>
      <c r="B5559" s="399">
        <v>139.05000000000001</v>
      </c>
      <c r="H5559" s="428">
        <v>187.75</v>
      </c>
      <c r="L5559" s="400"/>
      <c r="M5559" s="389"/>
      <c r="N5559" s="403"/>
    </row>
    <row r="5560" spans="1:14" x14ac:dyDescent="0.2">
      <c r="A5560" s="158">
        <v>92611</v>
      </c>
      <c r="B5560" s="399">
        <v>46.15</v>
      </c>
      <c r="H5560" s="428">
        <v>62.3</v>
      </c>
      <c r="L5560" s="400"/>
      <c r="M5560" s="389"/>
      <c r="N5560" s="403"/>
    </row>
    <row r="5561" spans="1:14" x14ac:dyDescent="0.2">
      <c r="A5561" s="158">
        <v>92612</v>
      </c>
      <c r="B5561" s="399">
        <v>91.8</v>
      </c>
      <c r="H5561" s="428">
        <v>124</v>
      </c>
      <c r="L5561" s="400"/>
      <c r="M5561" s="389"/>
      <c r="N5561" s="401"/>
    </row>
    <row r="5562" spans="1:14" x14ac:dyDescent="0.2">
      <c r="A5562" s="158">
        <v>92613</v>
      </c>
      <c r="B5562" s="399">
        <v>127.15</v>
      </c>
      <c r="H5562" s="428">
        <v>171.75</v>
      </c>
      <c r="L5562" s="400"/>
      <c r="M5562" s="389"/>
      <c r="N5562" s="401"/>
    </row>
    <row r="5563" spans="1:14" x14ac:dyDescent="0.2">
      <c r="A5563" s="158">
        <v>92614</v>
      </c>
      <c r="B5563" s="399">
        <v>161.9</v>
      </c>
      <c r="H5563" s="428">
        <v>218.6</v>
      </c>
      <c r="L5563" s="400"/>
      <c r="M5563" s="389"/>
      <c r="N5563" s="401"/>
    </row>
    <row r="5564" spans="1:14" x14ac:dyDescent="0.2">
      <c r="A5564" s="158">
        <v>92618</v>
      </c>
      <c r="B5564" s="399">
        <v>46.15</v>
      </c>
      <c r="H5564" s="428">
        <v>62.3</v>
      </c>
      <c r="L5564" s="400"/>
      <c r="M5564" s="389"/>
      <c r="N5564" s="401"/>
    </row>
    <row r="5565" spans="1:14" x14ac:dyDescent="0.2">
      <c r="A5565" s="158">
        <v>92623</v>
      </c>
      <c r="B5565" s="399">
        <v>485.7</v>
      </c>
      <c r="H5565" s="428">
        <v>655.75</v>
      </c>
      <c r="L5565" s="400"/>
      <c r="M5565" s="389"/>
      <c r="N5565" s="401"/>
    </row>
    <row r="5566" spans="1:14" x14ac:dyDescent="0.2">
      <c r="A5566" s="158">
        <v>92624</v>
      </c>
      <c r="B5566" s="399">
        <v>303.64999999999998</v>
      </c>
      <c r="H5566" s="428">
        <v>409.95</v>
      </c>
      <c r="L5566" s="400"/>
      <c r="M5566" s="389"/>
      <c r="N5566" s="401"/>
    </row>
    <row r="5567" spans="1:14" x14ac:dyDescent="0.2">
      <c r="A5567" s="158">
        <v>92701</v>
      </c>
      <c r="B5567" s="399">
        <v>91.8</v>
      </c>
      <c r="H5567" s="428">
        <v>128.55000000000001</v>
      </c>
      <c r="L5567" s="400"/>
      <c r="M5567" s="389"/>
      <c r="N5567" s="401"/>
    </row>
    <row r="5568" spans="1:14" x14ac:dyDescent="0.2">
      <c r="A5568" s="158">
        <v>92715</v>
      </c>
      <c r="B5568" s="399">
        <v>18.2</v>
      </c>
      <c r="E5568" s="399" t="s">
        <v>169</v>
      </c>
      <c r="F5568" s="399" t="s">
        <v>169</v>
      </c>
      <c r="H5568" s="428">
        <v>20.95</v>
      </c>
      <c r="M5568" s="389"/>
      <c r="N5568" s="401"/>
    </row>
    <row r="5569" spans="1:14" x14ac:dyDescent="0.2">
      <c r="A5569" s="158">
        <v>92716</v>
      </c>
      <c r="B5569" s="399">
        <v>11</v>
      </c>
      <c r="E5569" s="399" t="s">
        <v>169</v>
      </c>
      <c r="F5569" s="399" t="s">
        <v>169</v>
      </c>
      <c r="H5569" s="428">
        <v>12.65</v>
      </c>
      <c r="M5569" s="389"/>
      <c r="N5569" s="401"/>
    </row>
    <row r="5570" spans="1:14" x14ac:dyDescent="0.2">
      <c r="A5570" s="158">
        <v>92717</v>
      </c>
      <c r="B5570" s="399">
        <v>14.55</v>
      </c>
      <c r="E5570" s="399" t="s">
        <v>169</v>
      </c>
      <c r="F5570" s="399" t="s">
        <v>169</v>
      </c>
      <c r="H5570" s="428">
        <v>16.75</v>
      </c>
      <c r="M5570" s="389"/>
      <c r="N5570" s="401"/>
    </row>
    <row r="5571" spans="1:14" x14ac:dyDescent="0.2">
      <c r="A5571" s="158">
        <v>92718</v>
      </c>
      <c r="B5571" s="399">
        <v>39.75</v>
      </c>
      <c r="E5571" s="399" t="s">
        <v>169</v>
      </c>
      <c r="F5571" s="399" t="s">
        <v>169</v>
      </c>
      <c r="H5571" s="428">
        <v>45.75</v>
      </c>
      <c r="M5571" s="389"/>
      <c r="N5571" s="401"/>
    </row>
    <row r="5572" spans="1:14" x14ac:dyDescent="0.2">
      <c r="A5572" s="158">
        <v>92719</v>
      </c>
      <c r="B5572" s="399">
        <v>21</v>
      </c>
      <c r="E5572" s="399" t="s">
        <v>169</v>
      </c>
      <c r="F5572" s="399" t="s">
        <v>169</v>
      </c>
      <c r="H5572" s="428">
        <v>24.15</v>
      </c>
      <c r="M5572" s="389"/>
      <c r="N5572" s="401"/>
    </row>
    <row r="5573" spans="1:14" x14ac:dyDescent="0.2">
      <c r="A5573" s="158">
        <v>92720</v>
      </c>
      <c r="B5573" s="399">
        <v>31.8</v>
      </c>
      <c r="E5573" s="399" t="s">
        <v>169</v>
      </c>
      <c r="F5573" s="399" t="s">
        <v>169</v>
      </c>
      <c r="H5573" s="428">
        <v>36.6</v>
      </c>
      <c r="M5573" s="389"/>
      <c r="N5573" s="401"/>
    </row>
    <row r="5574" spans="1:14" x14ac:dyDescent="0.2">
      <c r="A5574" s="158">
        <v>92721</v>
      </c>
      <c r="B5574" s="399">
        <v>76.95</v>
      </c>
      <c r="E5574" s="399" t="s">
        <v>169</v>
      </c>
      <c r="F5574" s="399" t="s">
        <v>169</v>
      </c>
      <c r="H5574" s="428">
        <v>88.55</v>
      </c>
      <c r="M5574" s="389"/>
      <c r="N5574" s="401"/>
    </row>
    <row r="5575" spans="1:14" x14ac:dyDescent="0.2">
      <c r="A5575" s="158">
        <v>92722</v>
      </c>
      <c r="B5575" s="399">
        <v>38</v>
      </c>
      <c r="E5575" s="399" t="s">
        <v>169</v>
      </c>
      <c r="F5575" s="399" t="s">
        <v>169</v>
      </c>
      <c r="H5575" s="428">
        <v>43.7</v>
      </c>
      <c r="M5575" s="389"/>
      <c r="N5575" s="401"/>
    </row>
    <row r="5576" spans="1:14" x14ac:dyDescent="0.2">
      <c r="A5576" s="158">
        <v>92723</v>
      </c>
      <c r="B5576" s="399">
        <v>61.55</v>
      </c>
      <c r="E5576" s="399" t="s">
        <v>169</v>
      </c>
      <c r="F5576" s="399" t="s">
        <v>169</v>
      </c>
      <c r="H5576" s="428">
        <v>70.849999999999994</v>
      </c>
      <c r="M5576" s="389"/>
      <c r="N5576" s="401"/>
    </row>
    <row r="5577" spans="1:14" x14ac:dyDescent="0.2">
      <c r="A5577" s="158">
        <v>92724</v>
      </c>
      <c r="B5577" s="399">
        <v>113.3</v>
      </c>
      <c r="E5577" s="399" t="s">
        <v>169</v>
      </c>
      <c r="F5577" s="399" t="s">
        <v>169</v>
      </c>
      <c r="H5577" s="428">
        <v>130.35</v>
      </c>
      <c r="M5577" s="389"/>
      <c r="N5577" s="401"/>
    </row>
    <row r="5578" spans="1:14" x14ac:dyDescent="0.2">
      <c r="A5578" s="158">
        <v>92725</v>
      </c>
      <c r="B5578" s="399">
        <v>61</v>
      </c>
      <c r="E5578" s="399" t="s">
        <v>169</v>
      </c>
      <c r="F5578" s="399" t="s">
        <v>169</v>
      </c>
      <c r="H5578" s="428">
        <v>70.150000000000006</v>
      </c>
      <c r="M5578" s="389"/>
      <c r="N5578" s="401"/>
    </row>
    <row r="5579" spans="1:14" x14ac:dyDescent="0.2">
      <c r="A5579" s="158">
        <v>92726</v>
      </c>
      <c r="B5579" s="399">
        <v>90.65</v>
      </c>
      <c r="E5579" s="399" t="s">
        <v>169</v>
      </c>
      <c r="F5579" s="399" t="s">
        <v>169</v>
      </c>
      <c r="H5579" s="428">
        <v>104.25</v>
      </c>
      <c r="M5579" s="389"/>
      <c r="N5579" s="401"/>
    </row>
    <row r="5580" spans="1:14" x14ac:dyDescent="0.2">
      <c r="A5580" s="158">
        <v>92731</v>
      </c>
      <c r="B5580" s="399">
        <v>18.2</v>
      </c>
      <c r="E5580" s="399" t="s">
        <v>169</v>
      </c>
      <c r="F5580" s="399" t="s">
        <v>169</v>
      </c>
      <c r="H5580" s="428">
        <v>20.95</v>
      </c>
      <c r="M5580" s="389"/>
      <c r="N5580" s="401"/>
    </row>
    <row r="5581" spans="1:14" x14ac:dyDescent="0.2">
      <c r="A5581" s="158">
        <v>92732</v>
      </c>
      <c r="B5581" s="399">
        <v>11</v>
      </c>
      <c r="E5581" s="399" t="s">
        <v>169</v>
      </c>
      <c r="F5581" s="399" t="s">
        <v>169</v>
      </c>
      <c r="H5581" s="428">
        <v>12.65</v>
      </c>
      <c r="M5581" s="389"/>
      <c r="N5581" s="401"/>
    </row>
    <row r="5582" spans="1:14" x14ac:dyDescent="0.2">
      <c r="A5582" s="158">
        <v>92733</v>
      </c>
      <c r="B5582" s="399">
        <v>14.55</v>
      </c>
      <c r="E5582" s="399" t="s">
        <v>169</v>
      </c>
      <c r="F5582" s="399" t="s">
        <v>169</v>
      </c>
      <c r="H5582" s="428">
        <v>16.649999999999999</v>
      </c>
      <c r="M5582" s="389"/>
      <c r="N5582" s="403"/>
    </row>
    <row r="5583" spans="1:14" x14ac:dyDescent="0.2">
      <c r="A5583" s="158">
        <v>92734</v>
      </c>
      <c r="B5583" s="399">
        <v>39.75</v>
      </c>
      <c r="E5583" s="399" t="s">
        <v>169</v>
      </c>
      <c r="F5583" s="399" t="s">
        <v>169</v>
      </c>
      <c r="H5583" s="428">
        <v>45.75</v>
      </c>
      <c r="M5583" s="389"/>
      <c r="N5583" s="403"/>
    </row>
    <row r="5584" spans="1:14" x14ac:dyDescent="0.2">
      <c r="A5584" s="158">
        <v>92735</v>
      </c>
      <c r="B5584" s="399">
        <v>21</v>
      </c>
      <c r="E5584" s="399" t="s">
        <v>169</v>
      </c>
      <c r="F5584" s="399" t="s">
        <v>169</v>
      </c>
      <c r="H5584" s="428">
        <v>24.15</v>
      </c>
      <c r="M5584" s="389"/>
      <c r="N5584" s="403"/>
    </row>
    <row r="5585" spans="1:14" x14ac:dyDescent="0.2">
      <c r="A5585" s="158">
        <v>92736</v>
      </c>
      <c r="B5585" s="399">
        <v>31.8</v>
      </c>
      <c r="E5585" s="399" t="s">
        <v>169</v>
      </c>
      <c r="F5585" s="399" t="s">
        <v>169</v>
      </c>
      <c r="H5585" s="428">
        <v>36.25</v>
      </c>
      <c r="M5585" s="389"/>
      <c r="N5585" s="403"/>
    </row>
    <row r="5586" spans="1:14" x14ac:dyDescent="0.2">
      <c r="A5586" s="158">
        <v>92737</v>
      </c>
      <c r="B5586" s="399">
        <v>76.95</v>
      </c>
      <c r="E5586" s="399" t="s">
        <v>169</v>
      </c>
      <c r="F5586" s="399" t="s">
        <v>169</v>
      </c>
      <c r="H5586" s="428">
        <v>88.55</v>
      </c>
      <c r="M5586" s="389"/>
      <c r="N5586" s="403"/>
    </row>
    <row r="5587" spans="1:14" x14ac:dyDescent="0.2">
      <c r="A5587" s="158">
        <v>92738</v>
      </c>
      <c r="B5587" s="399">
        <v>38</v>
      </c>
      <c r="E5587" s="399" t="s">
        <v>169</v>
      </c>
      <c r="F5587" s="399" t="s">
        <v>169</v>
      </c>
      <c r="H5587" s="428">
        <v>43.7</v>
      </c>
      <c r="M5587" s="389"/>
      <c r="N5587" s="403"/>
    </row>
    <row r="5588" spans="1:14" x14ac:dyDescent="0.2">
      <c r="A5588" s="158">
        <v>92739</v>
      </c>
      <c r="B5588" s="399">
        <v>61.55</v>
      </c>
      <c r="E5588" s="399" t="s">
        <v>169</v>
      </c>
      <c r="F5588" s="399" t="s">
        <v>169</v>
      </c>
      <c r="H5588" s="428">
        <v>70.25</v>
      </c>
      <c r="M5588" s="389"/>
      <c r="N5588" s="403"/>
    </row>
    <row r="5589" spans="1:14" x14ac:dyDescent="0.2">
      <c r="A5589" s="158">
        <v>92740</v>
      </c>
      <c r="B5589" s="399">
        <v>113.3</v>
      </c>
      <c r="E5589" s="399" t="s">
        <v>169</v>
      </c>
      <c r="F5589" s="399" t="s">
        <v>169</v>
      </c>
      <c r="H5589" s="428">
        <v>130.35</v>
      </c>
      <c r="M5589" s="389"/>
      <c r="N5589" s="403"/>
    </row>
    <row r="5590" spans="1:14" x14ac:dyDescent="0.2">
      <c r="A5590" s="158">
        <v>92741</v>
      </c>
      <c r="B5590" s="399">
        <v>61</v>
      </c>
      <c r="E5590" s="399" t="s">
        <v>169</v>
      </c>
      <c r="F5590" s="399" t="s">
        <v>169</v>
      </c>
      <c r="H5590" s="428">
        <v>70.150000000000006</v>
      </c>
      <c r="M5590" s="389"/>
      <c r="N5590" s="403"/>
    </row>
    <row r="5591" spans="1:14" x14ac:dyDescent="0.2">
      <c r="A5591" s="158">
        <v>92742</v>
      </c>
      <c r="B5591" s="399">
        <v>90.65</v>
      </c>
      <c r="E5591" s="399" t="s">
        <v>169</v>
      </c>
      <c r="F5591" s="399" t="s">
        <v>169</v>
      </c>
      <c r="H5591" s="428">
        <v>104.25</v>
      </c>
      <c r="M5591" s="389"/>
      <c r="N5591" s="403"/>
    </row>
    <row r="5592" spans="1:14" x14ac:dyDescent="0.2">
      <c r="A5592" s="158">
        <v>93048</v>
      </c>
      <c r="B5592" s="399">
        <v>65.849999999999994</v>
      </c>
      <c r="E5592" s="399" t="s">
        <v>169</v>
      </c>
      <c r="F5592" s="399" t="s">
        <v>169</v>
      </c>
      <c r="H5592" s="428"/>
      <c r="L5592" s="400"/>
      <c r="M5592" s="389"/>
      <c r="N5592" s="403"/>
    </row>
    <row r="5593" spans="1:14" x14ac:dyDescent="0.2">
      <c r="A5593" s="158">
        <v>93061</v>
      </c>
      <c r="B5593" s="399">
        <v>65.849999999999994</v>
      </c>
      <c r="E5593" s="399" t="s">
        <v>169</v>
      </c>
      <c r="F5593" s="399" t="s">
        <v>169</v>
      </c>
      <c r="H5593" s="428"/>
      <c r="L5593" s="400"/>
      <c r="M5593" s="389"/>
      <c r="N5593" s="403"/>
    </row>
    <row r="5594" spans="1:14" x14ac:dyDescent="0.2">
      <c r="A5594" s="158">
        <v>93200</v>
      </c>
      <c r="B5594" s="399">
        <v>29.8</v>
      </c>
      <c r="E5594" s="399" t="s">
        <v>169</v>
      </c>
      <c r="F5594" s="399" t="s">
        <v>169</v>
      </c>
      <c r="H5594" s="428">
        <v>29.35</v>
      </c>
      <c r="L5594" s="400"/>
      <c r="M5594" s="389"/>
      <c r="N5594" s="403"/>
    </row>
    <row r="5595" spans="1:14" x14ac:dyDescent="0.2">
      <c r="A5595" s="158">
        <v>93201</v>
      </c>
      <c r="B5595" s="399">
        <v>14.95</v>
      </c>
      <c r="E5595" s="399" t="s">
        <v>169</v>
      </c>
      <c r="F5595" s="399" t="s">
        <v>169</v>
      </c>
      <c r="H5595" s="428">
        <v>14.7</v>
      </c>
      <c r="L5595" s="400"/>
      <c r="M5595" s="389"/>
      <c r="N5595" s="403"/>
    </row>
    <row r="5596" spans="1:14" x14ac:dyDescent="0.2">
      <c r="A5596" s="158">
        <v>93202</v>
      </c>
      <c r="B5596" s="399">
        <v>29.8</v>
      </c>
      <c r="E5596" s="399" t="s">
        <v>169</v>
      </c>
      <c r="F5596" s="399" t="s">
        <v>169</v>
      </c>
      <c r="H5596" s="428">
        <v>29.35</v>
      </c>
      <c r="L5596" s="400"/>
      <c r="M5596" s="389"/>
      <c r="N5596" s="403"/>
    </row>
    <row r="5597" spans="1:14" x14ac:dyDescent="0.2">
      <c r="A5597" s="158">
        <v>93203</v>
      </c>
      <c r="B5597" s="399">
        <v>14.95</v>
      </c>
      <c r="E5597" s="399" t="s">
        <v>169</v>
      </c>
      <c r="F5597" s="399" t="s">
        <v>169</v>
      </c>
      <c r="H5597" s="428">
        <v>14.7</v>
      </c>
      <c r="L5597" s="400"/>
      <c r="M5597" s="389"/>
      <c r="N5597" s="403"/>
    </row>
    <row r="5598" spans="1:14" x14ac:dyDescent="0.2">
      <c r="A5598" s="410">
        <v>93644</v>
      </c>
      <c r="B5598" s="399">
        <v>41.25</v>
      </c>
      <c r="H5598" s="428">
        <v>40.4</v>
      </c>
      <c r="L5598" s="400"/>
      <c r="M5598" s="390"/>
      <c r="N5598" s="390"/>
    </row>
    <row r="5599" spans="1:14" x14ac:dyDescent="0.2">
      <c r="A5599" s="410">
        <v>93645</v>
      </c>
      <c r="B5599" s="399">
        <v>45.25</v>
      </c>
      <c r="H5599" s="428">
        <v>44.3</v>
      </c>
      <c r="L5599" s="400"/>
      <c r="M5599" s="390"/>
      <c r="N5599" s="390"/>
    </row>
    <row r="5600" spans="1:14" x14ac:dyDescent="0.2">
      <c r="A5600" s="410">
        <v>93646</v>
      </c>
      <c r="B5600" s="399">
        <v>33.1</v>
      </c>
      <c r="H5600" s="428">
        <v>32.4</v>
      </c>
      <c r="L5600" s="400"/>
      <c r="M5600" s="390"/>
      <c r="N5600" s="390"/>
    </row>
    <row r="5601" spans="1:14" x14ac:dyDescent="0.2">
      <c r="A5601" s="410">
        <v>93647</v>
      </c>
      <c r="B5601" s="399">
        <v>40.950000000000003</v>
      </c>
      <c r="H5601" s="428">
        <v>40.1</v>
      </c>
      <c r="L5601" s="400"/>
      <c r="M5601" s="390"/>
      <c r="N5601" s="390"/>
    </row>
    <row r="5602" spans="1:14" x14ac:dyDescent="0.2">
      <c r="A5602" s="410">
        <v>93653</v>
      </c>
      <c r="B5602" s="399">
        <v>55.95</v>
      </c>
      <c r="H5602" s="428">
        <v>54.75</v>
      </c>
      <c r="L5602" s="400"/>
      <c r="M5602" s="390"/>
      <c r="N5602" s="390"/>
    </row>
    <row r="5603" spans="1:14" x14ac:dyDescent="0.2">
      <c r="A5603" s="410">
        <v>93654</v>
      </c>
      <c r="B5603" s="399">
        <v>59.9</v>
      </c>
      <c r="H5603" s="428">
        <v>58.6</v>
      </c>
      <c r="L5603" s="400"/>
      <c r="M5603" s="390"/>
      <c r="N5603" s="390"/>
    </row>
    <row r="5604" spans="1:14" x14ac:dyDescent="0.2">
      <c r="A5604" s="410">
        <v>93655</v>
      </c>
      <c r="B5604" s="399">
        <v>45.1</v>
      </c>
      <c r="H5604" s="428">
        <v>44.15</v>
      </c>
      <c r="L5604" s="400"/>
      <c r="M5604" s="390"/>
      <c r="N5604" s="390"/>
    </row>
    <row r="5605" spans="1:14" x14ac:dyDescent="0.2">
      <c r="A5605" s="410">
        <v>93656</v>
      </c>
      <c r="B5605" s="399">
        <v>52.65</v>
      </c>
      <c r="H5605" s="428">
        <v>51.55</v>
      </c>
      <c r="L5605" s="400"/>
      <c r="M5605" s="390"/>
      <c r="N5605" s="390"/>
    </row>
    <row r="5606" spans="1:14" x14ac:dyDescent="0.2">
      <c r="A5606" s="410">
        <v>93660</v>
      </c>
      <c r="B5606" s="399">
        <v>25.1</v>
      </c>
      <c r="H5606" s="428">
        <v>24.55</v>
      </c>
      <c r="L5606" s="400"/>
      <c r="M5606" s="390"/>
      <c r="N5606" s="390"/>
    </row>
    <row r="5607" spans="1:14" x14ac:dyDescent="0.2">
      <c r="A5607" s="410">
        <v>93661</v>
      </c>
      <c r="B5607" s="399">
        <v>28.65</v>
      </c>
      <c r="H5607" s="428">
        <v>28.05</v>
      </c>
      <c r="L5607" s="400"/>
      <c r="M5607" s="390"/>
      <c r="N5607" s="390"/>
    </row>
    <row r="5608" spans="1:14" x14ac:dyDescent="0.2">
      <c r="A5608" s="413">
        <v>93680</v>
      </c>
      <c r="B5608" s="399">
        <v>39.75</v>
      </c>
      <c r="E5608" s="399" t="s">
        <v>169</v>
      </c>
      <c r="F5608" s="399" t="s">
        <v>169</v>
      </c>
      <c r="H5608" s="428">
        <v>45.75</v>
      </c>
      <c r="M5608" s="390"/>
      <c r="N5608" s="390"/>
    </row>
    <row r="5609" spans="1:14" x14ac:dyDescent="0.2">
      <c r="A5609" s="413">
        <v>93681</v>
      </c>
      <c r="B5609" s="399">
        <v>21</v>
      </c>
      <c r="E5609" s="399" t="s">
        <v>169</v>
      </c>
      <c r="F5609" s="399" t="s">
        <v>169</v>
      </c>
      <c r="H5609" s="428">
        <v>24.15</v>
      </c>
      <c r="M5609" s="390"/>
      <c r="N5609" s="390"/>
    </row>
    <row r="5610" spans="1:14" x14ac:dyDescent="0.2">
      <c r="A5610" s="413">
        <v>93682</v>
      </c>
      <c r="B5610" s="399">
        <v>31.8</v>
      </c>
      <c r="E5610" s="399" t="s">
        <v>169</v>
      </c>
      <c r="F5610" s="399" t="s">
        <v>169</v>
      </c>
      <c r="H5610" s="428">
        <v>36.6</v>
      </c>
      <c r="M5610" s="390"/>
      <c r="N5610" s="390"/>
    </row>
    <row r="5611" spans="1:14" x14ac:dyDescent="0.2">
      <c r="A5611" s="413">
        <v>93683</v>
      </c>
      <c r="B5611" s="399">
        <v>76.95</v>
      </c>
      <c r="E5611" s="399" t="s">
        <v>169</v>
      </c>
      <c r="F5611" s="399" t="s">
        <v>169</v>
      </c>
      <c r="H5611" s="428">
        <v>88.55</v>
      </c>
      <c r="M5611" s="390"/>
      <c r="N5611" s="390"/>
    </row>
    <row r="5612" spans="1:14" x14ac:dyDescent="0.2">
      <c r="A5612" s="413">
        <v>93684</v>
      </c>
      <c r="B5612" s="399">
        <v>38</v>
      </c>
      <c r="E5612" s="399" t="s">
        <v>169</v>
      </c>
      <c r="F5612" s="399" t="s">
        <v>169</v>
      </c>
      <c r="H5612" s="428">
        <v>43.7</v>
      </c>
      <c r="M5612" s="390"/>
      <c r="N5612" s="390"/>
    </row>
    <row r="5613" spans="1:14" x14ac:dyDescent="0.2">
      <c r="A5613" s="413">
        <v>93685</v>
      </c>
      <c r="B5613" s="399">
        <v>61.55</v>
      </c>
      <c r="E5613" s="399" t="s">
        <v>169</v>
      </c>
      <c r="F5613" s="399" t="s">
        <v>169</v>
      </c>
      <c r="H5613" s="428">
        <v>70.849999999999994</v>
      </c>
      <c r="M5613" s="390"/>
      <c r="N5613" s="390"/>
    </row>
    <row r="5614" spans="1:14" x14ac:dyDescent="0.2">
      <c r="A5614" s="413">
        <v>93690</v>
      </c>
      <c r="B5614" s="399">
        <v>39.75</v>
      </c>
      <c r="E5614" s="399" t="s">
        <v>169</v>
      </c>
      <c r="F5614" s="399" t="s">
        <v>169</v>
      </c>
      <c r="H5614" s="428">
        <v>45.75</v>
      </c>
      <c r="M5614" s="390"/>
      <c r="N5614" s="390"/>
    </row>
    <row r="5615" spans="1:14" x14ac:dyDescent="0.2">
      <c r="A5615" s="413">
        <v>93691</v>
      </c>
      <c r="B5615" s="399">
        <v>21</v>
      </c>
      <c r="E5615" s="399" t="s">
        <v>169</v>
      </c>
      <c r="F5615" s="399" t="s">
        <v>169</v>
      </c>
      <c r="H5615" s="428">
        <v>24.15</v>
      </c>
      <c r="M5615" s="390"/>
    </row>
    <row r="5616" spans="1:14" x14ac:dyDescent="0.2">
      <c r="A5616" s="413">
        <v>93692</v>
      </c>
      <c r="B5616" s="399">
        <v>31.8</v>
      </c>
      <c r="E5616" s="399" t="s">
        <v>169</v>
      </c>
      <c r="F5616" s="399" t="s">
        <v>169</v>
      </c>
      <c r="H5616" s="428">
        <v>36.6</v>
      </c>
      <c r="M5616" s="390"/>
    </row>
    <row r="5617" spans="1:13" x14ac:dyDescent="0.2">
      <c r="A5617" s="413">
        <v>93693</v>
      </c>
      <c r="B5617" s="399">
        <v>76.95</v>
      </c>
      <c r="E5617" s="399" t="s">
        <v>169</v>
      </c>
      <c r="F5617" s="399" t="s">
        <v>169</v>
      </c>
      <c r="H5617" s="428">
        <v>88.55</v>
      </c>
      <c r="M5617" s="390"/>
    </row>
    <row r="5618" spans="1:13" x14ac:dyDescent="0.2">
      <c r="A5618" s="413">
        <v>93694</v>
      </c>
      <c r="B5618" s="399">
        <v>38</v>
      </c>
      <c r="E5618" s="399" t="s">
        <v>169</v>
      </c>
      <c r="F5618" s="399" t="s">
        <v>169</v>
      </c>
      <c r="H5618" s="428">
        <v>43.7</v>
      </c>
      <c r="M5618" s="390"/>
    </row>
    <row r="5619" spans="1:13" x14ac:dyDescent="0.2">
      <c r="A5619" s="413">
        <v>93695</v>
      </c>
      <c r="B5619" s="399">
        <v>61.55</v>
      </c>
      <c r="E5619" s="399" t="s">
        <v>169</v>
      </c>
      <c r="F5619" s="399" t="s">
        <v>169</v>
      </c>
      <c r="H5619" s="428">
        <v>70.849999999999994</v>
      </c>
      <c r="M5619" s="390"/>
    </row>
    <row r="5620" spans="1:13" x14ac:dyDescent="0.2">
      <c r="A5620" s="413">
        <v>93700</v>
      </c>
      <c r="B5620" s="399">
        <v>39.75</v>
      </c>
      <c r="E5620" s="399" t="s">
        <v>169</v>
      </c>
      <c r="F5620" s="399" t="s">
        <v>169</v>
      </c>
      <c r="H5620" s="428">
        <v>45.75</v>
      </c>
      <c r="M5620" s="390"/>
    </row>
    <row r="5621" spans="1:13" x14ac:dyDescent="0.2">
      <c r="A5621" s="413">
        <v>93701</v>
      </c>
      <c r="B5621" s="399">
        <v>21</v>
      </c>
      <c r="E5621" s="399" t="s">
        <v>169</v>
      </c>
      <c r="F5621" s="399" t="s">
        <v>169</v>
      </c>
      <c r="H5621" s="428">
        <v>24.15</v>
      </c>
      <c r="M5621" s="390"/>
    </row>
    <row r="5622" spans="1:13" x14ac:dyDescent="0.2">
      <c r="A5622" s="413">
        <v>93702</v>
      </c>
      <c r="B5622" s="399">
        <v>31.8</v>
      </c>
      <c r="E5622" s="399" t="s">
        <v>169</v>
      </c>
      <c r="F5622" s="399" t="s">
        <v>169</v>
      </c>
      <c r="H5622" s="428">
        <v>36.6</v>
      </c>
      <c r="M5622" s="390"/>
    </row>
    <row r="5623" spans="1:13" x14ac:dyDescent="0.2">
      <c r="A5623" s="413">
        <v>93703</v>
      </c>
      <c r="B5623" s="399">
        <v>76.95</v>
      </c>
      <c r="E5623" s="399" t="s">
        <v>169</v>
      </c>
      <c r="F5623" s="399" t="s">
        <v>169</v>
      </c>
      <c r="H5623" s="428">
        <v>88.55</v>
      </c>
      <c r="M5623" s="390"/>
    </row>
    <row r="5624" spans="1:13" x14ac:dyDescent="0.2">
      <c r="A5624" s="413">
        <v>93704</v>
      </c>
      <c r="B5624" s="399">
        <v>38</v>
      </c>
      <c r="E5624" s="399" t="s">
        <v>169</v>
      </c>
      <c r="F5624" s="399" t="s">
        <v>169</v>
      </c>
      <c r="H5624" s="428">
        <v>43.7</v>
      </c>
      <c r="M5624" s="390"/>
    </row>
    <row r="5625" spans="1:13" x14ac:dyDescent="0.2">
      <c r="A5625" s="413">
        <v>93705</v>
      </c>
      <c r="B5625" s="399">
        <v>61.55</v>
      </c>
      <c r="E5625" s="399" t="s">
        <v>169</v>
      </c>
      <c r="F5625" s="399" t="s">
        <v>169</v>
      </c>
      <c r="H5625" s="428">
        <v>70.849999999999994</v>
      </c>
      <c r="M5625" s="390"/>
    </row>
    <row r="5626" spans="1:13" x14ac:dyDescent="0.2">
      <c r="A5626" s="420">
        <v>93716</v>
      </c>
      <c r="B5626" s="399">
        <v>90.5</v>
      </c>
      <c r="H5626" s="399">
        <v>88.5</v>
      </c>
    </row>
    <row r="5627" spans="1:13" x14ac:dyDescent="0.2">
      <c r="A5627" s="420">
        <v>93717</v>
      </c>
      <c r="B5627" s="399">
        <v>44.7</v>
      </c>
      <c r="H5627" s="399">
        <v>43.7</v>
      </c>
    </row>
  </sheetData>
  <sheetProtection algorithmName="SHA-512" hashValue="I3Ck5zqpuCFRPhLp6u+6sg7Ya2/MgKhoFjRXRiDWJch8U5wakskgB76ttiZSm/QgXt0lO4M7ifTOBwzlKmAKWA==" saltValue="pkoo1lrKdUg7/i4ppVtxEQ==" spinCount="100000" sheet="1" sort="0" autoFilter="0"/>
  <sortState ref="A2:Q5880">
    <sortCondition ref="A2:A5880"/>
  </sortState>
  <phoneticPr fontId="13" type="noConversion"/>
  <conditionalFormatting sqref="A5626:A1048576 A1">
    <cfRule type="duplicateValues" dxfId="7" priority="11"/>
  </conditionalFormatting>
  <conditionalFormatting sqref="A336:A337">
    <cfRule type="duplicateValues" dxfId="6" priority="7"/>
  </conditionalFormatting>
  <conditionalFormatting sqref="A5356">
    <cfRule type="duplicateValues" dxfId="5" priority="6"/>
  </conditionalFormatting>
  <conditionalFormatting sqref="A3081:A3082">
    <cfRule type="duplicateValues" dxfId="4" priority="5"/>
  </conditionalFormatting>
  <conditionalFormatting sqref="A3112">
    <cfRule type="duplicateValues" dxfId="3" priority="4"/>
  </conditionalFormatting>
  <conditionalFormatting sqref="A4927:A4936">
    <cfRule type="duplicateValues" dxfId="2" priority="1"/>
  </conditionalFormatting>
  <conditionalFormatting sqref="A5357:A5597 A2:A335 A338:A3080 A3083:A3111 A3113:A4926 A4937:A5355">
    <cfRule type="duplicateValues" dxfId="1" priority="187"/>
  </conditionalFormatting>
  <conditionalFormatting sqref="A5598:A5625">
    <cfRule type="duplicateValues" dxfId="0" priority="191"/>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24"/>
  <sheetViews>
    <sheetView workbookViewId="0">
      <selection activeCell="G18" sqref="G18"/>
    </sheetView>
  </sheetViews>
  <sheetFormatPr defaultRowHeight="12.75" x14ac:dyDescent="0.2"/>
  <cols>
    <col min="2" max="2" width="13.85546875" bestFit="1" customWidth="1"/>
    <col min="3" max="3" width="14.28515625" style="417" bestFit="1" customWidth="1"/>
    <col min="4" max="5" width="14.28515625" bestFit="1" customWidth="1"/>
    <col min="6" max="6" width="15.140625" bestFit="1" customWidth="1"/>
    <col min="7" max="7" width="17.28515625" bestFit="1" customWidth="1"/>
    <col min="8" max="8" width="23.85546875" bestFit="1" customWidth="1"/>
  </cols>
  <sheetData>
    <row r="1" spans="1:8" ht="38.25" x14ac:dyDescent="0.2">
      <c r="A1" s="162" t="s">
        <v>17</v>
      </c>
      <c r="B1" s="162" t="s">
        <v>72</v>
      </c>
      <c r="C1" s="162" t="s">
        <v>71</v>
      </c>
      <c r="D1" s="162" t="s">
        <v>70</v>
      </c>
      <c r="E1" s="162" t="s">
        <v>75</v>
      </c>
      <c r="F1" s="162" t="s">
        <v>127</v>
      </c>
      <c r="G1" s="162" t="s">
        <v>73</v>
      </c>
      <c r="H1" s="162" t="s">
        <v>74</v>
      </c>
    </row>
    <row r="2" spans="1:8" x14ac:dyDescent="0.2">
      <c r="A2" s="144">
        <v>195</v>
      </c>
      <c r="B2" s="155">
        <v>1.2383</v>
      </c>
      <c r="C2" s="399">
        <v>27.45</v>
      </c>
      <c r="D2" s="219">
        <v>2.15</v>
      </c>
      <c r="E2" s="219">
        <f>CEILING(C2*B2, 0.05)</f>
        <v>34</v>
      </c>
      <c r="F2" s="219">
        <f>CEILING(D2*B2, 0.05)</f>
        <v>2.7</v>
      </c>
      <c r="G2" s="3"/>
      <c r="H2" s="3"/>
    </row>
    <row r="3" spans="1:8" x14ac:dyDescent="0.2">
      <c r="A3" s="144">
        <v>414</v>
      </c>
      <c r="B3" s="155">
        <v>1.3796999999999999</v>
      </c>
      <c r="C3" s="416">
        <v>27.35</v>
      </c>
      <c r="D3" s="219">
        <v>2.15</v>
      </c>
      <c r="E3" s="399">
        <f>CEILING(C3*B3, 0.05)</f>
        <v>37.75</v>
      </c>
      <c r="F3" s="399">
        <f>CEILING(D3*B3, 0.05)</f>
        <v>3</v>
      </c>
      <c r="G3" s="219">
        <f t="shared" ref="G3:H6" si="0">CEILING(C3*1.35, 0.05)</f>
        <v>36.950000000000003</v>
      </c>
      <c r="H3" s="219">
        <f t="shared" si="0"/>
        <v>2.95</v>
      </c>
    </row>
    <row r="4" spans="1:8" x14ac:dyDescent="0.2">
      <c r="A4" s="144">
        <v>415</v>
      </c>
      <c r="B4" s="155">
        <v>1.3774999999999999</v>
      </c>
      <c r="C4" s="416">
        <v>27.35</v>
      </c>
      <c r="D4" s="399">
        <v>2.15</v>
      </c>
      <c r="E4" s="399">
        <f>CEILING(C4*B4, 0.05)</f>
        <v>37.700000000000003</v>
      </c>
      <c r="F4" s="399">
        <f>CEILING(D4*B4, 0.05)</f>
        <v>3</v>
      </c>
      <c r="G4" s="219">
        <f t="shared" si="0"/>
        <v>36.950000000000003</v>
      </c>
      <c r="H4" s="219">
        <f t="shared" si="0"/>
        <v>2.95</v>
      </c>
    </row>
    <row r="5" spans="1:8" x14ac:dyDescent="0.2">
      <c r="A5" s="144">
        <v>416</v>
      </c>
      <c r="B5" s="155">
        <v>1.3789</v>
      </c>
      <c r="C5" s="416">
        <v>27.35</v>
      </c>
      <c r="D5" s="399">
        <v>2.15</v>
      </c>
      <c r="E5" s="399">
        <v>37.75</v>
      </c>
      <c r="F5" s="399">
        <f>CEILING(D5*B5, 0.05)</f>
        <v>3</v>
      </c>
      <c r="G5" s="219">
        <f t="shared" si="0"/>
        <v>36.950000000000003</v>
      </c>
      <c r="H5" s="219">
        <f t="shared" si="0"/>
        <v>2.95</v>
      </c>
    </row>
    <row r="6" spans="1:8" x14ac:dyDescent="0.2">
      <c r="A6" s="144">
        <v>417</v>
      </c>
      <c r="B6" s="155">
        <v>1.3785000000000001</v>
      </c>
      <c r="C6" s="416">
        <v>27.35</v>
      </c>
      <c r="D6" s="399">
        <v>2.15</v>
      </c>
      <c r="E6" s="399">
        <f t="shared" ref="E6" si="1">CEILING(C6*B6, 0.05)</f>
        <v>37.75</v>
      </c>
      <c r="F6" s="399">
        <f>CEILING(D6*B6, 0.05)</f>
        <v>3</v>
      </c>
      <c r="G6" s="219">
        <f t="shared" si="0"/>
        <v>36.950000000000003</v>
      </c>
      <c r="H6" s="219">
        <f t="shared" si="0"/>
        <v>2.95</v>
      </c>
    </row>
    <row r="7" spans="1:8" x14ac:dyDescent="0.2">
      <c r="A7" s="144">
        <v>15003</v>
      </c>
      <c r="B7" s="155">
        <v>1.3125</v>
      </c>
      <c r="C7" s="418">
        <v>18.05</v>
      </c>
      <c r="D7" s="219"/>
      <c r="E7" s="219">
        <f>CEILING(C7*B7, 0.05)</f>
        <v>23.700000000000003</v>
      </c>
      <c r="F7" s="3"/>
      <c r="G7" s="219">
        <f>CEILING(C7*1.4, 0.05)</f>
        <v>25.3</v>
      </c>
      <c r="H7" s="3"/>
    </row>
    <row r="8" spans="1:8" x14ac:dyDescent="0.2">
      <c r="A8" s="144">
        <v>15009</v>
      </c>
      <c r="B8" s="155">
        <v>1.5107999999999999</v>
      </c>
      <c r="C8" s="418">
        <v>19.600000000000001</v>
      </c>
      <c r="D8" s="219"/>
      <c r="E8" s="219">
        <f>CEILING(C8*B8, 0.05)</f>
        <v>29.650000000000002</v>
      </c>
      <c r="F8" s="3"/>
      <c r="G8" s="219">
        <f t="shared" ref="G8:G24" si="2">CEILING(C8*1.4, 0.05)</f>
        <v>27.450000000000003</v>
      </c>
      <c r="H8" s="3"/>
    </row>
    <row r="9" spans="1:8" x14ac:dyDescent="0.2">
      <c r="A9" s="144">
        <v>15103</v>
      </c>
      <c r="B9" s="155">
        <v>1.3179000000000001</v>
      </c>
      <c r="C9" s="418">
        <v>19.850000000000001</v>
      </c>
      <c r="D9" s="219"/>
      <c r="E9" s="219">
        <f>CEILING(C9*B9, 0.05)</f>
        <v>26.200000000000003</v>
      </c>
      <c r="F9" s="3"/>
      <c r="G9" s="219">
        <f t="shared" si="2"/>
        <v>27.8</v>
      </c>
      <c r="H9" s="3"/>
    </row>
    <row r="10" spans="1:8" x14ac:dyDescent="0.2">
      <c r="A10" s="144">
        <v>15109</v>
      </c>
      <c r="B10" s="155">
        <v>1.3146</v>
      </c>
      <c r="C10" s="418">
        <v>24</v>
      </c>
      <c r="D10" s="219"/>
      <c r="E10" s="219">
        <f t="shared" ref="E10:E24" si="3">CEILING(C10*B10, 0.05)</f>
        <v>31.6</v>
      </c>
      <c r="F10" s="3"/>
      <c r="G10" s="219">
        <f t="shared" si="2"/>
        <v>33.6</v>
      </c>
      <c r="H10" s="3"/>
    </row>
    <row r="11" spans="1:8" x14ac:dyDescent="0.2">
      <c r="A11" s="144">
        <v>15115</v>
      </c>
      <c r="B11" s="155">
        <v>1.3115000000000001</v>
      </c>
      <c r="C11" s="418">
        <v>50</v>
      </c>
      <c r="D11" s="219"/>
      <c r="E11" s="219">
        <f t="shared" si="3"/>
        <v>65.600000000000009</v>
      </c>
      <c r="F11" s="3"/>
      <c r="G11" s="219">
        <f t="shared" si="2"/>
        <v>70</v>
      </c>
      <c r="H11" s="3"/>
    </row>
    <row r="12" spans="1:8" x14ac:dyDescent="0.2">
      <c r="A12" s="144">
        <v>15214</v>
      </c>
      <c r="B12" s="155">
        <v>1.2213000000000001</v>
      </c>
      <c r="C12" s="418">
        <v>33.75</v>
      </c>
      <c r="D12" s="219"/>
      <c r="E12" s="219">
        <f t="shared" si="3"/>
        <v>41.25</v>
      </c>
      <c r="F12" s="3"/>
      <c r="G12" s="219">
        <f t="shared" si="2"/>
        <v>47.25</v>
      </c>
      <c r="H12" s="3"/>
    </row>
    <row r="13" spans="1:8" x14ac:dyDescent="0.2">
      <c r="A13" s="144">
        <v>15230</v>
      </c>
      <c r="B13" s="155">
        <v>1.2502</v>
      </c>
      <c r="C13" s="418">
        <v>40.15</v>
      </c>
      <c r="D13" s="219"/>
      <c r="E13" s="219">
        <f t="shared" si="3"/>
        <v>50.2</v>
      </c>
      <c r="F13" s="3"/>
      <c r="G13" s="219">
        <f t="shared" si="2"/>
        <v>56.25</v>
      </c>
      <c r="H13" s="3"/>
    </row>
    <row r="14" spans="1:8" x14ac:dyDescent="0.2">
      <c r="A14" s="144">
        <v>15233</v>
      </c>
      <c r="B14" s="155">
        <v>1.2502</v>
      </c>
      <c r="C14" s="418">
        <v>40.15</v>
      </c>
      <c r="D14" s="219"/>
      <c r="E14" s="219">
        <f t="shared" si="3"/>
        <v>50.2</v>
      </c>
      <c r="F14" s="3"/>
      <c r="G14" s="219">
        <f t="shared" si="2"/>
        <v>56.25</v>
      </c>
      <c r="H14" s="3"/>
    </row>
    <row r="15" spans="1:8" x14ac:dyDescent="0.2">
      <c r="A15" s="144">
        <v>15236</v>
      </c>
      <c r="B15" s="155">
        <v>1.7128000000000001</v>
      </c>
      <c r="C15" s="418">
        <v>40.15</v>
      </c>
      <c r="D15" s="219"/>
      <c r="E15" s="219">
        <f t="shared" si="3"/>
        <v>68.8</v>
      </c>
      <c r="F15" s="3"/>
      <c r="G15" s="219">
        <f t="shared" si="2"/>
        <v>56.25</v>
      </c>
      <c r="H15" s="3"/>
    </row>
    <row r="16" spans="1:8" x14ac:dyDescent="0.2">
      <c r="A16" s="144">
        <v>15239</v>
      </c>
      <c r="B16" s="155">
        <v>1.2256</v>
      </c>
      <c r="C16" s="418">
        <v>40.15</v>
      </c>
      <c r="D16" s="219"/>
      <c r="E16" s="219">
        <f t="shared" si="3"/>
        <v>49.25</v>
      </c>
      <c r="F16" s="3"/>
      <c r="G16" s="219">
        <f t="shared" si="2"/>
        <v>56.25</v>
      </c>
      <c r="H16" s="3"/>
    </row>
    <row r="17" spans="1:8" x14ac:dyDescent="0.2">
      <c r="A17" s="144">
        <v>15242</v>
      </c>
      <c r="B17" s="155">
        <v>1.5108999999999999</v>
      </c>
      <c r="C17" s="418">
        <v>40.15</v>
      </c>
      <c r="D17" s="219"/>
      <c r="E17" s="219">
        <f t="shared" si="3"/>
        <v>60.7</v>
      </c>
      <c r="F17" s="3"/>
      <c r="G17" s="219">
        <f t="shared" si="2"/>
        <v>56.25</v>
      </c>
      <c r="H17" s="3"/>
    </row>
    <row r="18" spans="1:8" x14ac:dyDescent="0.2">
      <c r="A18" s="144">
        <v>15260</v>
      </c>
      <c r="B18" s="155">
        <v>1.4985999999999999</v>
      </c>
      <c r="C18" s="418">
        <v>40.15</v>
      </c>
      <c r="D18" s="219"/>
      <c r="E18" s="219">
        <f t="shared" si="3"/>
        <v>60.2</v>
      </c>
      <c r="F18" s="3"/>
      <c r="G18" s="219">
        <f t="shared" si="2"/>
        <v>56.25</v>
      </c>
      <c r="H18" s="3"/>
    </row>
    <row r="19" spans="1:8" x14ac:dyDescent="0.2">
      <c r="A19" s="144">
        <v>15263</v>
      </c>
      <c r="B19" s="155">
        <v>1.2502</v>
      </c>
      <c r="C19" s="418">
        <v>40.15</v>
      </c>
      <c r="D19" s="219"/>
      <c r="E19" s="219">
        <f t="shared" si="3"/>
        <v>50.2</v>
      </c>
      <c r="F19" s="3"/>
      <c r="G19" s="219">
        <f t="shared" si="2"/>
        <v>56.25</v>
      </c>
      <c r="H19" s="3"/>
    </row>
    <row r="20" spans="1:8" x14ac:dyDescent="0.2">
      <c r="A20" s="144">
        <v>15266</v>
      </c>
      <c r="B20" s="155">
        <v>1.4123000000000001</v>
      </c>
      <c r="C20" s="418">
        <v>40.15</v>
      </c>
      <c r="D20" s="219"/>
      <c r="E20" s="219">
        <f t="shared" si="3"/>
        <v>56.75</v>
      </c>
      <c r="F20" s="3"/>
      <c r="G20" s="219">
        <f t="shared" si="2"/>
        <v>56.25</v>
      </c>
      <c r="H20" s="3"/>
    </row>
    <row r="21" spans="1:8" x14ac:dyDescent="0.2">
      <c r="A21" s="144">
        <v>15269</v>
      </c>
      <c r="B21" s="155">
        <v>1.4824999999999999</v>
      </c>
      <c r="C21" s="418">
        <v>40.15</v>
      </c>
      <c r="D21" s="219"/>
      <c r="E21" s="219">
        <f t="shared" si="3"/>
        <v>59.550000000000004</v>
      </c>
      <c r="F21" s="3"/>
      <c r="G21" s="219">
        <f t="shared" si="2"/>
        <v>56.25</v>
      </c>
      <c r="H21" s="3"/>
    </row>
    <row r="22" spans="1:8" x14ac:dyDescent="0.2">
      <c r="A22" s="144">
        <v>15272</v>
      </c>
      <c r="B22" s="155">
        <v>1.5014000000000001</v>
      </c>
      <c r="C22" s="418">
        <v>40.15</v>
      </c>
      <c r="D22" s="219"/>
      <c r="E22" s="219">
        <f t="shared" si="3"/>
        <v>60.300000000000004</v>
      </c>
      <c r="F22" s="3"/>
      <c r="G22" s="219">
        <f t="shared" si="2"/>
        <v>56.25</v>
      </c>
      <c r="H22" s="3"/>
    </row>
    <row r="23" spans="1:8" x14ac:dyDescent="0.2">
      <c r="A23" s="144">
        <v>18219</v>
      </c>
      <c r="B23" s="155">
        <v>1.5925</v>
      </c>
      <c r="C23" s="418">
        <v>20.100000000000001</v>
      </c>
      <c r="D23" s="219"/>
      <c r="E23" s="219">
        <f t="shared" si="3"/>
        <v>32.050000000000004</v>
      </c>
      <c r="F23" s="3"/>
      <c r="G23" s="219">
        <f t="shared" si="2"/>
        <v>28.150000000000002</v>
      </c>
      <c r="H23" s="3"/>
    </row>
    <row r="24" spans="1:8" x14ac:dyDescent="0.2">
      <c r="A24" s="144">
        <v>18227</v>
      </c>
      <c r="B24" s="155">
        <v>1.6376999999999999</v>
      </c>
      <c r="C24" s="418">
        <v>30.25</v>
      </c>
      <c r="D24" s="219"/>
      <c r="E24" s="219">
        <f t="shared" si="3"/>
        <v>49.550000000000004</v>
      </c>
      <c r="F24" s="3"/>
      <c r="G24" s="219">
        <f t="shared" si="2"/>
        <v>42.35</v>
      </c>
      <c r="H24" s="3"/>
    </row>
  </sheetData>
  <sheetProtection sheet="1" objects="1" scenarios="1" sort="0" autoFilter="0"/>
  <phoneticPr fontId="13" type="noConversion"/>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5242"/>
  <sheetViews>
    <sheetView workbookViewId="0">
      <selection activeCell="F19" sqref="F19"/>
    </sheetView>
  </sheetViews>
  <sheetFormatPr defaultRowHeight="12.75" x14ac:dyDescent="0.2"/>
  <cols>
    <col min="1" max="1" width="9.140625" style="216"/>
    <col min="2" max="2" width="11.140625" style="217" customWidth="1"/>
    <col min="3" max="6" width="9.140625" style="218"/>
    <col min="7" max="7" width="121.85546875" style="218" bestFit="1" customWidth="1"/>
  </cols>
  <sheetData>
    <row r="1" spans="1:7" ht="63.75" x14ac:dyDescent="0.2">
      <c r="A1" s="162" t="s">
        <v>17</v>
      </c>
      <c r="B1" s="162" t="s">
        <v>91</v>
      </c>
      <c r="C1" s="162" t="s">
        <v>18</v>
      </c>
      <c r="D1" s="162" t="s">
        <v>19</v>
      </c>
      <c r="E1" s="162" t="s">
        <v>20</v>
      </c>
      <c r="F1" s="162" t="s">
        <v>21</v>
      </c>
      <c r="G1" s="162" t="s">
        <v>27</v>
      </c>
    </row>
    <row r="2" spans="1:7" x14ac:dyDescent="0.2">
      <c r="A2" s="150" t="s">
        <v>95</v>
      </c>
      <c r="B2" s="3">
        <v>283.10000000000002</v>
      </c>
      <c r="C2" s="2"/>
      <c r="D2" s="2"/>
      <c r="E2" s="3"/>
      <c r="F2" s="3"/>
      <c r="G2" s="149" t="s">
        <v>96</v>
      </c>
    </row>
    <row r="3" spans="1:7" x14ac:dyDescent="0.2">
      <c r="A3" s="144" t="s">
        <v>81</v>
      </c>
      <c r="B3" s="3">
        <v>29.9</v>
      </c>
      <c r="C3" s="1" t="s">
        <v>15</v>
      </c>
      <c r="D3" s="1" t="s">
        <v>15</v>
      </c>
      <c r="E3" s="3"/>
      <c r="F3" s="3"/>
      <c r="G3" s="149" t="s">
        <v>101</v>
      </c>
    </row>
    <row r="4" spans="1:7" x14ac:dyDescent="0.2">
      <c r="A4" s="1" t="s">
        <v>82</v>
      </c>
      <c r="B4" s="3">
        <v>61.85</v>
      </c>
      <c r="C4" s="1" t="s">
        <v>15</v>
      </c>
      <c r="D4" s="1" t="s">
        <v>15</v>
      </c>
      <c r="E4" s="3"/>
      <c r="F4" s="3"/>
      <c r="G4" s="149" t="s">
        <v>102</v>
      </c>
    </row>
    <row r="5" spans="1:7" x14ac:dyDescent="0.2">
      <c r="A5" s="1" t="s">
        <v>83</v>
      </c>
      <c r="B5" s="3">
        <v>93.35</v>
      </c>
      <c r="C5" s="1" t="s">
        <v>15</v>
      </c>
      <c r="D5" s="1" t="s">
        <v>15</v>
      </c>
      <c r="E5" s="3"/>
      <c r="F5" s="3"/>
      <c r="G5" s="149" t="s">
        <v>103</v>
      </c>
    </row>
    <row r="6" spans="1:7" x14ac:dyDescent="0.2">
      <c r="A6" s="1" t="s">
        <v>84</v>
      </c>
      <c r="B6" s="3">
        <v>162</v>
      </c>
      <c r="C6" s="1" t="s">
        <v>15</v>
      </c>
      <c r="D6" s="1" t="s">
        <v>15</v>
      </c>
      <c r="E6" s="3"/>
      <c r="F6" s="3"/>
      <c r="G6" s="149" t="s">
        <v>104</v>
      </c>
    </row>
    <row r="7" spans="1:7" x14ac:dyDescent="0.2">
      <c r="A7" s="144" t="s">
        <v>85</v>
      </c>
      <c r="B7" s="3">
        <v>112.35</v>
      </c>
      <c r="C7" s="1" t="s">
        <v>15</v>
      </c>
      <c r="D7" s="1" t="s">
        <v>15</v>
      </c>
      <c r="E7" s="3"/>
      <c r="F7" s="3"/>
      <c r="G7" s="149" t="s">
        <v>105</v>
      </c>
    </row>
    <row r="8" spans="1:7" x14ac:dyDescent="0.2">
      <c r="A8" s="1" t="s">
        <v>86</v>
      </c>
      <c r="B8" s="3">
        <v>147.69999999999999</v>
      </c>
      <c r="C8" s="1" t="s">
        <v>15</v>
      </c>
      <c r="D8" s="1" t="s">
        <v>15</v>
      </c>
      <c r="E8" s="3"/>
      <c r="F8" s="3"/>
      <c r="G8" s="149" t="s">
        <v>106</v>
      </c>
    </row>
    <row r="9" spans="1:7" x14ac:dyDescent="0.2">
      <c r="A9" s="1" t="s">
        <v>112</v>
      </c>
      <c r="B9" s="3">
        <v>50</v>
      </c>
      <c r="C9" s="1" t="s">
        <v>15</v>
      </c>
      <c r="D9" s="1" t="s">
        <v>15</v>
      </c>
      <c r="E9" s="3"/>
      <c r="F9" s="3"/>
      <c r="G9" s="149" t="s">
        <v>113</v>
      </c>
    </row>
    <row r="10" spans="1:7" x14ac:dyDescent="0.2">
      <c r="A10" s="1" t="s">
        <v>97</v>
      </c>
      <c r="B10" s="152">
        <v>58.5</v>
      </c>
      <c r="C10" s="1"/>
      <c r="D10" s="1"/>
      <c r="E10" s="3"/>
      <c r="F10" s="3"/>
      <c r="G10" s="149" t="s">
        <v>100</v>
      </c>
    </row>
    <row r="11" spans="1:7" x14ac:dyDescent="0.2">
      <c r="A11" s="1" t="s">
        <v>98</v>
      </c>
      <c r="B11" s="152" t="s">
        <v>109</v>
      </c>
      <c r="C11" s="1"/>
      <c r="D11" s="1"/>
      <c r="E11" s="3"/>
      <c r="F11" s="3"/>
      <c r="G11" s="149" t="s">
        <v>107</v>
      </c>
    </row>
    <row r="12" spans="1:7" s="404" customFormat="1" x14ac:dyDescent="0.2">
      <c r="A12" s="1" t="s">
        <v>231</v>
      </c>
      <c r="B12" s="152">
        <v>59.15</v>
      </c>
      <c r="C12" s="1"/>
      <c r="D12" s="1"/>
      <c r="E12" s="3"/>
      <c r="F12" s="3"/>
      <c r="G12" s="149" t="s">
        <v>232</v>
      </c>
    </row>
    <row r="13" spans="1:7" x14ac:dyDescent="0.2">
      <c r="A13" s="1" t="s">
        <v>99</v>
      </c>
      <c r="B13" s="152" t="s">
        <v>110</v>
      </c>
      <c r="C13" s="1"/>
      <c r="D13" s="1"/>
      <c r="E13" s="3"/>
      <c r="F13" s="3"/>
      <c r="G13" s="149" t="s">
        <v>108</v>
      </c>
    </row>
    <row r="14" spans="1:7" x14ac:dyDescent="0.2">
      <c r="A14" s="1" t="s">
        <v>116</v>
      </c>
      <c r="B14" s="152">
        <v>65.849999999999994</v>
      </c>
      <c r="C14" s="1"/>
      <c r="D14" s="1"/>
      <c r="E14" s="3"/>
      <c r="F14" s="3"/>
      <c r="G14" s="149" t="s">
        <v>117</v>
      </c>
    </row>
    <row r="15" spans="1:7" s="404" customFormat="1" x14ac:dyDescent="0.2">
      <c r="A15" s="1" t="s">
        <v>216</v>
      </c>
      <c r="B15" s="152">
        <v>14.9</v>
      </c>
      <c r="C15" s="1"/>
      <c r="D15" s="1"/>
      <c r="E15" s="3"/>
      <c r="F15" s="3"/>
      <c r="G15" s="149" t="s">
        <v>221</v>
      </c>
    </row>
    <row r="16" spans="1:7" s="404" customFormat="1" x14ac:dyDescent="0.2">
      <c r="A16" s="1" t="s">
        <v>217</v>
      </c>
      <c r="B16" s="152">
        <v>14.05</v>
      </c>
      <c r="C16" s="1"/>
      <c r="D16" s="1"/>
      <c r="E16" s="3"/>
      <c r="F16" s="3"/>
      <c r="G16" s="149" t="s">
        <v>223</v>
      </c>
    </row>
    <row r="17" spans="1:7" s="404" customFormat="1" x14ac:dyDescent="0.2">
      <c r="A17" s="1" t="s">
        <v>218</v>
      </c>
      <c r="B17" s="152">
        <v>13.3</v>
      </c>
      <c r="C17" s="1"/>
      <c r="D17" s="1"/>
      <c r="E17" s="3"/>
      <c r="F17" s="3"/>
      <c r="G17" s="149" t="s">
        <v>224</v>
      </c>
    </row>
    <row r="18" spans="1:7" s="404" customFormat="1" x14ac:dyDescent="0.2">
      <c r="A18" s="1" t="s">
        <v>219</v>
      </c>
      <c r="B18" s="152">
        <v>12.5</v>
      </c>
      <c r="C18" s="1"/>
      <c r="D18" s="1"/>
      <c r="E18" s="3"/>
      <c r="F18" s="3"/>
      <c r="G18" s="149" t="s">
        <v>225</v>
      </c>
    </row>
    <row r="19" spans="1:7" s="404" customFormat="1" x14ac:dyDescent="0.2">
      <c r="A19" s="1" t="s">
        <v>220</v>
      </c>
      <c r="B19" s="152">
        <v>11.8</v>
      </c>
      <c r="C19" s="1"/>
      <c r="D19" s="1"/>
      <c r="E19" s="3"/>
      <c r="F19" s="3"/>
      <c r="G19" s="149" t="s">
        <v>226</v>
      </c>
    </row>
    <row r="20" spans="1:7" x14ac:dyDescent="0.2">
      <c r="A20" s="1" t="s">
        <v>167</v>
      </c>
      <c r="B20" s="152">
        <v>11.8</v>
      </c>
      <c r="C20" s="1"/>
      <c r="D20" s="1"/>
      <c r="E20" s="3"/>
      <c r="F20" s="3"/>
      <c r="G20" s="149" t="s">
        <v>222</v>
      </c>
    </row>
    <row r="21" spans="1:7" x14ac:dyDescent="0.2">
      <c r="A21" s="1" t="s">
        <v>168</v>
      </c>
      <c r="B21" s="152">
        <v>7.75</v>
      </c>
      <c r="C21" s="1"/>
      <c r="D21" s="1"/>
      <c r="E21" s="3"/>
      <c r="F21" s="3"/>
      <c r="G21" s="149" t="s">
        <v>173</v>
      </c>
    </row>
    <row r="22" spans="1:7" x14ac:dyDescent="0.2">
      <c r="A22" s="1" t="s">
        <v>159</v>
      </c>
      <c r="B22" s="152">
        <v>72.2</v>
      </c>
      <c r="C22" s="1" t="s">
        <v>15</v>
      </c>
      <c r="D22" s="1" t="s">
        <v>15</v>
      </c>
      <c r="E22" s="3"/>
      <c r="F22" s="3"/>
      <c r="G22" s="149" t="s">
        <v>156</v>
      </c>
    </row>
    <row r="23" spans="1:7" x14ac:dyDescent="0.2">
      <c r="A23" s="1" t="s">
        <v>160</v>
      </c>
      <c r="B23" s="152">
        <v>167.7</v>
      </c>
      <c r="C23" s="1" t="s">
        <v>15</v>
      </c>
      <c r="D23" s="1" t="s">
        <v>15</v>
      </c>
      <c r="E23" s="3"/>
      <c r="F23" s="3"/>
      <c r="G23" s="149" t="s">
        <v>155</v>
      </c>
    </row>
    <row r="24" spans="1:7" x14ac:dyDescent="0.2">
      <c r="A24" s="1" t="s">
        <v>161</v>
      </c>
      <c r="B24" s="152">
        <v>231.35</v>
      </c>
      <c r="C24" s="1" t="s">
        <v>15</v>
      </c>
      <c r="D24" s="1" t="s">
        <v>15</v>
      </c>
      <c r="E24" s="3"/>
      <c r="F24" s="3"/>
      <c r="G24" s="149" t="s">
        <v>157</v>
      </c>
    </row>
    <row r="25" spans="1:7" x14ac:dyDescent="0.2">
      <c r="A25" s="1" t="s">
        <v>162</v>
      </c>
      <c r="B25" s="152">
        <v>326.85000000000002</v>
      </c>
      <c r="C25" s="1" t="s">
        <v>15</v>
      </c>
      <c r="D25" s="1" t="s">
        <v>15</v>
      </c>
      <c r="E25" s="3"/>
      <c r="F25" s="3"/>
      <c r="G25" s="149" t="s">
        <v>158</v>
      </c>
    </row>
    <row r="26" spans="1:7" x14ac:dyDescent="0.2">
      <c r="A26" s="213"/>
      <c r="B26" s="214"/>
      <c r="C26" s="213"/>
      <c r="D26" s="213"/>
      <c r="E26" s="213"/>
      <c r="F26" s="213"/>
      <c r="G26" s="213"/>
    </row>
    <row r="27" spans="1:7" x14ac:dyDescent="0.2">
      <c r="A27" s="213"/>
      <c r="B27" s="214"/>
      <c r="C27" s="213"/>
      <c r="D27" s="213"/>
      <c r="E27" s="213"/>
      <c r="F27" s="213"/>
      <c r="G27" s="213"/>
    </row>
    <row r="28" spans="1:7" x14ac:dyDescent="0.2">
      <c r="A28" s="213"/>
      <c r="B28" s="214"/>
      <c r="C28" s="213"/>
      <c r="D28" s="213"/>
      <c r="E28" s="213"/>
      <c r="F28" s="213"/>
      <c r="G28" s="213"/>
    </row>
    <row r="29" spans="1:7" x14ac:dyDescent="0.2">
      <c r="A29" s="213"/>
      <c r="B29" s="214"/>
      <c r="C29" s="214"/>
      <c r="D29" s="214"/>
      <c r="E29" s="213"/>
      <c r="F29" s="213"/>
      <c r="G29" s="213"/>
    </row>
    <row r="30" spans="1:7" x14ac:dyDescent="0.2">
      <c r="A30" s="213"/>
      <c r="B30" s="214"/>
      <c r="C30" s="214"/>
      <c r="D30" s="214"/>
      <c r="E30" s="213"/>
      <c r="F30" s="213"/>
      <c r="G30" s="213"/>
    </row>
    <row r="31" spans="1:7" x14ac:dyDescent="0.2">
      <c r="A31" s="213"/>
      <c r="B31" s="214"/>
      <c r="C31" s="214"/>
      <c r="D31" s="214"/>
      <c r="E31" s="213"/>
      <c r="F31" s="213"/>
      <c r="G31" s="213"/>
    </row>
    <row r="32" spans="1:7" x14ac:dyDescent="0.2">
      <c r="A32" s="213"/>
      <c r="B32" s="214"/>
      <c r="C32" s="214"/>
      <c r="D32" s="214"/>
      <c r="E32" s="213"/>
      <c r="F32" s="213"/>
      <c r="G32" s="213"/>
    </row>
    <row r="33" spans="1:7" x14ac:dyDescent="0.2">
      <c r="A33" s="213"/>
      <c r="B33" s="214"/>
      <c r="C33" s="214"/>
      <c r="D33" s="214"/>
      <c r="E33" s="213"/>
      <c r="F33" s="213"/>
      <c r="G33" s="213"/>
    </row>
    <row r="34" spans="1:7" x14ac:dyDescent="0.2">
      <c r="A34" s="213"/>
      <c r="B34" s="214"/>
      <c r="C34" s="214"/>
      <c r="D34" s="214"/>
      <c r="E34" s="213"/>
      <c r="F34" s="213"/>
      <c r="G34" s="213"/>
    </row>
    <row r="35" spans="1:7" x14ac:dyDescent="0.2">
      <c r="A35" s="213"/>
      <c r="B35" s="214"/>
      <c r="C35" s="214"/>
      <c r="D35" s="214"/>
      <c r="E35" s="213"/>
      <c r="F35" s="213"/>
      <c r="G35" s="213"/>
    </row>
    <row r="36" spans="1:7" x14ac:dyDescent="0.2">
      <c r="A36" s="213"/>
      <c r="B36" s="214"/>
      <c r="C36" s="214"/>
      <c r="D36" s="214"/>
      <c r="E36" s="213"/>
      <c r="F36" s="213"/>
      <c r="G36" s="213"/>
    </row>
    <row r="37" spans="1:7" x14ac:dyDescent="0.2">
      <c r="A37" s="213"/>
      <c r="B37" s="214"/>
      <c r="C37" s="213"/>
      <c r="D37" s="213"/>
      <c r="E37" s="213"/>
      <c r="F37" s="213"/>
      <c r="G37" s="213"/>
    </row>
    <row r="38" spans="1:7" x14ac:dyDescent="0.2">
      <c r="A38" s="213"/>
      <c r="B38" s="214"/>
      <c r="C38" s="213"/>
      <c r="D38" s="213"/>
      <c r="E38" s="213"/>
      <c r="F38" s="213"/>
      <c r="G38" s="213"/>
    </row>
    <row r="39" spans="1:7" x14ac:dyDescent="0.2">
      <c r="A39" s="213"/>
      <c r="B39" s="214"/>
      <c r="C39" s="213"/>
      <c r="D39" s="213"/>
      <c r="E39" s="213"/>
      <c r="F39" s="213"/>
      <c r="G39" s="213"/>
    </row>
    <row r="40" spans="1:7" x14ac:dyDescent="0.2">
      <c r="A40" s="213"/>
      <c r="B40" s="214"/>
      <c r="C40" s="213"/>
      <c r="D40" s="213"/>
      <c r="E40" s="213"/>
      <c r="F40" s="213"/>
      <c r="G40" s="213"/>
    </row>
    <row r="41" spans="1:7" x14ac:dyDescent="0.2">
      <c r="A41" s="213"/>
      <c r="B41" s="214"/>
      <c r="C41" s="213"/>
      <c r="D41" s="213"/>
      <c r="E41" s="213"/>
      <c r="F41" s="213"/>
      <c r="G41" s="213"/>
    </row>
    <row r="42" spans="1:7" x14ac:dyDescent="0.2">
      <c r="A42" s="213"/>
      <c r="B42" s="214"/>
      <c r="C42" s="213"/>
      <c r="D42" s="213"/>
      <c r="E42" s="213"/>
      <c r="F42" s="213"/>
      <c r="G42" s="213"/>
    </row>
    <row r="43" spans="1:7" x14ac:dyDescent="0.2">
      <c r="A43" s="213"/>
      <c r="B43" s="214"/>
      <c r="C43" s="213"/>
      <c r="D43" s="213"/>
      <c r="E43" s="213"/>
      <c r="F43" s="213"/>
      <c r="G43" s="213"/>
    </row>
    <row r="44" spans="1:7" x14ac:dyDescent="0.2">
      <c r="A44" s="213"/>
      <c r="B44" s="214"/>
      <c r="C44" s="213"/>
      <c r="D44" s="213"/>
      <c r="E44" s="213"/>
      <c r="F44" s="213"/>
      <c r="G44" s="213"/>
    </row>
    <row r="45" spans="1:7" x14ac:dyDescent="0.2">
      <c r="A45" s="213"/>
      <c r="B45" s="214"/>
      <c r="C45" s="213"/>
      <c r="D45" s="213"/>
      <c r="E45" s="213"/>
      <c r="F45" s="213"/>
      <c r="G45" s="213"/>
    </row>
    <row r="46" spans="1:7" x14ac:dyDescent="0.2">
      <c r="A46" s="213"/>
      <c r="B46" s="214"/>
      <c r="C46" s="213"/>
      <c r="D46" s="213"/>
      <c r="E46" s="213"/>
      <c r="F46" s="213"/>
      <c r="G46" s="213"/>
    </row>
    <row r="47" spans="1:7" x14ac:dyDescent="0.2">
      <c r="A47" s="213"/>
      <c r="B47" s="214"/>
      <c r="C47" s="213"/>
      <c r="D47" s="213"/>
      <c r="E47" s="213"/>
      <c r="F47" s="213"/>
      <c r="G47" s="213"/>
    </row>
    <row r="48" spans="1:7" x14ac:dyDescent="0.2">
      <c r="A48" s="213"/>
      <c r="B48" s="214"/>
      <c r="C48" s="213"/>
      <c r="D48" s="213"/>
      <c r="E48" s="213"/>
      <c r="F48" s="213"/>
      <c r="G48" s="213"/>
    </row>
    <row r="49" spans="1:7" x14ac:dyDescent="0.2">
      <c r="A49" s="213"/>
      <c r="B49" s="214"/>
      <c r="C49" s="213"/>
      <c r="D49" s="213"/>
      <c r="E49" s="213"/>
      <c r="F49" s="213"/>
      <c r="G49" s="213"/>
    </row>
    <row r="50" spans="1:7" x14ac:dyDescent="0.2">
      <c r="A50" s="213"/>
      <c r="B50" s="214"/>
      <c r="C50" s="213"/>
      <c r="D50" s="213"/>
      <c r="E50" s="213"/>
      <c r="F50" s="213"/>
      <c r="G50" s="213"/>
    </row>
    <row r="51" spans="1:7" x14ac:dyDescent="0.2">
      <c r="A51" s="213"/>
      <c r="B51" s="214"/>
      <c r="C51" s="213"/>
      <c r="D51" s="213"/>
      <c r="E51" s="213"/>
      <c r="F51" s="213"/>
      <c r="G51" s="213"/>
    </row>
    <row r="52" spans="1:7" x14ac:dyDescent="0.2">
      <c r="A52" s="213"/>
      <c r="B52" s="214"/>
      <c r="C52" s="213"/>
      <c r="D52" s="213"/>
      <c r="E52" s="213"/>
      <c r="F52" s="213"/>
      <c r="G52" s="213"/>
    </row>
    <row r="53" spans="1:7" x14ac:dyDescent="0.2">
      <c r="A53" s="213"/>
      <c r="B53" s="214"/>
      <c r="C53" s="213"/>
      <c r="D53" s="213"/>
      <c r="E53" s="213"/>
      <c r="F53" s="213"/>
      <c r="G53" s="213"/>
    </row>
    <row r="54" spans="1:7" x14ac:dyDescent="0.2">
      <c r="A54" s="213"/>
      <c r="B54" s="214"/>
      <c r="C54" s="213"/>
      <c r="D54" s="213"/>
      <c r="E54" s="213"/>
      <c r="F54" s="213"/>
      <c r="G54" s="213"/>
    </row>
    <row r="55" spans="1:7" x14ac:dyDescent="0.2">
      <c r="A55" s="213"/>
      <c r="B55" s="214"/>
      <c r="C55" s="213"/>
      <c r="D55" s="213"/>
      <c r="E55" s="213"/>
      <c r="F55" s="213"/>
      <c r="G55" s="213"/>
    </row>
    <row r="56" spans="1:7" x14ac:dyDescent="0.2">
      <c r="A56" s="213"/>
      <c r="B56" s="214"/>
      <c r="C56" s="213"/>
      <c r="D56" s="213"/>
      <c r="E56" s="213"/>
      <c r="F56" s="213"/>
      <c r="G56" s="213"/>
    </row>
    <row r="57" spans="1:7" x14ac:dyDescent="0.2">
      <c r="A57" s="213"/>
      <c r="B57" s="214"/>
      <c r="C57" s="213"/>
      <c r="D57" s="213"/>
      <c r="E57" s="213"/>
      <c r="F57" s="213"/>
      <c r="G57" s="213"/>
    </row>
    <row r="58" spans="1:7" x14ac:dyDescent="0.2">
      <c r="A58" s="213"/>
      <c r="B58" s="214"/>
      <c r="C58" s="213"/>
      <c r="D58" s="213"/>
      <c r="E58" s="213"/>
      <c r="F58" s="213"/>
      <c r="G58" s="213"/>
    </row>
    <row r="59" spans="1:7" x14ac:dyDescent="0.2">
      <c r="A59" s="213"/>
      <c r="B59" s="214"/>
      <c r="C59" s="213"/>
      <c r="D59" s="213"/>
      <c r="E59" s="213"/>
      <c r="F59" s="213"/>
      <c r="G59" s="213"/>
    </row>
    <row r="60" spans="1:7" x14ac:dyDescent="0.2">
      <c r="A60" s="213"/>
      <c r="B60" s="214"/>
      <c r="C60" s="213"/>
      <c r="D60" s="213"/>
      <c r="E60" s="213"/>
      <c r="F60" s="213"/>
      <c r="G60" s="213"/>
    </row>
    <row r="61" spans="1:7" x14ac:dyDescent="0.2">
      <c r="A61" s="213"/>
      <c r="B61" s="214"/>
      <c r="C61" s="213"/>
      <c r="D61" s="213"/>
      <c r="E61" s="213"/>
      <c r="F61" s="213"/>
      <c r="G61" s="213"/>
    </row>
    <row r="62" spans="1:7" x14ac:dyDescent="0.2">
      <c r="A62" s="213"/>
      <c r="B62" s="214"/>
      <c r="C62" s="213"/>
      <c r="D62" s="213"/>
      <c r="E62" s="213"/>
      <c r="F62" s="213"/>
      <c r="G62" s="213"/>
    </row>
    <row r="63" spans="1:7" x14ac:dyDescent="0.2">
      <c r="A63" s="213"/>
      <c r="B63" s="214"/>
      <c r="C63" s="213"/>
      <c r="D63" s="213"/>
      <c r="E63" s="213"/>
      <c r="F63" s="213"/>
      <c r="G63" s="213"/>
    </row>
    <row r="64" spans="1:7" x14ac:dyDescent="0.2">
      <c r="A64" s="213"/>
      <c r="B64" s="214"/>
      <c r="C64" s="213"/>
      <c r="D64" s="213"/>
      <c r="E64" s="213"/>
      <c r="F64" s="213"/>
      <c r="G64" s="213"/>
    </row>
    <row r="65" spans="1:7" x14ac:dyDescent="0.2">
      <c r="A65" s="213"/>
      <c r="B65" s="214"/>
      <c r="C65" s="213"/>
      <c r="D65" s="213"/>
      <c r="E65" s="213"/>
      <c r="F65" s="213"/>
      <c r="G65" s="213"/>
    </row>
    <row r="66" spans="1:7" x14ac:dyDescent="0.2">
      <c r="A66" s="213"/>
      <c r="B66" s="214"/>
      <c r="C66" s="213"/>
      <c r="D66" s="213"/>
      <c r="E66" s="213"/>
      <c r="F66" s="213"/>
      <c r="G66" s="213"/>
    </row>
    <row r="67" spans="1:7" x14ac:dyDescent="0.2">
      <c r="A67" s="213"/>
      <c r="B67" s="214"/>
      <c r="C67" s="213"/>
      <c r="D67" s="213"/>
      <c r="E67" s="213"/>
      <c r="F67" s="213"/>
      <c r="G67" s="213"/>
    </row>
    <row r="68" spans="1:7" x14ac:dyDescent="0.2">
      <c r="A68" s="213"/>
      <c r="B68" s="214"/>
      <c r="C68" s="213"/>
      <c r="D68" s="213"/>
      <c r="E68" s="213"/>
      <c r="F68" s="213"/>
      <c r="G68" s="213"/>
    </row>
    <row r="69" spans="1:7" x14ac:dyDescent="0.2">
      <c r="A69" s="213"/>
      <c r="B69" s="214"/>
      <c r="C69" s="213"/>
      <c r="D69" s="213"/>
      <c r="E69" s="213"/>
      <c r="F69" s="213"/>
      <c r="G69" s="213"/>
    </row>
    <row r="70" spans="1:7" x14ac:dyDescent="0.2">
      <c r="A70" s="213"/>
      <c r="B70" s="214"/>
      <c r="C70" s="213"/>
      <c r="D70" s="213"/>
      <c r="E70" s="213"/>
      <c r="F70" s="213"/>
      <c r="G70" s="213"/>
    </row>
    <row r="71" spans="1:7" x14ac:dyDescent="0.2">
      <c r="A71" s="213"/>
      <c r="B71" s="214"/>
      <c r="C71" s="213"/>
      <c r="D71" s="213"/>
      <c r="E71" s="213"/>
      <c r="F71" s="213"/>
      <c r="G71" s="213"/>
    </row>
    <row r="72" spans="1:7" x14ac:dyDescent="0.2">
      <c r="A72" s="213"/>
      <c r="B72" s="214"/>
      <c r="C72" s="213"/>
      <c r="D72" s="213"/>
      <c r="E72" s="213"/>
      <c r="F72" s="213"/>
      <c r="G72" s="213"/>
    </row>
    <row r="73" spans="1:7" x14ac:dyDescent="0.2">
      <c r="A73" s="213"/>
      <c r="B73" s="214"/>
      <c r="C73" s="213"/>
      <c r="D73" s="213"/>
      <c r="E73" s="213"/>
      <c r="F73" s="213"/>
      <c r="G73" s="213"/>
    </row>
    <row r="74" spans="1:7" x14ac:dyDescent="0.2">
      <c r="A74" s="213"/>
      <c r="B74" s="214"/>
      <c r="C74" s="213"/>
      <c r="D74" s="213"/>
      <c r="E74" s="213"/>
      <c r="F74" s="213"/>
      <c r="G74" s="213"/>
    </row>
    <row r="75" spans="1:7" x14ac:dyDescent="0.2">
      <c r="A75" s="213"/>
      <c r="B75" s="214"/>
      <c r="C75" s="213"/>
      <c r="D75" s="213"/>
      <c r="E75" s="213"/>
      <c r="F75" s="213"/>
      <c r="G75" s="213"/>
    </row>
    <row r="76" spans="1:7" x14ac:dyDescent="0.2">
      <c r="A76" s="213"/>
      <c r="B76" s="214"/>
      <c r="C76" s="213"/>
      <c r="D76" s="213"/>
      <c r="E76" s="213"/>
      <c r="F76" s="213"/>
      <c r="G76" s="213"/>
    </row>
    <row r="77" spans="1:7" x14ac:dyDescent="0.2">
      <c r="A77" s="213"/>
      <c r="B77" s="214"/>
      <c r="C77" s="213"/>
      <c r="D77" s="213"/>
      <c r="E77" s="213"/>
      <c r="F77" s="213"/>
      <c r="G77" s="213"/>
    </row>
    <row r="78" spans="1:7" x14ac:dyDescent="0.2">
      <c r="A78" s="213"/>
      <c r="B78" s="214"/>
      <c r="C78" s="213"/>
      <c r="D78" s="213"/>
      <c r="E78" s="213"/>
      <c r="F78" s="213"/>
      <c r="G78" s="213"/>
    </row>
    <row r="79" spans="1:7" x14ac:dyDescent="0.2">
      <c r="A79" s="213"/>
      <c r="B79" s="214"/>
      <c r="C79" s="213"/>
      <c r="D79" s="213"/>
      <c r="E79" s="213"/>
      <c r="F79" s="213"/>
      <c r="G79" s="213"/>
    </row>
    <row r="80" spans="1:7" x14ac:dyDescent="0.2">
      <c r="A80" s="213"/>
      <c r="B80" s="214"/>
      <c r="C80" s="213"/>
      <c r="D80" s="213"/>
      <c r="E80" s="213"/>
      <c r="F80" s="213"/>
      <c r="G80" s="213"/>
    </row>
    <row r="81" spans="1:7" x14ac:dyDescent="0.2">
      <c r="A81" s="213"/>
      <c r="B81" s="214"/>
      <c r="C81" s="213"/>
      <c r="D81" s="213"/>
      <c r="E81" s="213"/>
      <c r="F81" s="213"/>
      <c r="G81" s="213"/>
    </row>
    <row r="82" spans="1:7" x14ac:dyDescent="0.2">
      <c r="A82" s="213"/>
      <c r="B82" s="214"/>
      <c r="C82" s="213"/>
      <c r="D82" s="213"/>
      <c r="E82" s="213"/>
      <c r="F82" s="213"/>
      <c r="G82" s="213"/>
    </row>
    <row r="83" spans="1:7" x14ac:dyDescent="0.2">
      <c r="A83" s="213"/>
      <c r="B83" s="214"/>
      <c r="C83" s="213"/>
      <c r="D83" s="213"/>
      <c r="E83" s="213"/>
      <c r="F83" s="213"/>
      <c r="G83" s="213"/>
    </row>
    <row r="84" spans="1:7" x14ac:dyDescent="0.2">
      <c r="A84" s="213"/>
      <c r="B84" s="214"/>
      <c r="C84" s="213"/>
      <c r="D84" s="213"/>
      <c r="E84" s="213"/>
      <c r="F84" s="213"/>
      <c r="G84" s="213"/>
    </row>
    <row r="85" spans="1:7" x14ac:dyDescent="0.2">
      <c r="A85" s="213"/>
      <c r="B85" s="214"/>
      <c r="C85" s="213"/>
      <c r="D85" s="213"/>
      <c r="E85" s="213"/>
      <c r="F85" s="213"/>
      <c r="G85" s="213"/>
    </row>
    <row r="86" spans="1:7" x14ac:dyDescent="0.2">
      <c r="A86" s="213"/>
      <c r="B86" s="214"/>
      <c r="C86" s="213"/>
      <c r="D86" s="213"/>
      <c r="E86" s="213"/>
      <c r="F86" s="213"/>
      <c r="G86" s="213"/>
    </row>
    <row r="87" spans="1:7" x14ac:dyDescent="0.2">
      <c r="A87" s="213"/>
      <c r="B87" s="214"/>
      <c r="C87" s="213"/>
      <c r="D87" s="213"/>
      <c r="E87" s="213"/>
      <c r="F87" s="213"/>
      <c r="G87" s="213"/>
    </row>
    <row r="88" spans="1:7" x14ac:dyDescent="0.2">
      <c r="A88" s="213"/>
      <c r="B88" s="214"/>
      <c r="C88" s="213"/>
      <c r="D88" s="213"/>
      <c r="E88" s="213"/>
      <c r="F88" s="213"/>
      <c r="G88" s="213"/>
    </row>
    <row r="89" spans="1:7" x14ac:dyDescent="0.2">
      <c r="A89" s="213"/>
      <c r="B89" s="214"/>
      <c r="C89" s="213"/>
      <c r="D89" s="213"/>
      <c r="E89" s="213"/>
      <c r="F89" s="213"/>
      <c r="G89" s="213"/>
    </row>
    <row r="90" spans="1:7" x14ac:dyDescent="0.2">
      <c r="A90" s="213"/>
      <c r="B90" s="214"/>
      <c r="C90" s="213"/>
      <c r="D90" s="213"/>
      <c r="E90" s="213"/>
      <c r="F90" s="213"/>
      <c r="G90" s="213"/>
    </row>
    <row r="91" spans="1:7" x14ac:dyDescent="0.2">
      <c r="A91" s="213"/>
      <c r="B91" s="214"/>
      <c r="C91" s="213"/>
      <c r="D91" s="213"/>
      <c r="E91" s="213"/>
      <c r="F91" s="213"/>
      <c r="G91" s="213"/>
    </row>
    <row r="92" spans="1:7" x14ac:dyDescent="0.2">
      <c r="A92" s="213"/>
      <c r="B92" s="214"/>
      <c r="C92" s="213"/>
      <c r="D92" s="213"/>
      <c r="E92" s="213"/>
      <c r="F92" s="213"/>
      <c r="G92" s="213"/>
    </row>
    <row r="93" spans="1:7" x14ac:dyDescent="0.2">
      <c r="A93" s="213"/>
      <c r="B93" s="214"/>
      <c r="C93" s="213"/>
      <c r="D93" s="213"/>
      <c r="E93" s="213"/>
      <c r="F93" s="213"/>
      <c r="G93" s="213"/>
    </row>
    <row r="94" spans="1:7" x14ac:dyDescent="0.2">
      <c r="A94" s="213"/>
      <c r="B94" s="214"/>
      <c r="C94" s="213"/>
      <c r="D94" s="213"/>
      <c r="E94" s="213"/>
      <c r="F94" s="213"/>
      <c r="G94" s="213"/>
    </row>
    <row r="95" spans="1:7" x14ac:dyDescent="0.2">
      <c r="A95" s="213"/>
      <c r="B95" s="214"/>
      <c r="C95" s="213"/>
      <c r="D95" s="213"/>
      <c r="E95" s="213"/>
      <c r="F95" s="213"/>
      <c r="G95" s="213"/>
    </row>
    <row r="96" spans="1:7" x14ac:dyDescent="0.2">
      <c r="A96" s="213"/>
      <c r="B96" s="214"/>
      <c r="C96" s="213"/>
      <c r="D96" s="213"/>
      <c r="E96" s="213"/>
      <c r="F96" s="213"/>
      <c r="G96" s="213"/>
    </row>
    <row r="97" spans="1:7" x14ac:dyDescent="0.2">
      <c r="A97" s="213"/>
      <c r="B97" s="214"/>
      <c r="C97" s="213"/>
      <c r="D97" s="213"/>
      <c r="E97" s="213"/>
      <c r="F97" s="213"/>
      <c r="G97" s="213"/>
    </row>
    <row r="98" spans="1:7" x14ac:dyDescent="0.2">
      <c r="A98" s="213"/>
      <c r="B98" s="214"/>
      <c r="C98" s="213"/>
      <c r="D98" s="213"/>
      <c r="E98" s="213"/>
      <c r="F98" s="213"/>
      <c r="G98" s="213"/>
    </row>
    <row r="99" spans="1:7" x14ac:dyDescent="0.2">
      <c r="A99" s="213"/>
      <c r="B99" s="214"/>
      <c r="C99" s="213"/>
      <c r="D99" s="213"/>
      <c r="E99" s="213"/>
      <c r="F99" s="213"/>
      <c r="G99" s="213"/>
    </row>
    <row r="100" spans="1:7" x14ac:dyDescent="0.2">
      <c r="A100" s="213"/>
      <c r="B100" s="214"/>
      <c r="C100" s="213"/>
      <c r="D100" s="213"/>
      <c r="E100" s="213"/>
      <c r="F100" s="213"/>
      <c r="G100" s="213"/>
    </row>
    <row r="101" spans="1:7" x14ac:dyDescent="0.2">
      <c r="A101" s="213"/>
      <c r="B101" s="214"/>
      <c r="C101" s="213"/>
      <c r="D101" s="213"/>
      <c r="E101" s="213"/>
      <c r="F101" s="213"/>
      <c r="G101" s="213"/>
    </row>
    <row r="102" spans="1:7" x14ac:dyDescent="0.2">
      <c r="A102" s="213"/>
      <c r="B102" s="214"/>
      <c r="C102" s="213"/>
      <c r="D102" s="213"/>
      <c r="E102" s="213"/>
      <c r="F102" s="213"/>
      <c r="G102" s="213"/>
    </row>
    <row r="103" spans="1:7" x14ac:dyDescent="0.2">
      <c r="A103" s="213"/>
      <c r="B103" s="214"/>
      <c r="C103" s="213"/>
      <c r="D103" s="213"/>
      <c r="E103" s="213"/>
      <c r="F103" s="213"/>
      <c r="G103" s="213"/>
    </row>
    <row r="104" spans="1:7" x14ac:dyDescent="0.2">
      <c r="A104" s="213"/>
      <c r="B104" s="214"/>
      <c r="C104" s="213"/>
      <c r="D104" s="213"/>
      <c r="E104" s="213"/>
      <c r="F104" s="213"/>
      <c r="G104" s="213"/>
    </row>
    <row r="105" spans="1:7" x14ac:dyDescent="0.2">
      <c r="A105" s="213"/>
      <c r="B105" s="214"/>
      <c r="C105" s="213"/>
      <c r="D105" s="213"/>
      <c r="E105" s="213"/>
      <c r="F105" s="213"/>
      <c r="G105" s="213"/>
    </row>
    <row r="106" spans="1:7" x14ac:dyDescent="0.2">
      <c r="A106" s="213"/>
      <c r="B106" s="214"/>
      <c r="C106" s="213"/>
      <c r="D106" s="213"/>
      <c r="E106" s="213"/>
      <c r="F106" s="213"/>
      <c r="G106" s="213"/>
    </row>
    <row r="107" spans="1:7" x14ac:dyDescent="0.2">
      <c r="A107" s="213"/>
      <c r="B107" s="214"/>
      <c r="C107" s="213"/>
      <c r="D107" s="213"/>
      <c r="E107" s="213"/>
      <c r="F107" s="213"/>
      <c r="G107" s="213"/>
    </row>
    <row r="108" spans="1:7" x14ac:dyDescent="0.2">
      <c r="A108" s="213"/>
      <c r="B108" s="214"/>
      <c r="C108" s="213"/>
      <c r="D108" s="213"/>
      <c r="E108" s="213"/>
      <c r="F108" s="213"/>
      <c r="G108" s="213"/>
    </row>
    <row r="109" spans="1:7" x14ac:dyDescent="0.2">
      <c r="A109" s="213"/>
      <c r="B109" s="214"/>
      <c r="C109" s="213"/>
      <c r="D109" s="213"/>
      <c r="E109" s="213"/>
      <c r="F109" s="213"/>
      <c r="G109" s="213"/>
    </row>
    <row r="110" spans="1:7" x14ac:dyDescent="0.2">
      <c r="A110" s="213"/>
      <c r="B110" s="214"/>
      <c r="C110" s="213"/>
      <c r="D110" s="213"/>
      <c r="E110" s="213"/>
      <c r="F110" s="213"/>
      <c r="G110" s="213"/>
    </row>
    <row r="111" spans="1:7" x14ac:dyDescent="0.2">
      <c r="A111" s="213"/>
      <c r="B111" s="214"/>
      <c r="C111" s="213"/>
      <c r="D111" s="213"/>
      <c r="E111" s="213"/>
      <c r="F111" s="213"/>
      <c r="G111" s="213"/>
    </row>
    <row r="112" spans="1:7" x14ac:dyDescent="0.2">
      <c r="A112" s="213"/>
      <c r="B112" s="214"/>
      <c r="C112" s="213"/>
      <c r="D112" s="213"/>
      <c r="E112" s="213"/>
      <c r="F112" s="213"/>
      <c r="G112" s="213"/>
    </row>
    <row r="113" spans="1:7" x14ac:dyDescent="0.2">
      <c r="A113" s="213"/>
      <c r="B113" s="214"/>
      <c r="C113" s="213"/>
      <c r="D113" s="213"/>
      <c r="E113" s="213"/>
      <c r="F113" s="213"/>
      <c r="G113" s="213"/>
    </row>
    <row r="114" spans="1:7" x14ac:dyDescent="0.2">
      <c r="A114" s="213"/>
      <c r="B114" s="214"/>
      <c r="C114" s="213"/>
      <c r="D114" s="213"/>
      <c r="E114" s="213"/>
      <c r="F114" s="213"/>
      <c r="G114" s="213"/>
    </row>
    <row r="115" spans="1:7" x14ac:dyDescent="0.2">
      <c r="A115" s="213"/>
      <c r="B115" s="214"/>
      <c r="C115" s="213"/>
      <c r="D115" s="213"/>
      <c r="E115" s="213"/>
      <c r="F115" s="213"/>
      <c r="G115" s="213"/>
    </row>
    <row r="116" spans="1:7" x14ac:dyDescent="0.2">
      <c r="A116" s="213"/>
      <c r="B116" s="214"/>
      <c r="C116" s="213"/>
      <c r="D116" s="213"/>
      <c r="E116" s="213"/>
      <c r="F116" s="213"/>
      <c r="G116" s="213"/>
    </row>
    <row r="117" spans="1:7" x14ac:dyDescent="0.2">
      <c r="A117" s="213"/>
      <c r="B117" s="214"/>
      <c r="C117" s="213"/>
      <c r="D117" s="213"/>
      <c r="E117" s="213"/>
      <c r="F117" s="213"/>
      <c r="G117" s="213"/>
    </row>
    <row r="118" spans="1:7" x14ac:dyDescent="0.2">
      <c r="A118" s="213"/>
      <c r="B118" s="214"/>
      <c r="C118" s="213"/>
      <c r="D118" s="213"/>
      <c r="E118" s="213"/>
      <c r="F118" s="213"/>
      <c r="G118" s="213"/>
    </row>
    <row r="119" spans="1:7" x14ac:dyDescent="0.2">
      <c r="A119" s="213"/>
      <c r="B119" s="214"/>
      <c r="C119" s="213"/>
      <c r="D119" s="213"/>
      <c r="E119" s="213"/>
      <c r="F119" s="213"/>
      <c r="G119" s="213"/>
    </row>
    <row r="120" spans="1:7" x14ac:dyDescent="0.2">
      <c r="A120" s="213"/>
      <c r="B120" s="214"/>
      <c r="C120" s="213"/>
      <c r="D120" s="213"/>
      <c r="E120" s="213"/>
      <c r="F120" s="213"/>
      <c r="G120" s="213"/>
    </row>
    <row r="121" spans="1:7" x14ac:dyDescent="0.2">
      <c r="A121" s="213"/>
      <c r="B121" s="214"/>
      <c r="C121" s="213"/>
      <c r="D121" s="213"/>
      <c r="E121" s="213"/>
      <c r="F121" s="213"/>
      <c r="G121" s="213"/>
    </row>
    <row r="122" spans="1:7" x14ac:dyDescent="0.2">
      <c r="A122" s="213"/>
      <c r="B122" s="214"/>
      <c r="C122" s="213"/>
      <c r="D122" s="213"/>
      <c r="E122" s="213"/>
      <c r="F122" s="213"/>
      <c r="G122" s="213"/>
    </row>
    <row r="123" spans="1:7" x14ac:dyDescent="0.2">
      <c r="A123" s="213"/>
      <c r="B123" s="214"/>
      <c r="C123" s="213"/>
      <c r="D123" s="213"/>
      <c r="E123" s="213"/>
      <c r="F123" s="213"/>
      <c r="G123" s="213"/>
    </row>
    <row r="124" spans="1:7" x14ac:dyDescent="0.2">
      <c r="A124" s="213"/>
      <c r="B124" s="214"/>
      <c r="C124" s="213"/>
      <c r="D124" s="213"/>
      <c r="E124" s="213"/>
      <c r="F124" s="213"/>
      <c r="G124" s="213"/>
    </row>
    <row r="125" spans="1:7" x14ac:dyDescent="0.2">
      <c r="A125" s="213"/>
      <c r="B125" s="214"/>
      <c r="C125" s="213"/>
      <c r="D125" s="213"/>
      <c r="E125" s="213"/>
      <c r="F125" s="213"/>
      <c r="G125" s="213"/>
    </row>
    <row r="126" spans="1:7" x14ac:dyDescent="0.2">
      <c r="A126" s="213"/>
      <c r="B126" s="214"/>
      <c r="C126" s="213"/>
      <c r="D126" s="213"/>
      <c r="E126" s="213"/>
      <c r="F126" s="213"/>
      <c r="G126" s="213"/>
    </row>
    <row r="127" spans="1:7" x14ac:dyDescent="0.2">
      <c r="A127" s="213"/>
      <c r="B127" s="214"/>
      <c r="C127" s="213"/>
      <c r="D127" s="213"/>
      <c r="E127" s="213"/>
      <c r="F127" s="213"/>
      <c r="G127" s="213"/>
    </row>
    <row r="128" spans="1:7" x14ac:dyDescent="0.2">
      <c r="A128" s="213"/>
      <c r="B128" s="214"/>
      <c r="C128" s="213"/>
      <c r="D128" s="213"/>
      <c r="E128" s="213"/>
      <c r="F128" s="213"/>
      <c r="G128" s="213"/>
    </row>
    <row r="129" spans="1:7" x14ac:dyDescent="0.2">
      <c r="A129" s="213"/>
      <c r="B129" s="214"/>
      <c r="C129" s="213"/>
      <c r="D129" s="213"/>
      <c r="E129" s="213"/>
      <c r="F129" s="213"/>
      <c r="G129" s="213"/>
    </row>
    <row r="130" spans="1:7" x14ac:dyDescent="0.2">
      <c r="A130" s="213"/>
      <c r="B130" s="214"/>
      <c r="C130" s="213"/>
      <c r="D130" s="213"/>
      <c r="E130" s="213"/>
      <c r="F130" s="213"/>
      <c r="G130" s="213"/>
    </row>
    <row r="131" spans="1:7" x14ac:dyDescent="0.2">
      <c r="A131" s="213"/>
      <c r="B131" s="214"/>
      <c r="C131" s="213"/>
      <c r="D131" s="213"/>
      <c r="E131" s="213"/>
      <c r="F131" s="213"/>
      <c r="G131" s="213"/>
    </row>
    <row r="132" spans="1:7" x14ac:dyDescent="0.2">
      <c r="A132" s="213"/>
      <c r="B132" s="214"/>
      <c r="C132" s="213"/>
      <c r="D132" s="213"/>
      <c r="E132" s="213"/>
      <c r="F132" s="213"/>
      <c r="G132" s="213"/>
    </row>
    <row r="133" spans="1:7" x14ac:dyDescent="0.2">
      <c r="A133" s="213"/>
      <c r="B133" s="214"/>
      <c r="C133" s="213"/>
      <c r="D133" s="213"/>
      <c r="E133" s="213"/>
      <c r="F133" s="213"/>
      <c r="G133" s="213"/>
    </row>
    <row r="134" spans="1:7" x14ac:dyDescent="0.2">
      <c r="A134" s="213"/>
      <c r="B134" s="214"/>
      <c r="C134" s="213"/>
      <c r="D134" s="213"/>
      <c r="E134" s="213"/>
      <c r="F134" s="213"/>
      <c r="G134" s="213"/>
    </row>
    <row r="135" spans="1:7" x14ac:dyDescent="0.2">
      <c r="A135" s="213"/>
      <c r="B135" s="214"/>
      <c r="C135" s="213"/>
      <c r="D135" s="213"/>
      <c r="E135" s="213"/>
      <c r="F135" s="213"/>
      <c r="G135" s="213"/>
    </row>
    <row r="136" spans="1:7" x14ac:dyDescent="0.2">
      <c r="A136" s="213"/>
      <c r="B136" s="214"/>
      <c r="C136" s="213"/>
      <c r="D136" s="213"/>
      <c r="E136" s="213"/>
      <c r="F136" s="213"/>
      <c r="G136" s="213"/>
    </row>
    <row r="137" spans="1:7" x14ac:dyDescent="0.2">
      <c r="A137" s="213"/>
      <c r="B137" s="214"/>
      <c r="C137" s="213"/>
      <c r="D137" s="213"/>
      <c r="E137" s="213"/>
      <c r="F137" s="213"/>
      <c r="G137" s="213"/>
    </row>
    <row r="138" spans="1:7" x14ac:dyDescent="0.2">
      <c r="A138" s="213"/>
      <c r="B138" s="214"/>
      <c r="C138" s="213"/>
      <c r="D138" s="213"/>
      <c r="E138" s="213"/>
      <c r="F138" s="213"/>
      <c r="G138" s="213"/>
    </row>
    <row r="139" spans="1:7" x14ac:dyDescent="0.2">
      <c r="A139" s="213"/>
      <c r="B139" s="214"/>
      <c r="C139" s="213"/>
      <c r="D139" s="213"/>
      <c r="E139" s="213"/>
      <c r="F139" s="213"/>
      <c r="G139" s="213"/>
    </row>
    <row r="140" spans="1:7" x14ac:dyDescent="0.2">
      <c r="A140" s="213"/>
      <c r="B140" s="214"/>
      <c r="C140" s="213"/>
      <c r="D140" s="213"/>
      <c r="E140" s="213"/>
      <c r="F140" s="213"/>
      <c r="G140" s="213"/>
    </row>
    <row r="141" spans="1:7" x14ac:dyDescent="0.2">
      <c r="A141" s="213"/>
      <c r="B141" s="214"/>
      <c r="C141" s="213"/>
      <c r="D141" s="213"/>
      <c r="E141" s="213"/>
      <c r="F141" s="213"/>
      <c r="G141" s="213"/>
    </row>
    <row r="142" spans="1:7" x14ac:dyDescent="0.2">
      <c r="A142" s="213"/>
      <c r="B142" s="214"/>
      <c r="C142" s="213"/>
      <c r="D142" s="213"/>
      <c r="E142" s="213"/>
      <c r="F142" s="213"/>
      <c r="G142" s="213"/>
    </row>
    <row r="143" spans="1:7" x14ac:dyDescent="0.2">
      <c r="A143" s="213"/>
      <c r="B143" s="214"/>
      <c r="C143" s="213"/>
      <c r="D143" s="213"/>
      <c r="E143" s="213"/>
      <c r="F143" s="213"/>
      <c r="G143" s="213"/>
    </row>
    <row r="144" spans="1:7" x14ac:dyDescent="0.2">
      <c r="A144" s="213"/>
      <c r="B144" s="214"/>
      <c r="C144" s="213"/>
      <c r="D144" s="213"/>
      <c r="E144" s="213"/>
      <c r="F144" s="213"/>
      <c r="G144" s="213"/>
    </row>
    <row r="145" spans="1:7" x14ac:dyDescent="0.2">
      <c r="A145" s="213"/>
      <c r="B145" s="214"/>
      <c r="C145" s="213"/>
      <c r="D145" s="213"/>
      <c r="E145" s="213"/>
      <c r="F145" s="213"/>
      <c r="G145" s="213"/>
    </row>
    <row r="146" spans="1:7" x14ac:dyDescent="0.2">
      <c r="A146" s="213"/>
      <c r="B146" s="214"/>
      <c r="C146" s="213"/>
      <c r="D146" s="213"/>
      <c r="E146" s="213"/>
      <c r="F146" s="213"/>
      <c r="G146" s="213"/>
    </row>
    <row r="147" spans="1:7" x14ac:dyDescent="0.2">
      <c r="A147" s="213"/>
      <c r="B147" s="214"/>
      <c r="C147" s="213"/>
      <c r="D147" s="213"/>
      <c r="E147" s="213"/>
      <c r="F147" s="213"/>
      <c r="G147" s="213"/>
    </row>
    <row r="148" spans="1:7" x14ac:dyDescent="0.2">
      <c r="A148" s="213"/>
      <c r="B148" s="214"/>
      <c r="C148" s="213"/>
      <c r="D148" s="213"/>
      <c r="E148" s="213"/>
      <c r="F148" s="213"/>
      <c r="G148" s="213"/>
    </row>
    <row r="149" spans="1:7" x14ac:dyDescent="0.2">
      <c r="A149" s="213"/>
      <c r="B149" s="214"/>
      <c r="C149" s="213"/>
      <c r="D149" s="213"/>
      <c r="E149" s="213"/>
      <c r="F149" s="213"/>
      <c r="G149" s="213"/>
    </row>
    <row r="150" spans="1:7" x14ac:dyDescent="0.2">
      <c r="A150" s="213"/>
      <c r="B150" s="214"/>
      <c r="C150" s="213"/>
      <c r="D150" s="213"/>
      <c r="E150" s="213"/>
      <c r="F150" s="213"/>
      <c r="G150" s="213"/>
    </row>
    <row r="151" spans="1:7" x14ac:dyDescent="0.2">
      <c r="A151" s="213"/>
      <c r="B151" s="214"/>
      <c r="C151" s="213"/>
      <c r="D151" s="213"/>
      <c r="E151" s="213"/>
      <c r="F151" s="213"/>
      <c r="G151" s="213"/>
    </row>
    <row r="152" spans="1:7" x14ac:dyDescent="0.2">
      <c r="A152" s="213"/>
      <c r="B152" s="214"/>
      <c r="C152" s="213"/>
      <c r="D152" s="213"/>
      <c r="E152" s="213"/>
      <c r="F152" s="213"/>
      <c r="G152" s="213"/>
    </row>
    <row r="153" spans="1:7" x14ac:dyDescent="0.2">
      <c r="A153" s="213"/>
      <c r="B153" s="214"/>
      <c r="C153" s="213"/>
      <c r="D153" s="213"/>
      <c r="E153" s="213"/>
      <c r="F153" s="213"/>
      <c r="G153" s="213"/>
    </row>
    <row r="154" spans="1:7" x14ac:dyDescent="0.2">
      <c r="A154" s="213"/>
      <c r="B154" s="214"/>
      <c r="C154" s="213"/>
      <c r="D154" s="213"/>
      <c r="E154" s="213"/>
      <c r="F154" s="213"/>
      <c r="G154" s="213"/>
    </row>
    <row r="155" spans="1:7" x14ac:dyDescent="0.2">
      <c r="A155" s="213"/>
      <c r="B155" s="214"/>
      <c r="C155" s="213"/>
      <c r="D155" s="213"/>
      <c r="E155" s="213"/>
      <c r="F155" s="213"/>
      <c r="G155" s="213"/>
    </row>
    <row r="156" spans="1:7" x14ac:dyDescent="0.2">
      <c r="A156" s="213"/>
      <c r="B156" s="214"/>
      <c r="C156" s="213"/>
      <c r="D156" s="213"/>
      <c r="E156" s="213"/>
      <c r="F156" s="213"/>
      <c r="G156" s="213"/>
    </row>
    <row r="157" spans="1:7" x14ac:dyDescent="0.2">
      <c r="A157" s="213"/>
      <c r="B157" s="214"/>
      <c r="C157" s="213"/>
      <c r="D157" s="213"/>
      <c r="E157" s="213"/>
      <c r="F157" s="213"/>
      <c r="G157" s="213"/>
    </row>
    <row r="158" spans="1:7" x14ac:dyDescent="0.2">
      <c r="A158" s="213"/>
      <c r="B158" s="214"/>
      <c r="C158" s="213"/>
      <c r="D158" s="213"/>
      <c r="E158" s="213"/>
      <c r="F158" s="213"/>
      <c r="G158" s="213"/>
    </row>
    <row r="159" spans="1:7" x14ac:dyDescent="0.2">
      <c r="A159" s="213"/>
      <c r="B159" s="214"/>
      <c r="C159" s="213"/>
      <c r="D159" s="213"/>
      <c r="E159" s="213"/>
      <c r="F159" s="213"/>
      <c r="G159" s="213"/>
    </row>
    <row r="160" spans="1:7" x14ac:dyDescent="0.2">
      <c r="A160" s="213"/>
      <c r="B160" s="214"/>
      <c r="C160" s="213"/>
      <c r="D160" s="213"/>
      <c r="E160" s="213"/>
      <c r="F160" s="213"/>
      <c r="G160" s="213"/>
    </row>
    <row r="161" spans="1:7" x14ac:dyDescent="0.2">
      <c r="A161" s="213"/>
      <c r="B161" s="214"/>
      <c r="C161" s="213"/>
      <c r="D161" s="213"/>
      <c r="E161" s="213"/>
      <c r="F161" s="213"/>
      <c r="G161" s="213"/>
    </row>
    <row r="162" spans="1:7" x14ac:dyDescent="0.2">
      <c r="A162" s="213"/>
      <c r="B162" s="214"/>
      <c r="C162" s="213"/>
      <c r="D162" s="213"/>
      <c r="E162" s="213"/>
      <c r="F162" s="213"/>
      <c r="G162" s="213"/>
    </row>
    <row r="163" spans="1:7" x14ac:dyDescent="0.2">
      <c r="A163" s="213"/>
      <c r="B163" s="214"/>
      <c r="C163" s="213"/>
      <c r="D163" s="213"/>
      <c r="E163" s="213"/>
      <c r="F163" s="213"/>
      <c r="G163" s="213"/>
    </row>
    <row r="164" spans="1:7" x14ac:dyDescent="0.2">
      <c r="A164" s="213"/>
      <c r="B164" s="214"/>
      <c r="C164" s="213"/>
      <c r="D164" s="213"/>
      <c r="E164" s="213"/>
      <c r="F164" s="213"/>
      <c r="G164" s="213"/>
    </row>
    <row r="165" spans="1:7" x14ac:dyDescent="0.2">
      <c r="A165" s="213"/>
      <c r="B165" s="214"/>
      <c r="C165" s="213"/>
      <c r="D165" s="213"/>
      <c r="E165" s="213"/>
      <c r="F165" s="213"/>
      <c r="G165" s="213"/>
    </row>
    <row r="166" spans="1:7" x14ac:dyDescent="0.2">
      <c r="A166" s="213"/>
      <c r="B166" s="214"/>
      <c r="C166" s="213"/>
      <c r="D166" s="213"/>
      <c r="E166" s="213"/>
      <c r="F166" s="213"/>
      <c r="G166" s="213"/>
    </row>
    <row r="167" spans="1:7" x14ac:dyDescent="0.2">
      <c r="A167" s="213"/>
      <c r="B167" s="214"/>
      <c r="C167" s="213"/>
      <c r="D167" s="213"/>
      <c r="E167" s="213"/>
      <c r="F167" s="213"/>
      <c r="G167" s="213"/>
    </row>
    <row r="168" spans="1:7" x14ac:dyDescent="0.2">
      <c r="A168" s="213"/>
      <c r="B168" s="214"/>
      <c r="C168" s="213"/>
      <c r="D168" s="213"/>
      <c r="E168" s="213"/>
      <c r="F168" s="213"/>
      <c r="G168" s="213"/>
    </row>
    <row r="169" spans="1:7" x14ac:dyDescent="0.2">
      <c r="A169" s="213"/>
      <c r="B169" s="214"/>
      <c r="C169" s="213"/>
      <c r="D169" s="213"/>
      <c r="E169" s="213"/>
      <c r="F169" s="213"/>
      <c r="G169" s="213"/>
    </row>
    <row r="170" spans="1:7" x14ac:dyDescent="0.2">
      <c r="A170" s="213"/>
      <c r="B170" s="214"/>
      <c r="C170" s="213"/>
      <c r="D170" s="213"/>
      <c r="E170" s="213"/>
      <c r="F170" s="213"/>
      <c r="G170" s="213"/>
    </row>
    <row r="171" spans="1:7" x14ac:dyDescent="0.2">
      <c r="A171" s="213"/>
      <c r="B171" s="214"/>
      <c r="C171" s="213"/>
      <c r="D171" s="213"/>
      <c r="E171" s="213"/>
      <c r="F171" s="213"/>
      <c r="G171" s="213"/>
    </row>
    <row r="172" spans="1:7" x14ac:dyDescent="0.2">
      <c r="A172" s="213"/>
      <c r="B172" s="214"/>
      <c r="C172" s="213"/>
      <c r="D172" s="213"/>
      <c r="E172" s="213"/>
      <c r="F172" s="213"/>
      <c r="G172" s="213"/>
    </row>
    <row r="173" spans="1:7" x14ac:dyDescent="0.2">
      <c r="A173" s="213"/>
      <c r="B173" s="214"/>
      <c r="C173" s="213"/>
      <c r="D173" s="213"/>
      <c r="E173" s="213"/>
      <c r="F173" s="213"/>
      <c r="G173" s="213"/>
    </row>
    <row r="174" spans="1:7" x14ac:dyDescent="0.2">
      <c r="A174" s="213"/>
      <c r="B174" s="214"/>
      <c r="C174" s="213"/>
      <c r="D174" s="213"/>
      <c r="E174" s="213"/>
      <c r="F174" s="213"/>
      <c r="G174" s="213"/>
    </row>
    <row r="175" spans="1:7" x14ac:dyDescent="0.2">
      <c r="A175" s="213"/>
      <c r="B175" s="214"/>
      <c r="C175" s="213"/>
      <c r="D175" s="213"/>
      <c r="E175" s="213"/>
      <c r="F175" s="213"/>
      <c r="G175" s="213"/>
    </row>
    <row r="176" spans="1:7" x14ac:dyDescent="0.2">
      <c r="A176" s="213"/>
      <c r="B176" s="214"/>
      <c r="C176" s="213"/>
      <c r="D176" s="213"/>
      <c r="E176" s="213"/>
      <c r="F176" s="213"/>
      <c r="G176" s="213"/>
    </row>
    <row r="177" spans="1:7" x14ac:dyDescent="0.2">
      <c r="A177" s="213"/>
      <c r="B177" s="214"/>
      <c r="C177" s="213"/>
      <c r="D177" s="213"/>
      <c r="E177" s="213"/>
      <c r="F177" s="213"/>
      <c r="G177" s="213"/>
    </row>
    <row r="178" spans="1:7" x14ac:dyDescent="0.2">
      <c r="A178" s="213"/>
      <c r="B178" s="214"/>
      <c r="C178" s="213"/>
      <c r="D178" s="213"/>
      <c r="E178" s="213"/>
      <c r="F178" s="213"/>
      <c r="G178" s="213"/>
    </row>
    <row r="179" spans="1:7" x14ac:dyDescent="0.2">
      <c r="A179" s="213"/>
      <c r="B179" s="214"/>
      <c r="C179" s="213"/>
      <c r="D179" s="213"/>
      <c r="E179" s="213"/>
      <c r="F179" s="213"/>
      <c r="G179" s="213"/>
    </row>
    <row r="180" spans="1:7" x14ac:dyDescent="0.2">
      <c r="A180" s="213"/>
      <c r="B180" s="214"/>
      <c r="C180" s="213"/>
      <c r="D180" s="213"/>
      <c r="E180" s="213"/>
      <c r="F180" s="213"/>
      <c r="G180" s="213"/>
    </row>
    <row r="181" spans="1:7" x14ac:dyDescent="0.2">
      <c r="A181" s="213"/>
      <c r="B181" s="214"/>
      <c r="C181" s="213"/>
      <c r="D181" s="213"/>
      <c r="E181" s="213"/>
      <c r="F181" s="213"/>
      <c r="G181" s="213"/>
    </row>
    <row r="182" spans="1:7" x14ac:dyDescent="0.2">
      <c r="A182" s="213"/>
      <c r="B182" s="214"/>
      <c r="C182" s="213"/>
      <c r="D182" s="213"/>
      <c r="E182" s="213"/>
      <c r="F182" s="213"/>
      <c r="G182" s="213"/>
    </row>
    <row r="183" spans="1:7" x14ac:dyDescent="0.2">
      <c r="A183" s="213"/>
      <c r="B183" s="214"/>
      <c r="C183" s="213"/>
      <c r="D183" s="213"/>
      <c r="E183" s="213"/>
      <c r="F183" s="213"/>
      <c r="G183" s="213"/>
    </row>
    <row r="184" spans="1:7" x14ac:dyDescent="0.2">
      <c r="A184" s="213"/>
      <c r="B184" s="214"/>
      <c r="C184" s="213"/>
      <c r="D184" s="213"/>
      <c r="E184" s="213"/>
      <c r="F184" s="213"/>
      <c r="G184" s="213"/>
    </row>
    <row r="185" spans="1:7" x14ac:dyDescent="0.2">
      <c r="A185" s="213"/>
      <c r="B185" s="214"/>
      <c r="C185" s="213"/>
      <c r="D185" s="213"/>
      <c r="E185" s="213"/>
      <c r="F185" s="213"/>
      <c r="G185" s="213"/>
    </row>
    <row r="186" spans="1:7" x14ac:dyDescent="0.2">
      <c r="A186" s="213"/>
      <c r="B186" s="214"/>
      <c r="C186" s="213"/>
      <c r="D186" s="213"/>
      <c r="E186" s="213"/>
      <c r="F186" s="213"/>
      <c r="G186" s="213"/>
    </row>
    <row r="187" spans="1:7" x14ac:dyDescent="0.2">
      <c r="A187" s="213"/>
      <c r="B187" s="214"/>
      <c r="C187" s="213"/>
      <c r="D187" s="213"/>
      <c r="E187" s="213"/>
      <c r="F187" s="213"/>
      <c r="G187" s="213"/>
    </row>
    <row r="188" spans="1:7" x14ac:dyDescent="0.2">
      <c r="A188" s="213"/>
      <c r="B188" s="214"/>
      <c r="C188" s="213"/>
      <c r="D188" s="213"/>
      <c r="E188" s="213"/>
      <c r="F188" s="213"/>
      <c r="G188" s="213"/>
    </row>
    <row r="189" spans="1:7" x14ac:dyDescent="0.2">
      <c r="A189" s="213"/>
      <c r="B189" s="214"/>
      <c r="C189" s="213"/>
      <c r="D189" s="213"/>
      <c r="E189" s="213"/>
      <c r="F189" s="213"/>
      <c r="G189" s="213"/>
    </row>
    <row r="190" spans="1:7" x14ac:dyDescent="0.2">
      <c r="A190" s="213"/>
      <c r="B190" s="214"/>
      <c r="C190" s="213"/>
      <c r="D190" s="213"/>
      <c r="E190" s="213"/>
      <c r="F190" s="213"/>
      <c r="G190" s="213"/>
    </row>
    <row r="191" spans="1:7" x14ac:dyDescent="0.2">
      <c r="A191" s="213"/>
      <c r="B191" s="214"/>
      <c r="C191" s="213"/>
      <c r="D191" s="213"/>
      <c r="E191" s="213"/>
      <c r="F191" s="213"/>
      <c r="G191" s="213"/>
    </row>
    <row r="192" spans="1:7" x14ac:dyDescent="0.2">
      <c r="A192" s="213"/>
      <c r="B192" s="214"/>
      <c r="C192" s="213"/>
      <c r="D192" s="213"/>
      <c r="E192" s="213"/>
      <c r="F192" s="213"/>
      <c r="G192" s="213"/>
    </row>
    <row r="193" spans="1:7" x14ac:dyDescent="0.2">
      <c r="A193" s="213"/>
      <c r="B193" s="214"/>
      <c r="C193" s="213"/>
      <c r="D193" s="213"/>
      <c r="E193" s="213"/>
      <c r="F193" s="213"/>
      <c r="G193" s="213"/>
    </row>
    <row r="194" spans="1:7" x14ac:dyDescent="0.2">
      <c r="A194" s="213"/>
      <c r="B194" s="214"/>
      <c r="C194" s="213"/>
      <c r="D194" s="213"/>
      <c r="E194" s="213"/>
      <c r="F194" s="213"/>
      <c r="G194" s="213"/>
    </row>
    <row r="195" spans="1:7" x14ac:dyDescent="0.2">
      <c r="A195" s="213"/>
      <c r="B195" s="214"/>
      <c r="C195" s="213"/>
      <c r="D195" s="213"/>
      <c r="E195" s="213"/>
      <c r="F195" s="213"/>
      <c r="G195" s="213"/>
    </row>
    <row r="196" spans="1:7" x14ac:dyDescent="0.2">
      <c r="A196" s="213"/>
      <c r="B196" s="214"/>
      <c r="C196" s="213"/>
      <c r="D196" s="213"/>
      <c r="E196" s="213"/>
      <c r="F196" s="213"/>
      <c r="G196" s="213"/>
    </row>
    <row r="197" spans="1:7" x14ac:dyDescent="0.2">
      <c r="A197" s="213"/>
      <c r="B197" s="214"/>
      <c r="C197" s="213"/>
      <c r="D197" s="213"/>
      <c r="E197" s="213"/>
      <c r="F197" s="213"/>
      <c r="G197" s="213"/>
    </row>
    <row r="198" spans="1:7" x14ac:dyDescent="0.2">
      <c r="A198" s="213"/>
      <c r="B198" s="214"/>
      <c r="C198" s="213"/>
      <c r="D198" s="213"/>
      <c r="E198" s="213"/>
      <c r="F198" s="213"/>
      <c r="G198" s="213"/>
    </row>
    <row r="199" spans="1:7" x14ac:dyDescent="0.2">
      <c r="A199" s="213"/>
      <c r="B199" s="214"/>
      <c r="C199" s="213"/>
      <c r="D199" s="213"/>
      <c r="E199" s="213"/>
      <c r="F199" s="213"/>
      <c r="G199" s="213"/>
    </row>
    <row r="200" spans="1:7" x14ac:dyDescent="0.2">
      <c r="A200" s="213"/>
      <c r="B200" s="214"/>
      <c r="C200" s="213"/>
      <c r="D200" s="213"/>
      <c r="E200" s="213"/>
      <c r="F200" s="213"/>
      <c r="G200" s="213"/>
    </row>
    <row r="201" spans="1:7" x14ac:dyDescent="0.2">
      <c r="A201" s="213"/>
      <c r="B201" s="214"/>
      <c r="C201" s="213"/>
      <c r="D201" s="213"/>
      <c r="E201" s="213"/>
      <c r="F201" s="213"/>
      <c r="G201" s="213"/>
    </row>
    <row r="202" spans="1:7" x14ac:dyDescent="0.2">
      <c r="A202" s="213"/>
      <c r="B202" s="214"/>
      <c r="C202" s="213"/>
      <c r="D202" s="213"/>
      <c r="E202" s="213"/>
      <c r="F202" s="213"/>
      <c r="G202" s="213"/>
    </row>
    <row r="203" spans="1:7" x14ac:dyDescent="0.2">
      <c r="A203" s="213"/>
      <c r="B203" s="214"/>
      <c r="C203" s="213"/>
      <c r="D203" s="213"/>
      <c r="E203" s="213"/>
      <c r="F203" s="213"/>
      <c r="G203" s="213"/>
    </row>
    <row r="204" spans="1:7" x14ac:dyDescent="0.2">
      <c r="A204" s="213"/>
      <c r="B204" s="214"/>
      <c r="C204" s="213"/>
      <c r="D204" s="213"/>
      <c r="E204" s="213"/>
      <c r="F204" s="213"/>
      <c r="G204" s="213"/>
    </row>
    <row r="205" spans="1:7" x14ac:dyDescent="0.2">
      <c r="A205" s="213"/>
      <c r="B205" s="214"/>
      <c r="C205" s="213"/>
      <c r="D205" s="213"/>
      <c r="E205" s="213"/>
      <c r="F205" s="213"/>
      <c r="G205" s="213"/>
    </row>
    <row r="206" spans="1:7" x14ac:dyDescent="0.2">
      <c r="A206" s="213"/>
      <c r="B206" s="214"/>
      <c r="C206" s="213"/>
      <c r="D206" s="213"/>
      <c r="E206" s="213"/>
      <c r="F206" s="213"/>
      <c r="G206" s="213"/>
    </row>
    <row r="207" spans="1:7" x14ac:dyDescent="0.2">
      <c r="A207" s="213"/>
      <c r="B207" s="214"/>
      <c r="C207" s="213"/>
      <c r="D207" s="213"/>
      <c r="E207" s="213"/>
      <c r="F207" s="213"/>
      <c r="G207" s="213"/>
    </row>
    <row r="208" spans="1:7" x14ac:dyDescent="0.2">
      <c r="A208" s="213"/>
      <c r="B208" s="214"/>
      <c r="C208" s="213"/>
      <c r="D208" s="213"/>
      <c r="E208" s="213"/>
      <c r="F208" s="213"/>
      <c r="G208" s="213"/>
    </row>
    <row r="209" spans="1:7" x14ac:dyDescent="0.2">
      <c r="A209" s="213"/>
      <c r="B209" s="214"/>
      <c r="C209" s="213"/>
      <c r="D209" s="213"/>
      <c r="E209" s="213"/>
      <c r="F209" s="213"/>
      <c r="G209" s="213"/>
    </row>
    <row r="210" spans="1:7" x14ac:dyDescent="0.2">
      <c r="A210" s="213"/>
      <c r="B210" s="214"/>
      <c r="C210" s="213"/>
      <c r="D210" s="213"/>
      <c r="E210" s="213"/>
      <c r="F210" s="213"/>
      <c r="G210" s="213"/>
    </row>
    <row r="211" spans="1:7" x14ac:dyDescent="0.2">
      <c r="A211" s="213"/>
      <c r="B211" s="214"/>
      <c r="C211" s="213"/>
      <c r="D211" s="213"/>
      <c r="E211" s="213"/>
      <c r="F211" s="213"/>
      <c r="G211" s="213"/>
    </row>
    <row r="212" spans="1:7" x14ac:dyDescent="0.2">
      <c r="A212" s="213"/>
      <c r="B212" s="214"/>
      <c r="C212" s="213"/>
      <c r="D212" s="213"/>
      <c r="E212" s="213"/>
      <c r="F212" s="213"/>
      <c r="G212" s="213"/>
    </row>
    <row r="213" spans="1:7" x14ac:dyDescent="0.2">
      <c r="A213" s="213"/>
      <c r="B213" s="214"/>
      <c r="C213" s="213"/>
      <c r="D213" s="213"/>
      <c r="E213" s="213"/>
      <c r="F213" s="213"/>
      <c r="G213" s="213"/>
    </row>
    <row r="214" spans="1:7" x14ac:dyDescent="0.2">
      <c r="A214" s="213"/>
      <c r="B214" s="214"/>
      <c r="C214" s="213"/>
      <c r="D214" s="213"/>
      <c r="E214" s="213"/>
      <c r="F214" s="213"/>
      <c r="G214" s="213"/>
    </row>
    <row r="215" spans="1:7" x14ac:dyDescent="0.2">
      <c r="A215" s="213"/>
      <c r="B215" s="214"/>
      <c r="C215" s="213"/>
      <c r="D215" s="213"/>
      <c r="E215" s="213"/>
      <c r="F215" s="213"/>
      <c r="G215" s="213"/>
    </row>
    <row r="216" spans="1:7" x14ac:dyDescent="0.2">
      <c r="A216" s="213"/>
      <c r="B216" s="214"/>
      <c r="C216" s="213"/>
      <c r="D216" s="213"/>
      <c r="E216" s="213"/>
      <c r="F216" s="213"/>
      <c r="G216" s="213"/>
    </row>
    <row r="217" spans="1:7" x14ac:dyDescent="0.2">
      <c r="A217" s="213"/>
      <c r="B217" s="214"/>
      <c r="C217" s="213"/>
      <c r="D217" s="213"/>
      <c r="E217" s="213"/>
      <c r="F217" s="213"/>
      <c r="G217" s="213"/>
    </row>
    <row r="218" spans="1:7" x14ac:dyDescent="0.2">
      <c r="A218" s="213"/>
      <c r="B218" s="214"/>
      <c r="C218" s="213"/>
      <c r="D218" s="213"/>
      <c r="E218" s="213"/>
      <c r="F218" s="213"/>
      <c r="G218" s="213"/>
    </row>
    <row r="219" spans="1:7" x14ac:dyDescent="0.2">
      <c r="A219" s="213"/>
      <c r="B219" s="214"/>
      <c r="C219" s="213"/>
      <c r="D219" s="213"/>
      <c r="E219" s="213"/>
      <c r="F219" s="213"/>
      <c r="G219" s="213"/>
    </row>
    <row r="220" spans="1:7" x14ac:dyDescent="0.2">
      <c r="A220" s="213"/>
      <c r="B220" s="214"/>
      <c r="C220" s="213"/>
      <c r="D220" s="213"/>
      <c r="E220" s="213"/>
      <c r="F220" s="213"/>
      <c r="G220" s="213"/>
    </row>
    <row r="221" spans="1:7" x14ac:dyDescent="0.2">
      <c r="A221" s="213"/>
      <c r="B221" s="214"/>
      <c r="C221" s="213"/>
      <c r="D221" s="213"/>
      <c r="E221" s="213"/>
      <c r="F221" s="213"/>
      <c r="G221" s="213"/>
    </row>
    <row r="222" spans="1:7" x14ac:dyDescent="0.2">
      <c r="A222" s="213"/>
      <c r="B222" s="214"/>
      <c r="C222" s="213"/>
      <c r="D222" s="213"/>
      <c r="E222" s="213"/>
      <c r="F222" s="213"/>
      <c r="G222" s="213"/>
    </row>
    <row r="223" spans="1:7" x14ac:dyDescent="0.2">
      <c r="A223" s="213"/>
      <c r="B223" s="214"/>
      <c r="C223" s="213"/>
      <c r="D223" s="213"/>
      <c r="E223" s="213"/>
      <c r="F223" s="213"/>
      <c r="G223" s="213"/>
    </row>
    <row r="224" spans="1:7" x14ac:dyDescent="0.2">
      <c r="A224" s="213"/>
      <c r="B224" s="214"/>
      <c r="C224" s="213"/>
      <c r="D224" s="213"/>
      <c r="E224" s="213"/>
      <c r="F224" s="213"/>
      <c r="G224" s="213"/>
    </row>
    <row r="225" spans="1:7" x14ac:dyDescent="0.2">
      <c r="A225" s="213"/>
      <c r="B225" s="214"/>
      <c r="C225" s="213"/>
      <c r="D225" s="213"/>
      <c r="E225" s="213"/>
      <c r="F225" s="213"/>
      <c r="G225" s="213"/>
    </row>
    <row r="226" spans="1:7" x14ac:dyDescent="0.2">
      <c r="A226" s="213"/>
      <c r="B226" s="214"/>
      <c r="C226" s="213"/>
      <c r="D226" s="213"/>
      <c r="E226" s="213"/>
      <c r="F226" s="213"/>
      <c r="G226" s="213"/>
    </row>
    <row r="227" spans="1:7" x14ac:dyDescent="0.2">
      <c r="A227" s="213"/>
      <c r="B227" s="214"/>
      <c r="C227" s="213"/>
      <c r="D227" s="213"/>
      <c r="E227" s="213"/>
      <c r="F227" s="213"/>
      <c r="G227" s="213"/>
    </row>
    <row r="228" spans="1:7" x14ac:dyDescent="0.2">
      <c r="A228" s="213"/>
      <c r="B228" s="214"/>
      <c r="C228" s="213"/>
      <c r="D228" s="213"/>
      <c r="E228" s="213"/>
      <c r="F228" s="213"/>
      <c r="G228" s="213"/>
    </row>
    <row r="229" spans="1:7" x14ac:dyDescent="0.2">
      <c r="A229" s="213"/>
      <c r="B229" s="214"/>
      <c r="C229" s="213"/>
      <c r="D229" s="213"/>
      <c r="E229" s="213"/>
      <c r="F229" s="213"/>
      <c r="G229" s="213"/>
    </row>
    <row r="230" spans="1:7" x14ac:dyDescent="0.2">
      <c r="A230" s="213"/>
      <c r="B230" s="214"/>
      <c r="C230" s="213"/>
      <c r="D230" s="213"/>
      <c r="E230" s="213"/>
      <c r="F230" s="213"/>
      <c r="G230" s="213"/>
    </row>
    <row r="231" spans="1:7" x14ac:dyDescent="0.2">
      <c r="A231" s="213"/>
      <c r="B231" s="214"/>
      <c r="C231" s="213"/>
      <c r="D231" s="213"/>
      <c r="E231" s="213"/>
      <c r="F231" s="213"/>
      <c r="G231" s="213"/>
    </row>
    <row r="232" spans="1:7" x14ac:dyDescent="0.2">
      <c r="A232" s="213"/>
      <c r="B232" s="214"/>
      <c r="C232" s="213"/>
      <c r="D232" s="213"/>
      <c r="E232" s="213"/>
      <c r="F232" s="213"/>
      <c r="G232" s="213"/>
    </row>
    <row r="233" spans="1:7" x14ac:dyDescent="0.2">
      <c r="A233" s="213"/>
      <c r="B233" s="214"/>
      <c r="C233" s="213"/>
      <c r="D233" s="213"/>
      <c r="E233" s="213"/>
      <c r="F233" s="213"/>
      <c r="G233" s="213"/>
    </row>
    <row r="234" spans="1:7" x14ac:dyDescent="0.2">
      <c r="A234" s="213"/>
      <c r="B234" s="214"/>
      <c r="C234" s="213"/>
      <c r="D234" s="213"/>
      <c r="E234" s="213"/>
      <c r="F234" s="213"/>
      <c r="G234" s="213"/>
    </row>
    <row r="235" spans="1:7" x14ac:dyDescent="0.2">
      <c r="A235" s="213"/>
      <c r="B235" s="214"/>
      <c r="C235" s="213"/>
      <c r="D235" s="213"/>
      <c r="E235" s="213"/>
      <c r="F235" s="213"/>
      <c r="G235" s="213"/>
    </row>
    <row r="236" spans="1:7" x14ac:dyDescent="0.2">
      <c r="A236" s="213"/>
      <c r="B236" s="214"/>
      <c r="C236" s="213"/>
      <c r="D236" s="213"/>
      <c r="E236" s="213"/>
      <c r="F236" s="213"/>
      <c r="G236" s="213"/>
    </row>
    <row r="237" spans="1:7" x14ac:dyDescent="0.2">
      <c r="A237" s="213"/>
      <c r="B237" s="214"/>
      <c r="C237" s="213"/>
      <c r="D237" s="213"/>
      <c r="E237" s="213"/>
      <c r="F237" s="213"/>
      <c r="G237" s="213"/>
    </row>
    <row r="238" spans="1:7" x14ac:dyDescent="0.2">
      <c r="A238" s="213"/>
      <c r="B238" s="214"/>
      <c r="C238" s="213"/>
      <c r="D238" s="213"/>
      <c r="E238" s="213"/>
      <c r="F238" s="213"/>
      <c r="G238" s="213"/>
    </row>
    <row r="239" spans="1:7" x14ac:dyDescent="0.2">
      <c r="A239" s="213"/>
      <c r="B239" s="214"/>
      <c r="C239" s="213"/>
      <c r="D239" s="213"/>
      <c r="E239" s="213"/>
      <c r="F239" s="213"/>
      <c r="G239" s="213"/>
    </row>
    <row r="240" spans="1:7" x14ac:dyDescent="0.2">
      <c r="A240" s="213"/>
      <c r="B240" s="214"/>
      <c r="C240" s="213"/>
      <c r="D240" s="213"/>
      <c r="E240" s="213"/>
      <c r="F240" s="213"/>
      <c r="G240" s="213"/>
    </row>
    <row r="241" spans="1:7" x14ac:dyDescent="0.2">
      <c r="A241" s="213"/>
      <c r="B241" s="214"/>
      <c r="C241" s="213"/>
      <c r="D241" s="213"/>
      <c r="E241" s="213"/>
      <c r="F241" s="213"/>
      <c r="G241" s="213"/>
    </row>
    <row r="242" spans="1:7" x14ac:dyDescent="0.2">
      <c r="A242" s="213"/>
      <c r="B242" s="214"/>
      <c r="C242" s="213"/>
      <c r="D242" s="213"/>
      <c r="E242" s="213"/>
      <c r="F242" s="213"/>
      <c r="G242" s="213"/>
    </row>
    <row r="243" spans="1:7" x14ac:dyDescent="0.2">
      <c r="A243" s="213"/>
      <c r="B243" s="214"/>
      <c r="C243" s="213"/>
      <c r="D243" s="213"/>
      <c r="E243" s="213"/>
      <c r="F243" s="213"/>
      <c r="G243" s="213"/>
    </row>
    <row r="244" spans="1:7" x14ac:dyDescent="0.2">
      <c r="A244" s="213"/>
      <c r="B244" s="214"/>
      <c r="C244" s="213"/>
      <c r="D244" s="213"/>
      <c r="E244" s="213"/>
      <c r="F244" s="213"/>
      <c r="G244" s="213"/>
    </row>
    <row r="245" spans="1:7" x14ac:dyDescent="0.2">
      <c r="A245" s="213"/>
      <c r="B245" s="214"/>
      <c r="C245" s="213"/>
      <c r="D245" s="213"/>
      <c r="E245" s="213"/>
      <c r="F245" s="213"/>
      <c r="G245" s="213"/>
    </row>
    <row r="246" spans="1:7" x14ac:dyDescent="0.2">
      <c r="A246" s="213"/>
      <c r="B246" s="214"/>
      <c r="C246" s="213"/>
      <c r="D246" s="213"/>
      <c r="E246" s="213"/>
      <c r="F246" s="213"/>
      <c r="G246" s="213"/>
    </row>
    <row r="247" spans="1:7" x14ac:dyDescent="0.2">
      <c r="A247" s="213"/>
      <c r="B247" s="214"/>
      <c r="C247" s="213"/>
      <c r="D247" s="213"/>
      <c r="E247" s="213"/>
      <c r="F247" s="213"/>
      <c r="G247" s="213"/>
    </row>
    <row r="248" spans="1:7" x14ac:dyDescent="0.2">
      <c r="A248" s="213"/>
      <c r="B248" s="214"/>
      <c r="C248" s="213"/>
      <c r="D248" s="213"/>
      <c r="E248" s="213"/>
      <c r="F248" s="213"/>
      <c r="G248" s="213"/>
    </row>
    <row r="249" spans="1:7" x14ac:dyDescent="0.2">
      <c r="A249" s="213"/>
      <c r="B249" s="214"/>
      <c r="C249" s="213"/>
      <c r="D249" s="213"/>
      <c r="E249" s="213"/>
      <c r="F249" s="213"/>
      <c r="G249" s="213"/>
    </row>
    <row r="250" spans="1:7" x14ac:dyDescent="0.2">
      <c r="A250" s="213"/>
      <c r="B250" s="214"/>
      <c r="C250" s="213"/>
      <c r="D250" s="213"/>
      <c r="E250" s="213"/>
      <c r="F250" s="213"/>
      <c r="G250" s="213"/>
    </row>
    <row r="251" spans="1:7" x14ac:dyDescent="0.2">
      <c r="A251" s="213"/>
      <c r="B251" s="214"/>
      <c r="C251" s="213"/>
      <c r="D251" s="213"/>
      <c r="E251" s="213"/>
      <c r="F251" s="213"/>
      <c r="G251" s="213"/>
    </row>
    <row r="252" spans="1:7" x14ac:dyDescent="0.2">
      <c r="A252" s="213"/>
      <c r="B252" s="214"/>
      <c r="C252" s="213"/>
      <c r="D252" s="213"/>
      <c r="E252" s="213"/>
      <c r="F252" s="213"/>
      <c r="G252" s="213"/>
    </row>
    <row r="253" spans="1:7" x14ac:dyDescent="0.2">
      <c r="A253" s="213"/>
      <c r="B253" s="214"/>
      <c r="C253" s="213"/>
      <c r="D253" s="213"/>
      <c r="E253" s="213"/>
      <c r="F253" s="213"/>
      <c r="G253" s="213"/>
    </row>
    <row r="254" spans="1:7" x14ac:dyDescent="0.2">
      <c r="A254" s="213"/>
      <c r="B254" s="214"/>
      <c r="C254" s="213"/>
      <c r="D254" s="213"/>
      <c r="E254" s="213"/>
      <c r="F254" s="213"/>
      <c r="G254" s="213"/>
    </row>
    <row r="255" spans="1:7" x14ac:dyDescent="0.2">
      <c r="A255" s="213"/>
      <c r="B255" s="214"/>
      <c r="C255" s="213"/>
      <c r="D255" s="213"/>
      <c r="E255" s="213"/>
      <c r="F255" s="213"/>
      <c r="G255" s="213"/>
    </row>
    <row r="256" spans="1:7" x14ac:dyDescent="0.2">
      <c r="A256" s="213"/>
      <c r="B256" s="214"/>
      <c r="C256" s="213"/>
      <c r="D256" s="213"/>
      <c r="E256" s="213"/>
      <c r="F256" s="213"/>
      <c r="G256" s="213"/>
    </row>
    <row r="257" spans="1:7" x14ac:dyDescent="0.2">
      <c r="A257" s="213"/>
      <c r="B257" s="214"/>
      <c r="C257" s="213"/>
      <c r="D257" s="213"/>
      <c r="E257" s="213"/>
      <c r="F257" s="213"/>
      <c r="G257" s="213"/>
    </row>
    <row r="258" spans="1:7" x14ac:dyDescent="0.2">
      <c r="A258" s="213"/>
      <c r="B258" s="214"/>
      <c r="C258" s="213"/>
      <c r="D258" s="213"/>
      <c r="E258" s="213"/>
      <c r="F258" s="213"/>
      <c r="G258" s="213"/>
    </row>
    <row r="259" spans="1:7" x14ac:dyDescent="0.2">
      <c r="A259" s="213"/>
      <c r="B259" s="214"/>
      <c r="C259" s="213"/>
      <c r="D259" s="213"/>
      <c r="E259" s="213"/>
      <c r="F259" s="213"/>
      <c r="G259" s="213"/>
    </row>
    <row r="260" spans="1:7" x14ac:dyDescent="0.2">
      <c r="A260" s="213"/>
      <c r="B260" s="214"/>
      <c r="C260" s="213"/>
      <c r="D260" s="213"/>
      <c r="E260" s="213"/>
      <c r="F260" s="213"/>
      <c r="G260" s="213"/>
    </row>
    <row r="261" spans="1:7" x14ac:dyDescent="0.2">
      <c r="A261" s="213"/>
      <c r="B261" s="214"/>
      <c r="C261" s="213"/>
      <c r="D261" s="213"/>
      <c r="E261" s="213"/>
      <c r="F261" s="213"/>
      <c r="G261" s="213"/>
    </row>
    <row r="262" spans="1:7" x14ac:dyDescent="0.2">
      <c r="A262" s="213"/>
      <c r="B262" s="214"/>
      <c r="C262" s="213"/>
      <c r="D262" s="213"/>
      <c r="E262" s="213"/>
      <c r="F262" s="213"/>
      <c r="G262" s="213"/>
    </row>
    <row r="263" spans="1:7" x14ac:dyDescent="0.2">
      <c r="A263" s="213"/>
      <c r="B263" s="214"/>
      <c r="C263" s="213"/>
      <c r="D263" s="213"/>
      <c r="E263" s="213"/>
      <c r="F263" s="213"/>
      <c r="G263" s="213"/>
    </row>
    <row r="264" spans="1:7" x14ac:dyDescent="0.2">
      <c r="A264" s="213"/>
      <c r="B264" s="214"/>
      <c r="C264" s="213"/>
      <c r="D264" s="213"/>
      <c r="E264" s="213"/>
      <c r="F264" s="213"/>
      <c r="G264" s="213"/>
    </row>
    <row r="265" spans="1:7" x14ac:dyDescent="0.2">
      <c r="A265" s="213"/>
      <c r="B265" s="214"/>
      <c r="C265" s="213"/>
      <c r="D265" s="213"/>
      <c r="E265" s="213"/>
      <c r="F265" s="213"/>
      <c r="G265" s="213"/>
    </row>
    <row r="266" spans="1:7" x14ac:dyDescent="0.2">
      <c r="A266" s="213"/>
      <c r="B266" s="214"/>
      <c r="C266" s="213"/>
      <c r="D266" s="213"/>
      <c r="E266" s="213"/>
      <c r="F266" s="213"/>
      <c r="G266" s="213"/>
    </row>
    <row r="267" spans="1:7" x14ac:dyDescent="0.2">
      <c r="A267" s="213"/>
      <c r="B267" s="214"/>
      <c r="C267" s="213"/>
      <c r="D267" s="213"/>
      <c r="E267" s="213"/>
      <c r="F267" s="213"/>
      <c r="G267" s="213"/>
    </row>
    <row r="268" spans="1:7" x14ac:dyDescent="0.2">
      <c r="A268" s="213"/>
      <c r="B268" s="214"/>
      <c r="C268" s="213"/>
      <c r="D268" s="213"/>
      <c r="E268" s="213"/>
      <c r="F268" s="213"/>
      <c r="G268" s="213"/>
    </row>
    <row r="269" spans="1:7" x14ac:dyDescent="0.2">
      <c r="A269" s="213"/>
      <c r="B269" s="214"/>
      <c r="C269" s="213"/>
      <c r="D269" s="213"/>
      <c r="E269" s="213"/>
      <c r="F269" s="213"/>
      <c r="G269" s="213"/>
    </row>
    <row r="270" spans="1:7" x14ac:dyDescent="0.2">
      <c r="A270" s="213"/>
      <c r="B270" s="214"/>
      <c r="C270" s="213"/>
      <c r="D270" s="213"/>
      <c r="E270" s="213"/>
      <c r="F270" s="213"/>
      <c r="G270" s="213"/>
    </row>
    <row r="271" spans="1:7" x14ac:dyDescent="0.2">
      <c r="A271" s="213"/>
      <c r="B271" s="214"/>
      <c r="C271" s="213"/>
      <c r="D271" s="213"/>
      <c r="E271" s="213"/>
      <c r="F271" s="213"/>
      <c r="G271" s="213"/>
    </row>
    <row r="272" spans="1:7" x14ac:dyDescent="0.2">
      <c r="A272" s="213"/>
      <c r="B272" s="214"/>
      <c r="C272" s="213"/>
      <c r="D272" s="213"/>
      <c r="E272" s="213"/>
      <c r="F272" s="213"/>
      <c r="G272" s="213"/>
    </row>
    <row r="273" spans="1:7" x14ac:dyDescent="0.2">
      <c r="A273" s="213"/>
      <c r="B273" s="214"/>
      <c r="C273" s="213"/>
      <c r="D273" s="213"/>
      <c r="E273" s="213"/>
      <c r="F273" s="213"/>
      <c r="G273" s="213"/>
    </row>
    <row r="274" spans="1:7" x14ac:dyDescent="0.2">
      <c r="A274" s="213"/>
      <c r="B274" s="214"/>
      <c r="C274" s="213"/>
      <c r="D274" s="213"/>
      <c r="E274" s="213"/>
      <c r="F274" s="213"/>
      <c r="G274" s="213"/>
    </row>
    <row r="275" spans="1:7" x14ac:dyDescent="0.2">
      <c r="A275" s="213"/>
      <c r="B275" s="214"/>
      <c r="C275" s="213"/>
      <c r="D275" s="213"/>
      <c r="E275" s="213"/>
      <c r="F275" s="213"/>
      <c r="G275" s="213"/>
    </row>
    <row r="276" spans="1:7" x14ac:dyDescent="0.2">
      <c r="A276" s="213"/>
      <c r="B276" s="214"/>
      <c r="C276" s="213"/>
      <c r="D276" s="213"/>
      <c r="E276" s="213"/>
      <c r="F276" s="213"/>
      <c r="G276" s="213"/>
    </row>
    <row r="277" spans="1:7" x14ac:dyDescent="0.2">
      <c r="A277" s="213"/>
      <c r="B277" s="214"/>
      <c r="C277" s="213"/>
      <c r="D277" s="213"/>
      <c r="E277" s="213"/>
      <c r="F277" s="213"/>
      <c r="G277" s="213"/>
    </row>
    <row r="278" spans="1:7" x14ac:dyDescent="0.2">
      <c r="A278" s="213"/>
      <c r="B278" s="214"/>
      <c r="C278" s="213"/>
      <c r="D278" s="213"/>
      <c r="E278" s="213"/>
      <c r="F278" s="213"/>
      <c r="G278" s="213"/>
    </row>
    <row r="279" spans="1:7" x14ac:dyDescent="0.2">
      <c r="A279" s="213"/>
      <c r="B279" s="214"/>
      <c r="C279" s="213"/>
      <c r="D279" s="213"/>
      <c r="E279" s="213"/>
      <c r="F279" s="213"/>
      <c r="G279" s="213"/>
    </row>
    <row r="280" spans="1:7" x14ac:dyDescent="0.2">
      <c r="A280" s="213"/>
      <c r="B280" s="214"/>
      <c r="C280" s="213"/>
      <c r="D280" s="213"/>
      <c r="E280" s="213"/>
      <c r="F280" s="213"/>
      <c r="G280" s="213"/>
    </row>
    <row r="281" spans="1:7" x14ac:dyDescent="0.2">
      <c r="A281" s="213"/>
      <c r="B281" s="214"/>
      <c r="C281" s="213"/>
      <c r="D281" s="213"/>
      <c r="E281" s="213"/>
      <c r="F281" s="213"/>
      <c r="G281" s="213"/>
    </row>
    <row r="282" spans="1:7" x14ac:dyDescent="0.2">
      <c r="A282" s="213"/>
      <c r="B282" s="214"/>
      <c r="C282" s="213"/>
      <c r="D282" s="213"/>
      <c r="E282" s="213"/>
      <c r="F282" s="213"/>
      <c r="G282" s="213"/>
    </row>
    <row r="283" spans="1:7" x14ac:dyDescent="0.2">
      <c r="A283" s="213"/>
      <c r="B283" s="214"/>
      <c r="C283" s="213"/>
      <c r="D283" s="213"/>
      <c r="E283" s="213"/>
      <c r="F283" s="213"/>
      <c r="G283" s="213"/>
    </row>
    <row r="284" spans="1:7" x14ac:dyDescent="0.2">
      <c r="A284" s="213"/>
      <c r="B284" s="214"/>
      <c r="C284" s="213"/>
      <c r="D284" s="213"/>
      <c r="E284" s="213"/>
      <c r="F284" s="213"/>
      <c r="G284" s="213"/>
    </row>
    <row r="285" spans="1:7" x14ac:dyDescent="0.2">
      <c r="A285" s="213"/>
      <c r="B285" s="214"/>
      <c r="C285" s="213"/>
      <c r="D285" s="213"/>
      <c r="E285" s="213"/>
      <c r="F285" s="213"/>
      <c r="G285" s="213"/>
    </row>
    <row r="286" spans="1:7" x14ac:dyDescent="0.2">
      <c r="A286" s="213"/>
      <c r="B286" s="214"/>
      <c r="C286" s="213"/>
      <c r="D286" s="213"/>
      <c r="E286" s="213"/>
      <c r="F286" s="213"/>
      <c r="G286" s="213"/>
    </row>
    <row r="287" spans="1:7" x14ac:dyDescent="0.2">
      <c r="A287" s="213"/>
      <c r="B287" s="214"/>
      <c r="C287" s="213"/>
      <c r="D287" s="213"/>
      <c r="E287" s="213"/>
      <c r="F287" s="213"/>
      <c r="G287" s="213"/>
    </row>
    <row r="288" spans="1:7" x14ac:dyDescent="0.2">
      <c r="A288" s="213"/>
      <c r="B288" s="214"/>
      <c r="C288" s="213"/>
      <c r="D288" s="213"/>
      <c r="E288" s="213"/>
      <c r="F288" s="213"/>
      <c r="G288" s="213"/>
    </row>
    <row r="289" spans="1:7" x14ac:dyDescent="0.2">
      <c r="A289" s="213"/>
      <c r="B289" s="214"/>
      <c r="C289" s="213"/>
      <c r="D289" s="213"/>
      <c r="E289" s="213"/>
      <c r="F289" s="213"/>
      <c r="G289" s="213"/>
    </row>
    <row r="290" spans="1:7" x14ac:dyDescent="0.2">
      <c r="A290" s="213"/>
      <c r="B290" s="214"/>
      <c r="C290" s="213"/>
      <c r="D290" s="213"/>
      <c r="E290" s="213"/>
      <c r="F290" s="213"/>
      <c r="G290" s="213"/>
    </row>
    <row r="291" spans="1:7" x14ac:dyDescent="0.2">
      <c r="A291" s="213"/>
      <c r="B291" s="214"/>
      <c r="C291" s="213"/>
      <c r="D291" s="213"/>
      <c r="E291" s="213"/>
      <c r="F291" s="213"/>
      <c r="G291" s="213"/>
    </row>
    <row r="292" spans="1:7" x14ac:dyDescent="0.2">
      <c r="A292" s="213"/>
      <c r="B292" s="214"/>
      <c r="C292" s="213"/>
      <c r="D292" s="213"/>
      <c r="E292" s="213"/>
      <c r="F292" s="213"/>
      <c r="G292" s="213"/>
    </row>
    <row r="293" spans="1:7" x14ac:dyDescent="0.2">
      <c r="A293" s="213"/>
      <c r="B293" s="214"/>
      <c r="C293" s="213"/>
      <c r="D293" s="213"/>
      <c r="E293" s="213"/>
      <c r="F293" s="213"/>
      <c r="G293" s="213"/>
    </row>
    <row r="294" spans="1:7" x14ac:dyDescent="0.2">
      <c r="A294" s="213"/>
      <c r="B294" s="214"/>
      <c r="C294" s="213"/>
      <c r="D294" s="213"/>
      <c r="E294" s="213"/>
      <c r="F294" s="213"/>
      <c r="G294" s="213"/>
    </row>
    <row r="295" spans="1:7" x14ac:dyDescent="0.2">
      <c r="A295" s="213"/>
      <c r="B295" s="214"/>
      <c r="C295" s="213"/>
      <c r="D295" s="213"/>
      <c r="E295" s="213"/>
      <c r="F295" s="213"/>
      <c r="G295" s="213"/>
    </row>
    <row r="296" spans="1:7" x14ac:dyDescent="0.2">
      <c r="A296" s="213"/>
      <c r="B296" s="214"/>
      <c r="C296" s="213"/>
      <c r="D296" s="213"/>
      <c r="E296" s="213"/>
      <c r="F296" s="213"/>
      <c r="G296" s="213"/>
    </row>
    <row r="297" spans="1:7" x14ac:dyDescent="0.2">
      <c r="A297" s="213"/>
      <c r="B297" s="214"/>
      <c r="C297" s="213"/>
      <c r="D297" s="213"/>
      <c r="E297" s="213"/>
      <c r="F297" s="213"/>
      <c r="G297" s="213"/>
    </row>
    <row r="298" spans="1:7" x14ac:dyDescent="0.2">
      <c r="A298" s="213"/>
      <c r="B298" s="214"/>
      <c r="C298" s="213"/>
      <c r="D298" s="213"/>
      <c r="E298" s="213"/>
      <c r="F298" s="213"/>
      <c r="G298" s="213"/>
    </row>
    <row r="299" spans="1:7" x14ac:dyDescent="0.2">
      <c r="A299" s="213"/>
      <c r="B299" s="214"/>
      <c r="C299" s="213"/>
      <c r="D299" s="213"/>
      <c r="E299" s="213"/>
      <c r="F299" s="213"/>
      <c r="G299" s="213"/>
    </row>
    <row r="300" spans="1:7" x14ac:dyDescent="0.2">
      <c r="A300" s="213"/>
      <c r="B300" s="214"/>
      <c r="C300" s="213"/>
      <c r="D300" s="213"/>
      <c r="E300" s="213"/>
      <c r="F300" s="213"/>
      <c r="G300" s="213"/>
    </row>
    <row r="301" spans="1:7" x14ac:dyDescent="0.2">
      <c r="A301" s="213"/>
      <c r="B301" s="214"/>
      <c r="C301" s="213"/>
      <c r="D301" s="213"/>
      <c r="E301" s="213"/>
      <c r="F301" s="213"/>
      <c r="G301" s="213"/>
    </row>
    <row r="302" spans="1:7" x14ac:dyDescent="0.2">
      <c r="A302" s="213"/>
      <c r="B302" s="214"/>
      <c r="C302" s="213"/>
      <c r="D302" s="213"/>
      <c r="E302" s="213"/>
      <c r="F302" s="213"/>
      <c r="G302" s="213"/>
    </row>
    <row r="303" spans="1:7" x14ac:dyDescent="0.2">
      <c r="A303" s="213"/>
      <c r="B303" s="214"/>
      <c r="C303" s="213"/>
      <c r="D303" s="213"/>
      <c r="E303" s="213"/>
      <c r="F303" s="213"/>
      <c r="G303" s="213"/>
    </row>
    <row r="304" spans="1:7" x14ac:dyDescent="0.2">
      <c r="A304" s="213"/>
      <c r="B304" s="214"/>
      <c r="C304" s="213"/>
      <c r="D304" s="213"/>
      <c r="E304" s="213"/>
      <c r="F304" s="213"/>
      <c r="G304" s="213"/>
    </row>
    <row r="305" spans="1:7" x14ac:dyDescent="0.2">
      <c r="A305" s="213"/>
      <c r="B305" s="214"/>
      <c r="C305" s="213"/>
      <c r="D305" s="213"/>
      <c r="E305" s="213"/>
      <c r="F305" s="213"/>
      <c r="G305" s="213"/>
    </row>
    <row r="306" spans="1:7" x14ac:dyDescent="0.2">
      <c r="A306" s="213"/>
      <c r="B306" s="214"/>
      <c r="C306" s="213"/>
      <c r="D306" s="213"/>
      <c r="E306" s="213"/>
      <c r="F306" s="213"/>
      <c r="G306" s="213"/>
    </row>
    <row r="307" spans="1:7" x14ac:dyDescent="0.2">
      <c r="A307" s="213"/>
      <c r="B307" s="214"/>
      <c r="C307" s="213"/>
      <c r="D307" s="213"/>
      <c r="E307" s="213"/>
      <c r="F307" s="213"/>
      <c r="G307" s="213"/>
    </row>
    <row r="308" spans="1:7" x14ac:dyDescent="0.2">
      <c r="A308" s="213"/>
      <c r="B308" s="214"/>
      <c r="C308" s="213"/>
      <c r="D308" s="213"/>
      <c r="E308" s="213"/>
      <c r="F308" s="213"/>
      <c r="G308" s="213"/>
    </row>
    <row r="309" spans="1:7" x14ac:dyDescent="0.2">
      <c r="A309" s="213"/>
      <c r="B309" s="214"/>
      <c r="C309" s="213"/>
      <c r="D309" s="213"/>
      <c r="E309" s="213"/>
      <c r="F309" s="213"/>
      <c r="G309" s="213"/>
    </row>
    <row r="310" spans="1:7" x14ac:dyDescent="0.2">
      <c r="A310" s="213"/>
      <c r="B310" s="214"/>
      <c r="C310" s="213"/>
      <c r="D310" s="213"/>
      <c r="E310" s="213"/>
      <c r="F310" s="213"/>
      <c r="G310" s="213"/>
    </row>
    <row r="311" spans="1:7" x14ac:dyDescent="0.2">
      <c r="A311" s="213"/>
      <c r="B311" s="214"/>
      <c r="C311" s="213"/>
      <c r="D311" s="213"/>
      <c r="E311" s="213"/>
      <c r="F311" s="213"/>
      <c r="G311" s="213"/>
    </row>
    <row r="312" spans="1:7" x14ac:dyDescent="0.2">
      <c r="A312" s="213"/>
      <c r="B312" s="214"/>
      <c r="C312" s="213"/>
      <c r="D312" s="213"/>
      <c r="E312" s="213"/>
      <c r="F312" s="213"/>
      <c r="G312" s="213"/>
    </row>
    <row r="313" spans="1:7" x14ac:dyDescent="0.2">
      <c r="A313" s="213"/>
      <c r="B313" s="214"/>
      <c r="C313" s="213"/>
      <c r="D313" s="213"/>
      <c r="E313" s="213"/>
      <c r="F313" s="213"/>
      <c r="G313" s="213"/>
    </row>
    <row r="314" spans="1:7" x14ac:dyDescent="0.2">
      <c r="A314" s="213"/>
      <c r="B314" s="214"/>
      <c r="C314" s="213"/>
      <c r="D314" s="213"/>
      <c r="E314" s="213"/>
      <c r="F314" s="213"/>
      <c r="G314" s="213"/>
    </row>
    <row r="315" spans="1:7" x14ac:dyDescent="0.2">
      <c r="A315" s="213"/>
      <c r="B315" s="214"/>
      <c r="C315" s="213"/>
      <c r="D315" s="213"/>
      <c r="E315" s="213"/>
      <c r="F315" s="213"/>
      <c r="G315" s="213"/>
    </row>
    <row r="316" spans="1:7" x14ac:dyDescent="0.2">
      <c r="A316" s="213"/>
      <c r="B316" s="214"/>
      <c r="C316" s="213"/>
      <c r="D316" s="213"/>
      <c r="E316" s="213"/>
      <c r="F316" s="213"/>
      <c r="G316" s="213"/>
    </row>
    <row r="317" spans="1:7" x14ac:dyDescent="0.2">
      <c r="A317" s="213"/>
      <c r="B317" s="214"/>
      <c r="C317" s="213"/>
      <c r="D317" s="213"/>
      <c r="E317" s="213"/>
      <c r="F317" s="213"/>
      <c r="G317" s="213"/>
    </row>
    <row r="318" spans="1:7" x14ac:dyDescent="0.2">
      <c r="A318" s="213"/>
      <c r="B318" s="214"/>
      <c r="C318" s="213"/>
      <c r="D318" s="213"/>
      <c r="E318" s="213"/>
      <c r="F318" s="213"/>
      <c r="G318" s="213"/>
    </row>
    <row r="319" spans="1:7" x14ac:dyDescent="0.2">
      <c r="A319" s="213"/>
      <c r="B319" s="214"/>
      <c r="C319" s="213"/>
      <c r="D319" s="213"/>
      <c r="E319" s="213"/>
      <c r="F319" s="213"/>
      <c r="G319" s="213"/>
    </row>
    <row r="320" spans="1:7" x14ac:dyDescent="0.2">
      <c r="A320" s="213"/>
      <c r="B320" s="214"/>
      <c r="C320" s="213"/>
      <c r="D320" s="213"/>
      <c r="E320" s="213"/>
      <c r="F320" s="213"/>
      <c r="G320" s="213"/>
    </row>
    <row r="321" spans="1:7" x14ac:dyDescent="0.2">
      <c r="A321" s="213"/>
      <c r="B321" s="214"/>
      <c r="C321" s="213"/>
      <c r="D321" s="213"/>
      <c r="E321" s="213"/>
      <c r="F321" s="213"/>
      <c r="G321" s="213"/>
    </row>
    <row r="322" spans="1:7" x14ac:dyDescent="0.2">
      <c r="A322" s="213"/>
      <c r="B322" s="214"/>
      <c r="C322" s="213"/>
      <c r="D322" s="213"/>
      <c r="E322" s="213"/>
      <c r="F322" s="213"/>
      <c r="G322" s="213"/>
    </row>
    <row r="323" spans="1:7" x14ac:dyDescent="0.2">
      <c r="A323" s="213"/>
      <c r="B323" s="214"/>
      <c r="C323" s="213"/>
      <c r="D323" s="213"/>
      <c r="E323" s="213"/>
      <c r="F323" s="213"/>
      <c r="G323" s="213"/>
    </row>
    <row r="324" spans="1:7" x14ac:dyDescent="0.2">
      <c r="A324" s="213"/>
      <c r="B324" s="214"/>
      <c r="C324" s="213"/>
      <c r="D324" s="213"/>
      <c r="E324" s="213"/>
      <c r="F324" s="213"/>
      <c r="G324" s="213"/>
    </row>
    <row r="325" spans="1:7" x14ac:dyDescent="0.2">
      <c r="A325" s="213"/>
      <c r="B325" s="214"/>
      <c r="C325" s="213"/>
      <c r="D325" s="213"/>
      <c r="E325" s="213"/>
      <c r="F325" s="213"/>
      <c r="G325" s="213"/>
    </row>
    <row r="326" spans="1:7" x14ac:dyDescent="0.2">
      <c r="A326" s="213"/>
      <c r="B326" s="214"/>
      <c r="C326" s="213"/>
      <c r="D326" s="213"/>
      <c r="E326" s="213"/>
      <c r="F326" s="213"/>
      <c r="G326" s="213"/>
    </row>
    <row r="327" spans="1:7" x14ac:dyDescent="0.2">
      <c r="A327" s="213"/>
      <c r="B327" s="214"/>
      <c r="C327" s="213"/>
      <c r="D327" s="213"/>
      <c r="E327" s="213"/>
      <c r="F327" s="213"/>
      <c r="G327" s="213"/>
    </row>
    <row r="328" spans="1:7" x14ac:dyDescent="0.2">
      <c r="A328" s="213"/>
      <c r="B328" s="214"/>
      <c r="C328" s="213"/>
      <c r="D328" s="213"/>
      <c r="E328" s="213"/>
      <c r="F328" s="213"/>
      <c r="G328" s="213"/>
    </row>
    <row r="329" spans="1:7" x14ac:dyDescent="0.2">
      <c r="A329" s="213"/>
      <c r="B329" s="214"/>
      <c r="C329" s="213"/>
      <c r="D329" s="213"/>
      <c r="E329" s="213"/>
      <c r="F329" s="213"/>
      <c r="G329" s="213"/>
    </row>
    <row r="330" spans="1:7" x14ac:dyDescent="0.2">
      <c r="A330" s="213"/>
      <c r="B330" s="214"/>
      <c r="C330" s="213"/>
      <c r="D330" s="213"/>
      <c r="E330" s="213"/>
      <c r="F330" s="213"/>
      <c r="G330" s="213"/>
    </row>
    <row r="331" spans="1:7" x14ac:dyDescent="0.2">
      <c r="A331" s="213"/>
      <c r="B331" s="214"/>
      <c r="C331" s="213"/>
      <c r="D331" s="213"/>
      <c r="E331" s="213"/>
      <c r="F331" s="213"/>
      <c r="G331" s="213"/>
    </row>
    <row r="332" spans="1:7" x14ac:dyDescent="0.2">
      <c r="A332" s="213"/>
      <c r="B332" s="214"/>
      <c r="C332" s="213"/>
      <c r="D332" s="213"/>
      <c r="E332" s="213"/>
      <c r="F332" s="213"/>
      <c r="G332" s="213"/>
    </row>
    <row r="333" spans="1:7" x14ac:dyDescent="0.2">
      <c r="A333" s="213"/>
      <c r="B333" s="214"/>
      <c r="C333" s="213"/>
      <c r="D333" s="213"/>
      <c r="E333" s="213"/>
      <c r="F333" s="213"/>
      <c r="G333" s="213"/>
    </row>
    <row r="334" spans="1:7" x14ac:dyDescent="0.2">
      <c r="A334" s="213"/>
      <c r="B334" s="214"/>
      <c r="C334" s="213"/>
      <c r="D334" s="213"/>
      <c r="E334" s="213"/>
      <c r="F334" s="213"/>
      <c r="G334" s="213"/>
    </row>
    <row r="335" spans="1:7" x14ac:dyDescent="0.2">
      <c r="A335" s="213"/>
      <c r="B335" s="214"/>
      <c r="C335" s="213"/>
      <c r="D335" s="213"/>
      <c r="E335" s="213"/>
      <c r="F335" s="213"/>
      <c r="G335" s="213"/>
    </row>
    <row r="336" spans="1:7" x14ac:dyDescent="0.2">
      <c r="A336" s="213"/>
      <c r="B336" s="214"/>
      <c r="C336" s="213"/>
      <c r="D336" s="213"/>
      <c r="E336" s="213"/>
      <c r="F336" s="213"/>
      <c r="G336" s="213"/>
    </row>
    <row r="337" spans="1:7" x14ac:dyDescent="0.2">
      <c r="A337" s="213"/>
      <c r="B337" s="214"/>
      <c r="C337" s="213"/>
      <c r="D337" s="213"/>
      <c r="E337" s="213"/>
      <c r="F337" s="213"/>
      <c r="G337" s="213"/>
    </row>
    <row r="338" spans="1:7" x14ac:dyDescent="0.2">
      <c r="A338" s="213"/>
      <c r="B338" s="214"/>
      <c r="C338" s="213"/>
      <c r="D338" s="213"/>
      <c r="E338" s="213"/>
      <c r="F338" s="213"/>
      <c r="G338" s="213"/>
    </row>
    <row r="339" spans="1:7" x14ac:dyDescent="0.2">
      <c r="A339" s="213"/>
      <c r="B339" s="214"/>
      <c r="C339" s="213"/>
      <c r="D339" s="213"/>
      <c r="E339" s="213"/>
      <c r="F339" s="213"/>
      <c r="G339" s="213"/>
    </row>
    <row r="340" spans="1:7" x14ac:dyDescent="0.2">
      <c r="A340" s="213"/>
      <c r="B340" s="214"/>
      <c r="C340" s="213"/>
      <c r="D340" s="213"/>
      <c r="E340" s="213"/>
      <c r="F340" s="213"/>
      <c r="G340" s="213"/>
    </row>
    <row r="341" spans="1:7" x14ac:dyDescent="0.2">
      <c r="A341" s="213"/>
      <c r="B341" s="214"/>
      <c r="C341" s="213"/>
      <c r="D341" s="213"/>
      <c r="E341" s="213"/>
      <c r="F341" s="213"/>
      <c r="G341" s="213"/>
    </row>
    <row r="342" spans="1:7" x14ac:dyDescent="0.2">
      <c r="A342" s="213"/>
      <c r="B342" s="214"/>
      <c r="C342" s="213"/>
      <c r="D342" s="213"/>
      <c r="E342" s="213"/>
      <c r="F342" s="213"/>
      <c r="G342" s="213"/>
    </row>
    <row r="343" spans="1:7" x14ac:dyDescent="0.2">
      <c r="A343" s="213"/>
      <c r="B343" s="214"/>
      <c r="C343" s="213"/>
      <c r="D343" s="213"/>
      <c r="E343" s="213"/>
      <c r="F343" s="213"/>
      <c r="G343" s="213"/>
    </row>
    <row r="344" spans="1:7" x14ac:dyDescent="0.2">
      <c r="A344" s="213"/>
      <c r="B344" s="214"/>
      <c r="C344" s="213"/>
      <c r="D344" s="213"/>
      <c r="E344" s="213"/>
      <c r="F344" s="213"/>
      <c r="G344" s="213"/>
    </row>
    <row r="345" spans="1:7" x14ac:dyDescent="0.2">
      <c r="A345" s="213"/>
      <c r="B345" s="214"/>
      <c r="C345" s="213"/>
      <c r="D345" s="213"/>
      <c r="E345" s="213"/>
      <c r="F345" s="213"/>
      <c r="G345" s="213"/>
    </row>
    <row r="346" spans="1:7" x14ac:dyDescent="0.2">
      <c r="A346" s="213"/>
      <c r="B346" s="214"/>
      <c r="C346" s="213"/>
      <c r="D346" s="213"/>
      <c r="E346" s="213"/>
      <c r="F346" s="213"/>
      <c r="G346" s="213"/>
    </row>
    <row r="347" spans="1:7" x14ac:dyDescent="0.2">
      <c r="A347" s="213"/>
      <c r="B347" s="214"/>
      <c r="C347" s="213"/>
      <c r="D347" s="213"/>
      <c r="E347" s="213"/>
      <c r="F347" s="213"/>
      <c r="G347" s="213"/>
    </row>
    <row r="348" spans="1:7" x14ac:dyDescent="0.2">
      <c r="A348" s="213"/>
      <c r="B348" s="214"/>
      <c r="C348" s="213"/>
      <c r="D348" s="213"/>
      <c r="E348" s="213"/>
      <c r="F348" s="213"/>
      <c r="G348" s="213"/>
    </row>
    <row r="349" spans="1:7" x14ac:dyDescent="0.2">
      <c r="A349" s="213"/>
      <c r="B349" s="214"/>
      <c r="C349" s="213"/>
      <c r="D349" s="213"/>
      <c r="E349" s="213"/>
      <c r="F349" s="213"/>
      <c r="G349" s="213"/>
    </row>
    <row r="350" spans="1:7" x14ac:dyDescent="0.2">
      <c r="A350" s="213"/>
      <c r="B350" s="214"/>
      <c r="C350" s="213"/>
      <c r="D350" s="213"/>
      <c r="E350" s="213"/>
      <c r="F350" s="213"/>
      <c r="G350" s="213"/>
    </row>
    <row r="351" spans="1:7" x14ac:dyDescent="0.2">
      <c r="A351" s="213"/>
      <c r="B351" s="214"/>
      <c r="C351" s="213"/>
      <c r="D351" s="213"/>
      <c r="E351" s="213"/>
      <c r="F351" s="213"/>
      <c r="G351" s="213"/>
    </row>
    <row r="352" spans="1:7" x14ac:dyDescent="0.2">
      <c r="A352" s="213"/>
      <c r="B352" s="214"/>
      <c r="C352" s="213"/>
      <c r="D352" s="213"/>
      <c r="E352" s="213"/>
      <c r="F352" s="213"/>
      <c r="G352" s="213"/>
    </row>
    <row r="353" spans="1:7" x14ac:dyDescent="0.2">
      <c r="A353" s="213"/>
      <c r="B353" s="214"/>
      <c r="C353" s="213"/>
      <c r="D353" s="213"/>
      <c r="E353" s="213"/>
      <c r="F353" s="213"/>
      <c r="G353" s="213"/>
    </row>
    <row r="354" spans="1:7" x14ac:dyDescent="0.2">
      <c r="A354" s="213"/>
      <c r="B354" s="214"/>
      <c r="C354" s="213"/>
      <c r="D354" s="213"/>
      <c r="E354" s="213"/>
      <c r="F354" s="213"/>
      <c r="G354" s="213"/>
    </row>
    <row r="355" spans="1:7" x14ac:dyDescent="0.2">
      <c r="A355" s="213"/>
      <c r="B355" s="214"/>
      <c r="C355" s="213"/>
      <c r="D355" s="213"/>
      <c r="E355" s="213"/>
      <c r="F355" s="213"/>
      <c r="G355" s="213"/>
    </row>
    <row r="356" spans="1:7" x14ac:dyDescent="0.2">
      <c r="A356" s="213"/>
      <c r="B356" s="214"/>
      <c r="C356" s="213"/>
      <c r="D356" s="213"/>
      <c r="E356" s="213"/>
      <c r="F356" s="213"/>
      <c r="G356" s="213"/>
    </row>
    <row r="357" spans="1:7" x14ac:dyDescent="0.2">
      <c r="A357" s="213"/>
      <c r="B357" s="214"/>
      <c r="C357" s="213"/>
      <c r="D357" s="213"/>
      <c r="E357" s="213"/>
      <c r="F357" s="213"/>
      <c r="G357" s="213"/>
    </row>
    <row r="358" spans="1:7" x14ac:dyDescent="0.2">
      <c r="A358" s="213"/>
      <c r="B358" s="214"/>
      <c r="C358" s="213"/>
      <c r="D358" s="213"/>
      <c r="E358" s="213"/>
      <c r="F358" s="213"/>
      <c r="G358" s="213"/>
    </row>
    <row r="359" spans="1:7" x14ac:dyDescent="0.2">
      <c r="A359" s="213"/>
      <c r="B359" s="214"/>
      <c r="C359" s="213"/>
      <c r="D359" s="213"/>
      <c r="E359" s="213"/>
      <c r="F359" s="213"/>
      <c r="G359" s="213"/>
    </row>
    <row r="360" spans="1:7" x14ac:dyDescent="0.2">
      <c r="A360" s="213"/>
      <c r="B360" s="214"/>
      <c r="C360" s="213"/>
      <c r="D360" s="213"/>
      <c r="E360" s="213"/>
      <c r="F360" s="213"/>
      <c r="G360" s="213"/>
    </row>
    <row r="361" spans="1:7" x14ac:dyDescent="0.2">
      <c r="A361" s="213"/>
      <c r="B361" s="214"/>
      <c r="C361" s="213"/>
      <c r="D361" s="213"/>
      <c r="E361" s="213"/>
      <c r="F361" s="213"/>
      <c r="G361" s="213"/>
    </row>
    <row r="362" spans="1:7" x14ac:dyDescent="0.2">
      <c r="A362" s="213"/>
      <c r="B362" s="214"/>
      <c r="C362" s="213"/>
      <c r="D362" s="213"/>
      <c r="E362" s="213"/>
      <c r="F362" s="213"/>
      <c r="G362" s="213"/>
    </row>
    <row r="363" spans="1:7" x14ac:dyDescent="0.2">
      <c r="A363" s="213"/>
      <c r="B363" s="214"/>
      <c r="C363" s="213"/>
      <c r="D363" s="213"/>
      <c r="E363" s="213"/>
      <c r="F363" s="213"/>
      <c r="G363" s="213"/>
    </row>
    <row r="364" spans="1:7" x14ac:dyDescent="0.2">
      <c r="A364" s="213"/>
      <c r="B364" s="214"/>
      <c r="C364" s="213"/>
      <c r="D364" s="213"/>
      <c r="E364" s="213"/>
      <c r="F364" s="213"/>
      <c r="G364" s="213"/>
    </row>
    <row r="365" spans="1:7" x14ac:dyDescent="0.2">
      <c r="A365" s="213"/>
      <c r="B365" s="214"/>
      <c r="C365" s="213"/>
      <c r="D365" s="213"/>
      <c r="E365" s="213"/>
      <c r="F365" s="213"/>
      <c r="G365" s="213"/>
    </row>
    <row r="366" spans="1:7" x14ac:dyDescent="0.2">
      <c r="A366" s="213"/>
      <c r="B366" s="214"/>
      <c r="C366" s="213"/>
      <c r="D366" s="213"/>
      <c r="E366" s="213"/>
      <c r="F366" s="213"/>
      <c r="G366" s="213"/>
    </row>
    <row r="367" spans="1:7" x14ac:dyDescent="0.2">
      <c r="A367" s="213"/>
      <c r="B367" s="214"/>
      <c r="C367" s="213"/>
      <c r="D367" s="213"/>
      <c r="E367" s="213"/>
      <c r="F367" s="213"/>
      <c r="G367" s="213"/>
    </row>
    <row r="368" spans="1:7" x14ac:dyDescent="0.2">
      <c r="A368" s="213"/>
      <c r="B368" s="214"/>
      <c r="C368" s="213"/>
      <c r="D368" s="213"/>
      <c r="E368" s="213"/>
      <c r="F368" s="213"/>
      <c r="G368" s="213"/>
    </row>
    <row r="369" spans="1:7" x14ac:dyDescent="0.2">
      <c r="A369" s="213"/>
      <c r="B369" s="214"/>
      <c r="C369" s="213"/>
      <c r="D369" s="213"/>
      <c r="E369" s="213"/>
      <c r="F369" s="213"/>
      <c r="G369" s="213"/>
    </row>
    <row r="370" spans="1:7" x14ac:dyDescent="0.2">
      <c r="A370" s="213"/>
      <c r="B370" s="214"/>
      <c r="C370" s="213"/>
      <c r="D370" s="213"/>
      <c r="E370" s="213"/>
      <c r="F370" s="213"/>
      <c r="G370" s="213"/>
    </row>
    <row r="371" spans="1:7" x14ac:dyDescent="0.2">
      <c r="A371" s="213"/>
      <c r="B371" s="214"/>
      <c r="C371" s="213"/>
      <c r="D371" s="213"/>
      <c r="E371" s="213"/>
      <c r="F371" s="213"/>
      <c r="G371" s="213"/>
    </row>
    <row r="372" spans="1:7" x14ac:dyDescent="0.2">
      <c r="A372" s="213"/>
      <c r="B372" s="214"/>
      <c r="C372" s="213"/>
      <c r="D372" s="213"/>
      <c r="E372" s="213"/>
      <c r="F372" s="213"/>
      <c r="G372" s="213"/>
    </row>
    <row r="373" spans="1:7" x14ac:dyDescent="0.2">
      <c r="A373" s="213"/>
      <c r="B373" s="214"/>
      <c r="C373" s="213"/>
      <c r="D373" s="213"/>
      <c r="E373" s="213"/>
      <c r="F373" s="213"/>
      <c r="G373" s="213"/>
    </row>
    <row r="374" spans="1:7" x14ac:dyDescent="0.2">
      <c r="A374" s="213"/>
      <c r="B374" s="214"/>
      <c r="C374" s="213"/>
      <c r="D374" s="213"/>
      <c r="E374" s="213"/>
      <c r="F374" s="213"/>
      <c r="G374" s="213"/>
    </row>
    <row r="375" spans="1:7" x14ac:dyDescent="0.2">
      <c r="A375" s="213"/>
      <c r="B375" s="214"/>
      <c r="C375" s="213"/>
      <c r="D375" s="213"/>
      <c r="E375" s="213"/>
      <c r="F375" s="213"/>
      <c r="G375" s="213"/>
    </row>
    <row r="376" spans="1:7" x14ac:dyDescent="0.2">
      <c r="A376" s="213"/>
      <c r="B376" s="214"/>
      <c r="C376" s="213"/>
      <c r="D376" s="213"/>
      <c r="E376" s="213"/>
      <c r="F376" s="213"/>
      <c r="G376" s="213"/>
    </row>
    <row r="377" spans="1:7" x14ac:dyDescent="0.2">
      <c r="A377" s="213"/>
      <c r="B377" s="214"/>
      <c r="C377" s="213"/>
      <c r="D377" s="213"/>
      <c r="E377" s="213"/>
      <c r="F377" s="213"/>
      <c r="G377" s="213"/>
    </row>
    <row r="378" spans="1:7" x14ac:dyDescent="0.2">
      <c r="A378" s="213"/>
      <c r="B378" s="214"/>
      <c r="C378" s="213"/>
      <c r="D378" s="213"/>
      <c r="E378" s="213"/>
      <c r="F378" s="213"/>
      <c r="G378" s="213"/>
    </row>
    <row r="379" spans="1:7" x14ac:dyDescent="0.2">
      <c r="A379" s="213"/>
      <c r="B379" s="214"/>
      <c r="C379" s="213"/>
      <c r="D379" s="213"/>
      <c r="E379" s="213"/>
      <c r="F379" s="213"/>
      <c r="G379" s="213"/>
    </row>
    <row r="380" spans="1:7" x14ac:dyDescent="0.2">
      <c r="A380" s="213"/>
      <c r="B380" s="214"/>
      <c r="C380" s="213"/>
      <c r="D380" s="213"/>
      <c r="E380" s="213"/>
      <c r="F380" s="213"/>
      <c r="G380" s="213"/>
    </row>
    <row r="381" spans="1:7" x14ac:dyDescent="0.2">
      <c r="A381" s="213"/>
      <c r="B381" s="214"/>
      <c r="C381" s="213"/>
      <c r="D381" s="213"/>
      <c r="E381" s="213"/>
      <c r="F381" s="213"/>
      <c r="G381" s="213"/>
    </row>
    <row r="382" spans="1:7" x14ac:dyDescent="0.2">
      <c r="A382" s="213"/>
      <c r="B382" s="214"/>
      <c r="C382" s="213"/>
      <c r="D382" s="213"/>
      <c r="E382" s="213"/>
      <c r="F382" s="213"/>
      <c r="G382" s="213"/>
    </row>
    <row r="383" spans="1:7" x14ac:dyDescent="0.2">
      <c r="A383" s="213"/>
      <c r="B383" s="214"/>
      <c r="C383" s="213"/>
      <c r="D383" s="213"/>
      <c r="E383" s="213"/>
      <c r="F383" s="213"/>
      <c r="G383" s="213"/>
    </row>
    <row r="384" spans="1:7" x14ac:dyDescent="0.2">
      <c r="A384" s="213"/>
      <c r="B384" s="214"/>
      <c r="C384" s="213"/>
      <c r="D384" s="213"/>
      <c r="E384" s="213"/>
      <c r="F384" s="213"/>
      <c r="G384" s="213"/>
    </row>
    <row r="385" spans="1:7" x14ac:dyDescent="0.2">
      <c r="A385" s="213"/>
      <c r="B385" s="214"/>
      <c r="C385" s="213"/>
      <c r="D385" s="213"/>
      <c r="E385" s="213"/>
      <c r="F385" s="213"/>
      <c r="G385" s="213"/>
    </row>
    <row r="386" spans="1:7" x14ac:dyDescent="0.2">
      <c r="A386" s="213"/>
      <c r="B386" s="214"/>
      <c r="C386" s="213"/>
      <c r="D386" s="213"/>
      <c r="E386" s="213"/>
      <c r="F386" s="213"/>
      <c r="G386" s="213"/>
    </row>
    <row r="387" spans="1:7" x14ac:dyDescent="0.2">
      <c r="A387" s="213"/>
      <c r="B387" s="214"/>
      <c r="C387" s="213"/>
      <c r="D387" s="213"/>
      <c r="E387" s="213"/>
      <c r="F387" s="213"/>
      <c r="G387" s="213"/>
    </row>
    <row r="388" spans="1:7" x14ac:dyDescent="0.2">
      <c r="A388" s="213"/>
      <c r="B388" s="214"/>
      <c r="C388" s="213"/>
      <c r="D388" s="213"/>
      <c r="E388" s="213"/>
      <c r="F388" s="213"/>
      <c r="G388" s="213"/>
    </row>
    <row r="389" spans="1:7" x14ac:dyDescent="0.2">
      <c r="A389" s="213"/>
      <c r="B389" s="214"/>
      <c r="C389" s="213"/>
      <c r="D389" s="213"/>
      <c r="E389" s="213"/>
      <c r="F389" s="213"/>
      <c r="G389" s="213"/>
    </row>
    <row r="390" spans="1:7" x14ac:dyDescent="0.2">
      <c r="A390" s="213"/>
      <c r="B390" s="214"/>
      <c r="C390" s="213"/>
      <c r="D390" s="213"/>
      <c r="E390" s="213"/>
      <c r="F390" s="213"/>
      <c r="G390" s="213"/>
    </row>
    <row r="391" spans="1:7" x14ac:dyDescent="0.2">
      <c r="A391" s="213"/>
      <c r="B391" s="214"/>
      <c r="C391" s="213"/>
      <c r="D391" s="213"/>
      <c r="E391" s="213"/>
      <c r="F391" s="213"/>
      <c r="G391" s="213"/>
    </row>
    <row r="392" spans="1:7" x14ac:dyDescent="0.2">
      <c r="A392" s="213"/>
      <c r="B392" s="214"/>
      <c r="C392" s="213"/>
      <c r="D392" s="213"/>
      <c r="E392" s="213"/>
      <c r="F392" s="213"/>
      <c r="G392" s="213"/>
    </row>
    <row r="393" spans="1:7" x14ac:dyDescent="0.2">
      <c r="A393" s="213"/>
      <c r="B393" s="214"/>
      <c r="C393" s="213"/>
      <c r="D393" s="213"/>
      <c r="E393" s="213"/>
      <c r="F393" s="213"/>
      <c r="G393" s="213"/>
    </row>
    <row r="394" spans="1:7" x14ac:dyDescent="0.2">
      <c r="A394" s="213"/>
      <c r="B394" s="214"/>
      <c r="C394" s="213"/>
      <c r="D394" s="213"/>
      <c r="E394" s="213"/>
      <c r="F394" s="213"/>
      <c r="G394" s="213"/>
    </row>
    <row r="395" spans="1:7" x14ac:dyDescent="0.2">
      <c r="A395" s="213"/>
      <c r="B395" s="214"/>
      <c r="C395" s="213"/>
      <c r="D395" s="213"/>
      <c r="E395" s="213"/>
      <c r="F395" s="213"/>
      <c r="G395" s="213"/>
    </row>
    <row r="396" spans="1:7" x14ac:dyDescent="0.2">
      <c r="A396" s="213"/>
      <c r="B396" s="214"/>
      <c r="C396" s="213"/>
      <c r="D396" s="213"/>
      <c r="E396" s="213"/>
      <c r="F396" s="213"/>
      <c r="G396" s="213"/>
    </row>
    <row r="397" spans="1:7" x14ac:dyDescent="0.2">
      <c r="A397" s="213"/>
      <c r="B397" s="214"/>
      <c r="C397" s="213"/>
      <c r="D397" s="213"/>
      <c r="E397" s="213"/>
      <c r="F397" s="213"/>
      <c r="G397" s="213"/>
    </row>
    <row r="398" spans="1:7" x14ac:dyDescent="0.2">
      <c r="A398" s="213"/>
      <c r="B398" s="214"/>
      <c r="C398" s="213"/>
      <c r="D398" s="213"/>
      <c r="E398" s="213"/>
      <c r="F398" s="213"/>
      <c r="G398" s="213"/>
    </row>
    <row r="399" spans="1:7" x14ac:dyDescent="0.2">
      <c r="A399" s="213"/>
      <c r="B399" s="214"/>
      <c r="C399" s="213"/>
      <c r="D399" s="213"/>
      <c r="E399" s="213"/>
      <c r="F399" s="213"/>
      <c r="G399" s="213"/>
    </row>
    <row r="400" spans="1:7" x14ac:dyDescent="0.2">
      <c r="A400" s="213"/>
      <c r="B400" s="214"/>
      <c r="C400" s="213"/>
      <c r="D400" s="213"/>
      <c r="E400" s="213"/>
      <c r="F400" s="213"/>
      <c r="G400" s="213"/>
    </row>
    <row r="401" spans="1:7" x14ac:dyDescent="0.2">
      <c r="A401" s="213"/>
      <c r="B401" s="214"/>
      <c r="C401" s="213"/>
      <c r="D401" s="213"/>
      <c r="E401" s="213"/>
      <c r="F401" s="213"/>
      <c r="G401" s="213"/>
    </row>
    <row r="402" spans="1:7" x14ac:dyDescent="0.2">
      <c r="A402" s="213"/>
      <c r="B402" s="214"/>
      <c r="C402" s="213"/>
      <c r="D402" s="213"/>
      <c r="E402" s="213"/>
      <c r="F402" s="213"/>
      <c r="G402" s="213"/>
    </row>
    <row r="403" spans="1:7" x14ac:dyDescent="0.2">
      <c r="A403" s="213"/>
      <c r="B403" s="214"/>
      <c r="C403" s="213"/>
      <c r="D403" s="213"/>
      <c r="E403" s="213"/>
      <c r="F403" s="213"/>
      <c r="G403" s="213"/>
    </row>
    <row r="404" spans="1:7" x14ac:dyDescent="0.2">
      <c r="A404" s="213"/>
      <c r="B404" s="214"/>
      <c r="C404" s="213"/>
      <c r="D404" s="213"/>
      <c r="E404" s="213"/>
      <c r="F404" s="213"/>
      <c r="G404" s="213"/>
    </row>
    <row r="405" spans="1:7" x14ac:dyDescent="0.2">
      <c r="A405" s="213"/>
      <c r="B405" s="214"/>
      <c r="C405" s="213"/>
      <c r="D405" s="213"/>
      <c r="E405" s="213"/>
      <c r="F405" s="213"/>
      <c r="G405" s="213"/>
    </row>
    <row r="406" spans="1:7" x14ac:dyDescent="0.2">
      <c r="A406" s="213"/>
      <c r="B406" s="214"/>
      <c r="C406" s="213"/>
      <c r="D406" s="213"/>
      <c r="E406" s="213"/>
      <c r="F406" s="213"/>
      <c r="G406" s="213"/>
    </row>
    <row r="407" spans="1:7" x14ac:dyDescent="0.2">
      <c r="A407" s="213"/>
      <c r="B407" s="214"/>
      <c r="C407" s="213"/>
      <c r="D407" s="213"/>
      <c r="E407" s="213"/>
      <c r="F407" s="213"/>
      <c r="G407" s="213"/>
    </row>
    <row r="408" spans="1:7" x14ac:dyDescent="0.2">
      <c r="A408" s="213"/>
      <c r="B408" s="214"/>
      <c r="C408" s="213"/>
      <c r="D408" s="213"/>
      <c r="E408" s="213"/>
      <c r="F408" s="213"/>
      <c r="G408" s="213"/>
    </row>
    <row r="409" spans="1:7" x14ac:dyDescent="0.2">
      <c r="A409" s="213"/>
      <c r="B409" s="214"/>
      <c r="C409" s="213"/>
      <c r="D409" s="213"/>
      <c r="E409" s="213"/>
      <c r="F409" s="213"/>
      <c r="G409" s="213"/>
    </row>
    <row r="410" spans="1:7" x14ac:dyDescent="0.2">
      <c r="A410" s="213"/>
      <c r="B410" s="214"/>
      <c r="C410" s="213"/>
      <c r="D410" s="213"/>
      <c r="E410" s="213"/>
      <c r="F410" s="213"/>
      <c r="G410" s="213"/>
    </row>
    <row r="411" spans="1:7" x14ac:dyDescent="0.2">
      <c r="A411" s="213"/>
      <c r="B411" s="214"/>
      <c r="C411" s="213"/>
      <c r="D411" s="213"/>
      <c r="E411" s="213"/>
      <c r="F411" s="213"/>
      <c r="G411" s="213"/>
    </row>
    <row r="412" spans="1:7" x14ac:dyDescent="0.2">
      <c r="A412" s="213"/>
      <c r="B412" s="214"/>
      <c r="C412" s="213"/>
      <c r="D412" s="213"/>
      <c r="E412" s="213"/>
      <c r="F412" s="213"/>
      <c r="G412" s="213"/>
    </row>
    <row r="413" spans="1:7" x14ac:dyDescent="0.2">
      <c r="A413" s="213"/>
      <c r="B413" s="214"/>
      <c r="C413" s="213"/>
      <c r="D413" s="213"/>
      <c r="E413" s="213"/>
      <c r="F413" s="213"/>
      <c r="G413" s="213"/>
    </row>
    <row r="414" spans="1:7" x14ac:dyDescent="0.2">
      <c r="A414" s="213"/>
      <c r="B414" s="214"/>
      <c r="C414" s="213"/>
      <c r="D414" s="213"/>
      <c r="E414" s="213"/>
      <c r="F414" s="213"/>
      <c r="G414" s="213"/>
    </row>
    <row r="415" spans="1:7" x14ac:dyDescent="0.2">
      <c r="A415" s="213"/>
      <c r="B415" s="214"/>
      <c r="C415" s="213"/>
      <c r="D415" s="213"/>
      <c r="E415" s="213"/>
      <c r="F415" s="213"/>
      <c r="G415" s="213"/>
    </row>
    <row r="416" spans="1:7" x14ac:dyDescent="0.2">
      <c r="A416" s="213"/>
      <c r="B416" s="214"/>
      <c r="C416" s="213"/>
      <c r="D416" s="213"/>
      <c r="E416" s="213"/>
      <c r="F416" s="213"/>
      <c r="G416" s="213"/>
    </row>
    <row r="417" spans="1:7" x14ac:dyDescent="0.2">
      <c r="A417" s="213"/>
      <c r="B417" s="214"/>
      <c r="C417" s="213"/>
      <c r="D417" s="213"/>
      <c r="E417" s="213"/>
      <c r="F417" s="213"/>
      <c r="G417" s="213"/>
    </row>
    <row r="418" spans="1:7" x14ac:dyDescent="0.2">
      <c r="A418" s="213"/>
      <c r="B418" s="214"/>
      <c r="C418" s="213"/>
      <c r="D418" s="213"/>
      <c r="E418" s="213"/>
      <c r="F418" s="213"/>
      <c r="G418" s="213"/>
    </row>
    <row r="419" spans="1:7" x14ac:dyDescent="0.2">
      <c r="A419" s="213"/>
      <c r="B419" s="214"/>
      <c r="C419" s="213"/>
      <c r="D419" s="213"/>
      <c r="E419" s="213"/>
      <c r="F419" s="213"/>
      <c r="G419" s="213"/>
    </row>
    <row r="420" spans="1:7" x14ac:dyDescent="0.2">
      <c r="A420" s="213"/>
      <c r="B420" s="214"/>
      <c r="C420" s="213"/>
      <c r="D420" s="213"/>
      <c r="E420" s="213"/>
      <c r="F420" s="213"/>
      <c r="G420" s="213"/>
    </row>
    <row r="421" spans="1:7" x14ac:dyDescent="0.2">
      <c r="A421" s="213"/>
      <c r="B421" s="214"/>
      <c r="C421" s="213"/>
      <c r="D421" s="213"/>
      <c r="E421" s="213"/>
      <c r="F421" s="213"/>
      <c r="G421" s="213"/>
    </row>
    <row r="422" spans="1:7" x14ac:dyDescent="0.2">
      <c r="A422" s="213"/>
      <c r="B422" s="214"/>
      <c r="C422" s="213"/>
      <c r="D422" s="213"/>
      <c r="E422" s="213"/>
      <c r="F422" s="213"/>
      <c r="G422" s="213"/>
    </row>
    <row r="423" spans="1:7" x14ac:dyDescent="0.2">
      <c r="A423" s="213"/>
      <c r="B423" s="214"/>
      <c r="C423" s="213"/>
      <c r="D423" s="213"/>
      <c r="E423" s="213"/>
      <c r="F423" s="213"/>
      <c r="G423" s="213"/>
    </row>
    <row r="424" spans="1:7" x14ac:dyDescent="0.2">
      <c r="A424" s="213"/>
      <c r="B424" s="214"/>
      <c r="C424" s="213"/>
      <c r="D424" s="213"/>
      <c r="E424" s="213"/>
      <c r="F424" s="213"/>
      <c r="G424" s="213"/>
    </row>
    <row r="425" spans="1:7" x14ac:dyDescent="0.2">
      <c r="A425" s="213"/>
      <c r="B425" s="214"/>
      <c r="C425" s="213"/>
      <c r="D425" s="213"/>
      <c r="E425" s="213"/>
      <c r="F425" s="213"/>
      <c r="G425" s="213"/>
    </row>
    <row r="426" spans="1:7" x14ac:dyDescent="0.2">
      <c r="A426" s="213"/>
      <c r="B426" s="214"/>
      <c r="C426" s="213"/>
      <c r="D426" s="213"/>
      <c r="E426" s="213"/>
      <c r="F426" s="213"/>
      <c r="G426" s="213"/>
    </row>
    <row r="427" spans="1:7" x14ac:dyDescent="0.2">
      <c r="A427" s="213"/>
      <c r="B427" s="214"/>
      <c r="C427" s="213"/>
      <c r="D427" s="213"/>
      <c r="E427" s="213"/>
      <c r="F427" s="213"/>
      <c r="G427" s="213"/>
    </row>
    <row r="428" spans="1:7" x14ac:dyDescent="0.2">
      <c r="A428" s="213"/>
      <c r="B428" s="214"/>
      <c r="C428" s="213"/>
      <c r="D428" s="213"/>
      <c r="E428" s="213"/>
      <c r="F428" s="213"/>
      <c r="G428" s="213"/>
    </row>
    <row r="429" spans="1:7" x14ac:dyDescent="0.2">
      <c r="A429" s="213"/>
      <c r="B429" s="214"/>
      <c r="C429" s="213"/>
      <c r="D429" s="213"/>
      <c r="E429" s="213"/>
      <c r="F429" s="213"/>
      <c r="G429" s="213"/>
    </row>
    <row r="430" spans="1:7" x14ac:dyDescent="0.2">
      <c r="A430" s="213"/>
      <c r="B430" s="214"/>
      <c r="C430" s="213"/>
      <c r="D430" s="213"/>
      <c r="E430" s="213"/>
      <c r="F430" s="213"/>
      <c r="G430" s="213"/>
    </row>
    <row r="431" spans="1:7" x14ac:dyDescent="0.2">
      <c r="A431" s="213"/>
      <c r="B431" s="214"/>
      <c r="C431" s="213"/>
      <c r="D431" s="213"/>
      <c r="E431" s="213"/>
      <c r="F431" s="213"/>
      <c r="G431" s="213"/>
    </row>
    <row r="432" spans="1:7" x14ac:dyDescent="0.2">
      <c r="A432" s="213"/>
      <c r="B432" s="214"/>
      <c r="C432" s="213"/>
      <c r="D432" s="213"/>
      <c r="E432" s="213"/>
      <c r="F432" s="213"/>
      <c r="G432" s="213"/>
    </row>
    <row r="433" spans="1:7" x14ac:dyDescent="0.2">
      <c r="A433" s="213"/>
      <c r="B433" s="214"/>
      <c r="C433" s="213"/>
      <c r="D433" s="213"/>
      <c r="E433" s="213"/>
      <c r="F433" s="213"/>
      <c r="G433" s="213"/>
    </row>
    <row r="434" spans="1:7" x14ac:dyDescent="0.2">
      <c r="A434" s="213"/>
      <c r="B434" s="214"/>
      <c r="C434" s="213"/>
      <c r="D434" s="213"/>
      <c r="E434" s="213"/>
      <c r="F434" s="213"/>
      <c r="G434" s="213"/>
    </row>
    <row r="435" spans="1:7" x14ac:dyDescent="0.2">
      <c r="A435" s="213"/>
      <c r="B435" s="214"/>
      <c r="C435" s="213"/>
      <c r="D435" s="213"/>
      <c r="E435" s="213"/>
      <c r="F435" s="213"/>
      <c r="G435" s="213"/>
    </row>
    <row r="436" spans="1:7" x14ac:dyDescent="0.2">
      <c r="A436" s="213"/>
      <c r="B436" s="214"/>
      <c r="C436" s="213"/>
      <c r="D436" s="213"/>
      <c r="E436" s="213"/>
      <c r="F436" s="213"/>
      <c r="G436" s="213"/>
    </row>
    <row r="437" spans="1:7" x14ac:dyDescent="0.2">
      <c r="A437" s="213"/>
      <c r="B437" s="214"/>
      <c r="C437" s="213"/>
      <c r="D437" s="213"/>
      <c r="E437" s="213"/>
      <c r="F437" s="213"/>
      <c r="G437" s="213"/>
    </row>
    <row r="438" spans="1:7" x14ac:dyDescent="0.2">
      <c r="A438" s="213"/>
      <c r="B438" s="214"/>
      <c r="C438" s="213"/>
      <c r="D438" s="213"/>
      <c r="E438" s="213"/>
      <c r="F438" s="213"/>
      <c r="G438" s="213"/>
    </row>
    <row r="439" spans="1:7" x14ac:dyDescent="0.2">
      <c r="A439" s="213"/>
      <c r="B439" s="214"/>
      <c r="C439" s="213"/>
      <c r="D439" s="213"/>
      <c r="E439" s="213"/>
      <c r="F439" s="213"/>
      <c r="G439" s="213"/>
    </row>
    <row r="440" spans="1:7" x14ac:dyDescent="0.2">
      <c r="A440" s="213"/>
      <c r="B440" s="214"/>
      <c r="C440" s="213"/>
      <c r="D440" s="213"/>
      <c r="E440" s="213"/>
      <c r="F440" s="213"/>
      <c r="G440" s="213"/>
    </row>
    <row r="441" spans="1:7" x14ac:dyDescent="0.2">
      <c r="A441" s="213"/>
      <c r="B441" s="214"/>
      <c r="C441" s="213"/>
      <c r="D441" s="213"/>
      <c r="E441" s="213"/>
      <c r="F441" s="213"/>
      <c r="G441" s="213"/>
    </row>
    <row r="442" spans="1:7" x14ac:dyDescent="0.2">
      <c r="A442" s="213"/>
      <c r="B442" s="214"/>
      <c r="C442" s="213"/>
      <c r="D442" s="213"/>
      <c r="E442" s="213"/>
      <c r="F442" s="213"/>
      <c r="G442" s="213"/>
    </row>
    <row r="443" spans="1:7" x14ac:dyDescent="0.2">
      <c r="A443" s="213"/>
      <c r="B443" s="214"/>
      <c r="C443" s="213"/>
      <c r="D443" s="213"/>
      <c r="E443" s="213"/>
      <c r="F443" s="213"/>
      <c r="G443" s="213"/>
    </row>
    <row r="444" spans="1:7" x14ac:dyDescent="0.2">
      <c r="A444" s="213"/>
      <c r="B444" s="214"/>
      <c r="C444" s="213"/>
      <c r="D444" s="213"/>
      <c r="E444" s="213"/>
      <c r="F444" s="213"/>
      <c r="G444" s="213"/>
    </row>
    <row r="445" spans="1:7" x14ac:dyDescent="0.2">
      <c r="A445" s="213"/>
      <c r="B445" s="214"/>
      <c r="C445" s="213"/>
      <c r="D445" s="213"/>
      <c r="E445" s="213"/>
      <c r="F445" s="213"/>
      <c r="G445" s="213"/>
    </row>
    <row r="446" spans="1:7" x14ac:dyDescent="0.2">
      <c r="A446" s="213"/>
      <c r="B446" s="214"/>
      <c r="C446" s="213"/>
      <c r="D446" s="213"/>
      <c r="E446" s="213"/>
      <c r="F446" s="213"/>
      <c r="G446" s="213"/>
    </row>
    <row r="447" spans="1:7" x14ac:dyDescent="0.2">
      <c r="A447" s="213"/>
      <c r="B447" s="214"/>
      <c r="C447" s="213"/>
      <c r="D447" s="213"/>
      <c r="E447" s="213"/>
      <c r="F447" s="213"/>
      <c r="G447" s="213"/>
    </row>
    <row r="448" spans="1:7" x14ac:dyDescent="0.2">
      <c r="A448" s="213"/>
      <c r="B448" s="214"/>
      <c r="C448" s="213"/>
      <c r="D448" s="213"/>
      <c r="E448" s="213"/>
      <c r="F448" s="213"/>
      <c r="G448" s="213"/>
    </row>
    <row r="449" spans="1:7" x14ac:dyDescent="0.2">
      <c r="A449" s="213"/>
      <c r="B449" s="214"/>
      <c r="C449" s="213"/>
      <c r="D449" s="213"/>
      <c r="E449" s="213"/>
      <c r="F449" s="213"/>
      <c r="G449" s="213"/>
    </row>
    <row r="450" spans="1:7" x14ac:dyDescent="0.2">
      <c r="A450" s="213"/>
      <c r="B450" s="214"/>
      <c r="C450" s="213"/>
      <c r="D450" s="213"/>
      <c r="E450" s="213"/>
      <c r="F450" s="213"/>
      <c r="G450" s="213"/>
    </row>
    <row r="451" spans="1:7" x14ac:dyDescent="0.2">
      <c r="A451" s="213"/>
      <c r="B451" s="214"/>
      <c r="C451" s="213"/>
      <c r="D451" s="213"/>
      <c r="E451" s="213"/>
      <c r="F451" s="213"/>
      <c r="G451" s="213"/>
    </row>
    <row r="452" spans="1:7" x14ac:dyDescent="0.2">
      <c r="A452" s="213"/>
      <c r="B452" s="214"/>
      <c r="C452" s="213"/>
      <c r="D452" s="213"/>
      <c r="E452" s="213"/>
      <c r="F452" s="213"/>
      <c r="G452" s="213"/>
    </row>
    <row r="453" spans="1:7" x14ac:dyDescent="0.2">
      <c r="A453" s="213"/>
      <c r="B453" s="214"/>
      <c r="C453" s="213"/>
      <c r="D453" s="213"/>
      <c r="E453" s="213"/>
      <c r="F453" s="213"/>
      <c r="G453" s="213"/>
    </row>
    <row r="454" spans="1:7" x14ac:dyDescent="0.2">
      <c r="A454" s="213"/>
      <c r="B454" s="214"/>
      <c r="C454" s="213"/>
      <c r="D454" s="213"/>
      <c r="E454" s="213"/>
      <c r="F454" s="213"/>
      <c r="G454" s="213"/>
    </row>
    <row r="455" spans="1:7" x14ac:dyDescent="0.2">
      <c r="A455" s="213"/>
      <c r="B455" s="214"/>
      <c r="C455" s="213"/>
      <c r="D455" s="213"/>
      <c r="E455" s="213"/>
      <c r="F455" s="213"/>
      <c r="G455" s="213"/>
    </row>
    <row r="456" spans="1:7" x14ac:dyDescent="0.2">
      <c r="A456" s="213"/>
      <c r="B456" s="214"/>
      <c r="C456" s="213"/>
      <c r="D456" s="213"/>
      <c r="E456" s="213"/>
      <c r="F456" s="213"/>
      <c r="G456" s="213"/>
    </row>
    <row r="457" spans="1:7" x14ac:dyDescent="0.2">
      <c r="A457" s="213"/>
      <c r="B457" s="214"/>
      <c r="C457" s="213"/>
      <c r="D457" s="213"/>
      <c r="E457" s="213"/>
      <c r="F457" s="213"/>
      <c r="G457" s="213"/>
    </row>
    <row r="458" spans="1:7" x14ac:dyDescent="0.2">
      <c r="A458" s="213"/>
      <c r="B458" s="214"/>
      <c r="C458" s="213"/>
      <c r="D458" s="213"/>
      <c r="E458" s="213"/>
      <c r="F458" s="213"/>
      <c r="G458" s="213"/>
    </row>
    <row r="459" spans="1:7" x14ac:dyDescent="0.2">
      <c r="A459" s="213"/>
      <c r="B459" s="214"/>
      <c r="C459" s="213"/>
      <c r="D459" s="213"/>
      <c r="E459" s="213"/>
      <c r="F459" s="213"/>
      <c r="G459" s="213"/>
    </row>
    <row r="460" spans="1:7" x14ac:dyDescent="0.2">
      <c r="A460" s="213"/>
      <c r="B460" s="214"/>
      <c r="C460" s="213"/>
      <c r="D460" s="213"/>
      <c r="E460" s="213"/>
      <c r="F460" s="213"/>
      <c r="G460" s="213"/>
    </row>
    <row r="461" spans="1:7" x14ac:dyDescent="0.2">
      <c r="A461" s="213"/>
      <c r="B461" s="214"/>
      <c r="C461" s="213"/>
      <c r="D461" s="213"/>
      <c r="E461" s="213"/>
      <c r="F461" s="213"/>
      <c r="G461" s="213"/>
    </row>
    <row r="462" spans="1:7" x14ac:dyDescent="0.2">
      <c r="A462" s="213"/>
      <c r="B462" s="214"/>
      <c r="C462" s="213"/>
      <c r="D462" s="213"/>
      <c r="E462" s="213"/>
      <c r="F462" s="213"/>
      <c r="G462" s="213"/>
    </row>
    <row r="463" spans="1:7" x14ac:dyDescent="0.2">
      <c r="A463" s="213"/>
      <c r="B463" s="214"/>
      <c r="C463" s="213"/>
      <c r="D463" s="213"/>
      <c r="E463" s="213"/>
      <c r="F463" s="213"/>
      <c r="G463" s="213"/>
    </row>
    <row r="464" spans="1:7" x14ac:dyDescent="0.2">
      <c r="A464" s="213"/>
      <c r="B464" s="214"/>
      <c r="C464" s="213"/>
      <c r="D464" s="213"/>
      <c r="E464" s="213"/>
      <c r="F464" s="213"/>
      <c r="G464" s="213"/>
    </row>
    <row r="465" spans="1:7" x14ac:dyDescent="0.2">
      <c r="A465" s="213"/>
      <c r="B465" s="214"/>
      <c r="C465" s="213"/>
      <c r="D465" s="213"/>
      <c r="E465" s="213"/>
      <c r="F465" s="213"/>
      <c r="G465" s="213"/>
    </row>
    <row r="466" spans="1:7" x14ac:dyDescent="0.2">
      <c r="A466" s="213"/>
      <c r="B466" s="214"/>
      <c r="C466" s="213"/>
      <c r="D466" s="213"/>
      <c r="E466" s="213"/>
      <c r="F466" s="213"/>
      <c r="G466" s="213"/>
    </row>
    <row r="467" spans="1:7" x14ac:dyDescent="0.2">
      <c r="A467" s="213"/>
      <c r="B467" s="214"/>
      <c r="C467" s="213"/>
      <c r="D467" s="213"/>
      <c r="E467" s="213"/>
      <c r="F467" s="213"/>
      <c r="G467" s="213"/>
    </row>
    <row r="468" spans="1:7" x14ac:dyDescent="0.2">
      <c r="A468" s="213"/>
      <c r="B468" s="214"/>
      <c r="C468" s="213"/>
      <c r="D468" s="213"/>
      <c r="E468" s="213"/>
      <c r="F468" s="213"/>
      <c r="G468" s="213"/>
    </row>
    <row r="469" spans="1:7" x14ac:dyDescent="0.2">
      <c r="A469" s="213"/>
      <c r="B469" s="214"/>
      <c r="C469" s="213"/>
      <c r="D469" s="213"/>
      <c r="E469" s="213"/>
      <c r="F469" s="213"/>
      <c r="G469" s="213"/>
    </row>
    <row r="470" spans="1:7" x14ac:dyDescent="0.2">
      <c r="A470" s="213"/>
      <c r="B470" s="214"/>
      <c r="C470" s="213"/>
      <c r="D470" s="213"/>
      <c r="E470" s="213"/>
      <c r="F470" s="213"/>
      <c r="G470" s="213"/>
    </row>
    <row r="471" spans="1:7" x14ac:dyDescent="0.2">
      <c r="A471" s="213"/>
      <c r="B471" s="214"/>
      <c r="C471" s="213"/>
      <c r="D471" s="213"/>
      <c r="E471" s="213"/>
      <c r="F471" s="213"/>
      <c r="G471" s="213"/>
    </row>
    <row r="472" spans="1:7" x14ac:dyDescent="0.2">
      <c r="A472" s="213"/>
      <c r="B472" s="214"/>
      <c r="C472" s="213"/>
      <c r="D472" s="213"/>
      <c r="E472" s="213"/>
      <c r="F472" s="213"/>
      <c r="G472" s="213"/>
    </row>
    <row r="473" spans="1:7" x14ac:dyDescent="0.2">
      <c r="A473" s="213"/>
      <c r="B473" s="214"/>
      <c r="C473" s="213"/>
      <c r="D473" s="213"/>
      <c r="E473" s="213"/>
      <c r="F473" s="213"/>
      <c r="G473" s="213"/>
    </row>
    <row r="474" spans="1:7" x14ac:dyDescent="0.2">
      <c r="A474" s="213"/>
      <c r="B474" s="214"/>
      <c r="C474" s="213"/>
      <c r="D474" s="213"/>
      <c r="E474" s="213"/>
      <c r="F474" s="213"/>
      <c r="G474" s="213"/>
    </row>
    <row r="475" spans="1:7" x14ac:dyDescent="0.2">
      <c r="A475" s="213"/>
      <c r="B475" s="214"/>
      <c r="C475" s="213"/>
      <c r="D475" s="213"/>
      <c r="E475" s="213"/>
      <c r="F475" s="213"/>
      <c r="G475" s="213"/>
    </row>
    <row r="476" spans="1:7" x14ac:dyDescent="0.2">
      <c r="A476" s="213"/>
      <c r="B476" s="214"/>
      <c r="C476" s="213"/>
      <c r="D476" s="213"/>
      <c r="E476" s="213"/>
      <c r="F476" s="213"/>
      <c r="G476" s="213"/>
    </row>
    <row r="477" spans="1:7" x14ac:dyDescent="0.2">
      <c r="A477" s="213"/>
      <c r="B477" s="214"/>
      <c r="C477" s="213"/>
      <c r="D477" s="213"/>
      <c r="E477" s="213"/>
      <c r="F477" s="213"/>
      <c r="G477" s="213"/>
    </row>
    <row r="478" spans="1:7" x14ac:dyDescent="0.2">
      <c r="A478" s="213"/>
      <c r="B478" s="214"/>
      <c r="C478" s="213"/>
      <c r="D478" s="213"/>
      <c r="E478" s="213"/>
      <c r="F478" s="213"/>
      <c r="G478" s="213"/>
    </row>
    <row r="479" spans="1:7" x14ac:dyDescent="0.2">
      <c r="A479" s="213"/>
      <c r="B479" s="214"/>
      <c r="C479" s="213"/>
      <c r="D479" s="213"/>
      <c r="E479" s="213"/>
      <c r="F479" s="213"/>
      <c r="G479" s="213"/>
    </row>
    <row r="480" spans="1:7" x14ac:dyDescent="0.2">
      <c r="A480" s="213"/>
      <c r="B480" s="214"/>
      <c r="C480" s="213"/>
      <c r="D480" s="213"/>
      <c r="E480" s="213"/>
      <c r="F480" s="213"/>
      <c r="G480" s="213"/>
    </row>
    <row r="481" spans="1:7" x14ac:dyDescent="0.2">
      <c r="A481" s="213"/>
      <c r="B481" s="214"/>
      <c r="C481" s="213"/>
      <c r="D481" s="213"/>
      <c r="E481" s="213"/>
      <c r="F481" s="213"/>
      <c r="G481" s="213"/>
    </row>
    <row r="482" spans="1:7" x14ac:dyDescent="0.2">
      <c r="A482" s="213"/>
      <c r="B482" s="214"/>
      <c r="C482" s="213"/>
      <c r="D482" s="213"/>
      <c r="E482" s="213"/>
      <c r="F482" s="213"/>
      <c r="G482" s="213"/>
    </row>
    <row r="483" spans="1:7" x14ac:dyDescent="0.2">
      <c r="A483" s="213"/>
      <c r="B483" s="214"/>
      <c r="C483" s="213"/>
      <c r="D483" s="213"/>
      <c r="E483" s="213"/>
      <c r="F483" s="213"/>
      <c r="G483" s="213"/>
    </row>
    <row r="484" spans="1:7" x14ac:dyDescent="0.2">
      <c r="A484" s="213"/>
      <c r="B484" s="214"/>
      <c r="C484" s="213"/>
      <c r="D484" s="213"/>
      <c r="E484" s="213"/>
      <c r="F484" s="213"/>
      <c r="G484" s="213"/>
    </row>
    <row r="485" spans="1:7" x14ac:dyDescent="0.2">
      <c r="A485" s="213"/>
      <c r="B485" s="214"/>
      <c r="C485" s="213"/>
      <c r="D485" s="213"/>
      <c r="E485" s="213"/>
      <c r="F485" s="213"/>
      <c r="G485" s="213"/>
    </row>
    <row r="486" spans="1:7" x14ac:dyDescent="0.2">
      <c r="A486" s="213"/>
      <c r="B486" s="214"/>
      <c r="C486" s="213"/>
      <c r="D486" s="213"/>
      <c r="E486" s="213"/>
      <c r="F486" s="213"/>
      <c r="G486" s="213"/>
    </row>
    <row r="487" spans="1:7" x14ac:dyDescent="0.2">
      <c r="A487" s="213"/>
      <c r="B487" s="214"/>
      <c r="C487" s="213"/>
      <c r="D487" s="213"/>
      <c r="E487" s="213"/>
      <c r="F487" s="213"/>
      <c r="G487" s="213"/>
    </row>
    <row r="488" spans="1:7" x14ac:dyDescent="0.2">
      <c r="A488" s="213"/>
      <c r="B488" s="214"/>
      <c r="C488" s="213"/>
      <c r="D488" s="213"/>
      <c r="E488" s="213"/>
      <c r="F488" s="213"/>
      <c r="G488" s="213"/>
    </row>
    <row r="489" spans="1:7" x14ac:dyDescent="0.2">
      <c r="A489" s="213"/>
      <c r="B489" s="214"/>
      <c r="C489" s="213"/>
      <c r="D489" s="213"/>
      <c r="E489" s="213"/>
      <c r="F489" s="213"/>
      <c r="G489" s="213"/>
    </row>
    <row r="490" spans="1:7" x14ac:dyDescent="0.2">
      <c r="A490" s="213"/>
      <c r="B490" s="214"/>
      <c r="C490" s="213"/>
      <c r="D490" s="213"/>
      <c r="E490" s="213"/>
      <c r="F490" s="213"/>
      <c r="G490" s="213"/>
    </row>
    <row r="491" spans="1:7" x14ac:dyDescent="0.2">
      <c r="A491" s="213"/>
      <c r="B491" s="214"/>
      <c r="C491" s="213"/>
      <c r="D491" s="213"/>
      <c r="E491" s="213"/>
      <c r="F491" s="213"/>
      <c r="G491" s="213"/>
    </row>
    <row r="492" spans="1:7" x14ac:dyDescent="0.2">
      <c r="A492" s="213"/>
      <c r="B492" s="214"/>
      <c r="C492" s="213"/>
      <c r="D492" s="213"/>
      <c r="E492" s="213"/>
      <c r="F492" s="213"/>
      <c r="G492" s="213"/>
    </row>
    <row r="493" spans="1:7" x14ac:dyDescent="0.2">
      <c r="A493" s="213"/>
      <c r="B493" s="214"/>
      <c r="C493" s="213"/>
      <c r="D493" s="213"/>
      <c r="E493" s="213"/>
      <c r="F493" s="213"/>
      <c r="G493" s="213"/>
    </row>
    <row r="494" spans="1:7" x14ac:dyDescent="0.2">
      <c r="A494" s="213"/>
      <c r="B494" s="214"/>
      <c r="C494" s="213"/>
      <c r="D494" s="213"/>
      <c r="E494" s="213"/>
      <c r="F494" s="213"/>
      <c r="G494" s="213"/>
    </row>
    <row r="495" spans="1:7" x14ac:dyDescent="0.2">
      <c r="A495" s="213"/>
      <c r="B495" s="214"/>
      <c r="C495" s="213"/>
      <c r="D495" s="213"/>
      <c r="E495" s="213"/>
      <c r="F495" s="213"/>
      <c r="G495" s="213"/>
    </row>
    <row r="496" spans="1:7" x14ac:dyDescent="0.2">
      <c r="A496" s="213"/>
      <c r="B496" s="214"/>
      <c r="C496" s="213"/>
      <c r="D496" s="213"/>
      <c r="E496" s="213"/>
      <c r="F496" s="213"/>
      <c r="G496" s="213"/>
    </row>
    <row r="497" spans="1:7" x14ac:dyDescent="0.2">
      <c r="A497" s="213"/>
      <c r="B497" s="214"/>
      <c r="C497" s="213"/>
      <c r="D497" s="213"/>
      <c r="E497" s="213"/>
      <c r="F497" s="213"/>
      <c r="G497" s="213"/>
    </row>
    <row r="498" spans="1:7" x14ac:dyDescent="0.2">
      <c r="A498" s="213"/>
      <c r="B498" s="214"/>
      <c r="C498" s="213"/>
      <c r="D498" s="213"/>
      <c r="E498" s="213"/>
      <c r="F498" s="213"/>
      <c r="G498" s="213"/>
    </row>
    <row r="499" spans="1:7" x14ac:dyDescent="0.2">
      <c r="A499" s="213"/>
      <c r="B499" s="214"/>
      <c r="C499" s="213"/>
      <c r="D499" s="213"/>
      <c r="E499" s="213"/>
      <c r="F499" s="213"/>
      <c r="G499" s="213"/>
    </row>
    <row r="500" spans="1:7" x14ac:dyDescent="0.2">
      <c r="A500" s="213"/>
      <c r="B500" s="214"/>
      <c r="C500" s="213"/>
      <c r="D500" s="213"/>
      <c r="E500" s="213"/>
      <c r="F500" s="213"/>
      <c r="G500" s="213"/>
    </row>
    <row r="501" spans="1:7" x14ac:dyDescent="0.2">
      <c r="A501" s="213"/>
      <c r="B501" s="214"/>
      <c r="C501" s="213"/>
      <c r="D501" s="213"/>
      <c r="E501" s="213"/>
      <c r="F501" s="213"/>
      <c r="G501" s="213"/>
    </row>
    <row r="502" spans="1:7" x14ac:dyDescent="0.2">
      <c r="A502" s="213"/>
      <c r="B502" s="214"/>
      <c r="C502" s="213"/>
      <c r="D502" s="213"/>
      <c r="E502" s="213"/>
      <c r="F502" s="213"/>
      <c r="G502" s="213"/>
    </row>
    <row r="503" spans="1:7" x14ac:dyDescent="0.2">
      <c r="A503" s="213"/>
      <c r="B503" s="214"/>
      <c r="C503" s="213"/>
      <c r="D503" s="213"/>
      <c r="E503" s="213"/>
      <c r="F503" s="213"/>
      <c r="G503" s="213"/>
    </row>
    <row r="504" spans="1:7" x14ac:dyDescent="0.2">
      <c r="A504" s="213"/>
      <c r="B504" s="214"/>
      <c r="C504" s="213"/>
      <c r="D504" s="213"/>
      <c r="E504" s="213"/>
      <c r="F504" s="213"/>
      <c r="G504" s="213"/>
    </row>
    <row r="505" spans="1:7" x14ac:dyDescent="0.2">
      <c r="A505" s="213"/>
      <c r="B505" s="214"/>
      <c r="C505" s="213"/>
      <c r="D505" s="213"/>
      <c r="E505" s="213"/>
      <c r="F505" s="213"/>
      <c r="G505" s="213"/>
    </row>
    <row r="506" spans="1:7" x14ac:dyDescent="0.2">
      <c r="A506" s="213"/>
      <c r="B506" s="214"/>
      <c r="C506" s="213"/>
      <c r="D506" s="213"/>
      <c r="E506" s="213"/>
      <c r="F506" s="213"/>
      <c r="G506" s="213"/>
    </row>
    <row r="507" spans="1:7" x14ac:dyDescent="0.2">
      <c r="A507" s="213"/>
      <c r="B507" s="214"/>
      <c r="C507" s="213"/>
      <c r="D507" s="213"/>
      <c r="E507" s="213"/>
      <c r="F507" s="213"/>
      <c r="G507" s="213"/>
    </row>
    <row r="508" spans="1:7" x14ac:dyDescent="0.2">
      <c r="A508" s="213"/>
      <c r="B508" s="214"/>
      <c r="C508" s="213"/>
      <c r="D508" s="213"/>
      <c r="E508" s="213"/>
      <c r="F508" s="213"/>
      <c r="G508" s="213"/>
    </row>
    <row r="509" spans="1:7" x14ac:dyDescent="0.2">
      <c r="A509" s="213"/>
      <c r="B509" s="214"/>
      <c r="C509" s="213"/>
      <c r="D509" s="213"/>
      <c r="E509" s="213"/>
      <c r="F509" s="213"/>
      <c r="G509" s="213"/>
    </row>
    <row r="510" spans="1:7" x14ac:dyDescent="0.2">
      <c r="A510" s="213"/>
      <c r="B510" s="214"/>
      <c r="C510" s="213"/>
      <c r="D510" s="213"/>
      <c r="E510" s="213"/>
      <c r="F510" s="213"/>
      <c r="G510" s="213"/>
    </row>
    <row r="511" spans="1:7" x14ac:dyDescent="0.2">
      <c r="A511" s="213"/>
      <c r="B511" s="214"/>
      <c r="C511" s="213"/>
      <c r="D511" s="213"/>
      <c r="E511" s="213"/>
      <c r="F511" s="213"/>
      <c r="G511" s="213"/>
    </row>
    <row r="512" spans="1:7" x14ac:dyDescent="0.2">
      <c r="A512" s="213"/>
      <c r="B512" s="214"/>
      <c r="C512" s="213"/>
      <c r="D512" s="213"/>
      <c r="E512" s="213"/>
      <c r="F512" s="213"/>
      <c r="G512" s="213"/>
    </row>
    <row r="513" spans="1:7" x14ac:dyDescent="0.2">
      <c r="A513" s="213"/>
      <c r="B513" s="214"/>
      <c r="C513" s="213"/>
      <c r="D513" s="213"/>
      <c r="E513" s="213"/>
      <c r="F513" s="213"/>
      <c r="G513" s="213"/>
    </row>
    <row r="514" spans="1:7" x14ac:dyDescent="0.2">
      <c r="A514" s="213"/>
      <c r="B514" s="214"/>
      <c r="C514" s="213"/>
      <c r="D514" s="213"/>
      <c r="E514" s="213"/>
      <c r="F514" s="213"/>
      <c r="G514" s="213"/>
    </row>
    <row r="515" spans="1:7" x14ac:dyDescent="0.2">
      <c r="A515" s="213"/>
      <c r="B515" s="214"/>
      <c r="C515" s="213"/>
      <c r="D515" s="213"/>
      <c r="E515" s="213"/>
      <c r="F515" s="213"/>
      <c r="G515" s="213"/>
    </row>
    <row r="516" spans="1:7" x14ac:dyDescent="0.2">
      <c r="A516" s="213"/>
      <c r="B516" s="214"/>
      <c r="C516" s="213"/>
      <c r="D516" s="213"/>
      <c r="E516" s="213"/>
      <c r="F516" s="213"/>
      <c r="G516" s="213"/>
    </row>
    <row r="517" spans="1:7" x14ac:dyDescent="0.2">
      <c r="A517" s="213"/>
      <c r="B517" s="214"/>
      <c r="C517" s="213"/>
      <c r="D517" s="213"/>
      <c r="E517" s="213"/>
      <c r="F517" s="213"/>
      <c r="G517" s="213"/>
    </row>
    <row r="518" spans="1:7" x14ac:dyDescent="0.2">
      <c r="A518" s="213"/>
      <c r="B518" s="214"/>
      <c r="C518" s="213"/>
      <c r="D518" s="213"/>
      <c r="E518" s="213"/>
      <c r="F518" s="213"/>
      <c r="G518" s="213"/>
    </row>
    <row r="519" spans="1:7" x14ac:dyDescent="0.2">
      <c r="A519" s="213"/>
      <c r="B519" s="214"/>
      <c r="C519" s="213"/>
      <c r="D519" s="213"/>
      <c r="E519" s="213"/>
      <c r="F519" s="213"/>
      <c r="G519" s="213"/>
    </row>
    <row r="520" spans="1:7" x14ac:dyDescent="0.2">
      <c r="A520" s="213"/>
      <c r="B520" s="214"/>
      <c r="C520" s="213"/>
      <c r="D520" s="213"/>
      <c r="E520" s="213"/>
      <c r="F520" s="213"/>
      <c r="G520" s="213"/>
    </row>
    <row r="521" spans="1:7" x14ac:dyDescent="0.2">
      <c r="A521" s="213"/>
      <c r="B521" s="214"/>
      <c r="C521" s="213"/>
      <c r="D521" s="213"/>
      <c r="E521" s="213"/>
      <c r="F521" s="213"/>
      <c r="G521" s="213"/>
    </row>
    <row r="522" spans="1:7" x14ac:dyDescent="0.2">
      <c r="A522" s="213"/>
      <c r="B522" s="214"/>
      <c r="C522" s="213"/>
      <c r="D522" s="213"/>
      <c r="E522" s="213"/>
      <c r="F522" s="213"/>
      <c r="G522" s="213"/>
    </row>
    <row r="523" spans="1:7" x14ac:dyDescent="0.2">
      <c r="A523" s="213"/>
      <c r="B523" s="214"/>
      <c r="C523" s="213"/>
      <c r="D523" s="213"/>
      <c r="E523" s="213"/>
      <c r="F523" s="213"/>
      <c r="G523" s="213"/>
    </row>
    <row r="524" spans="1:7" x14ac:dyDescent="0.2">
      <c r="A524" s="213"/>
      <c r="B524" s="214"/>
      <c r="C524" s="213"/>
      <c r="D524" s="213"/>
      <c r="E524" s="213"/>
      <c r="F524" s="213"/>
      <c r="G524" s="213"/>
    </row>
    <row r="525" spans="1:7" x14ac:dyDescent="0.2">
      <c r="A525" s="213"/>
      <c r="B525" s="214"/>
      <c r="C525" s="213"/>
      <c r="D525" s="213"/>
      <c r="E525" s="213"/>
      <c r="F525" s="213"/>
      <c r="G525" s="213"/>
    </row>
    <row r="526" spans="1:7" x14ac:dyDescent="0.2">
      <c r="A526" s="213"/>
      <c r="B526" s="214"/>
      <c r="C526" s="213"/>
      <c r="D526" s="213"/>
      <c r="E526" s="213"/>
      <c r="F526" s="213"/>
      <c r="G526" s="213"/>
    </row>
    <row r="527" spans="1:7" x14ac:dyDescent="0.2">
      <c r="A527" s="213"/>
      <c r="B527" s="214"/>
      <c r="C527" s="213"/>
      <c r="D527" s="213"/>
      <c r="E527" s="213"/>
      <c r="F527" s="213"/>
      <c r="G527" s="213"/>
    </row>
    <row r="528" spans="1:7" x14ac:dyDescent="0.2">
      <c r="A528" s="213"/>
      <c r="B528" s="214"/>
      <c r="C528" s="213"/>
      <c r="D528" s="213"/>
      <c r="E528" s="213"/>
      <c r="F528" s="213"/>
      <c r="G528" s="213"/>
    </row>
    <row r="529" spans="1:7" x14ac:dyDescent="0.2">
      <c r="A529" s="213"/>
      <c r="B529" s="214"/>
      <c r="C529" s="213"/>
      <c r="D529" s="213"/>
      <c r="E529" s="213"/>
      <c r="F529" s="213"/>
      <c r="G529" s="213"/>
    </row>
    <row r="530" spans="1:7" x14ac:dyDescent="0.2">
      <c r="A530" s="213"/>
      <c r="B530" s="214"/>
      <c r="C530" s="213"/>
      <c r="D530" s="213"/>
      <c r="E530" s="213"/>
      <c r="F530" s="213"/>
      <c r="G530" s="213"/>
    </row>
    <row r="531" spans="1:7" x14ac:dyDescent="0.2">
      <c r="A531" s="213"/>
      <c r="B531" s="214"/>
      <c r="C531" s="213"/>
      <c r="D531" s="213"/>
      <c r="E531" s="213"/>
      <c r="F531" s="213"/>
      <c r="G531" s="213"/>
    </row>
    <row r="532" spans="1:7" x14ac:dyDescent="0.2">
      <c r="A532" s="213"/>
      <c r="B532" s="214"/>
      <c r="C532" s="213"/>
      <c r="D532" s="213"/>
      <c r="E532" s="213"/>
      <c r="F532" s="213"/>
      <c r="G532" s="213"/>
    </row>
    <row r="533" spans="1:7" x14ac:dyDescent="0.2">
      <c r="A533" s="213"/>
      <c r="B533" s="214"/>
      <c r="C533" s="213"/>
      <c r="D533" s="213"/>
      <c r="E533" s="213"/>
      <c r="F533" s="213"/>
      <c r="G533" s="213"/>
    </row>
    <row r="534" spans="1:7" x14ac:dyDescent="0.2">
      <c r="A534" s="213"/>
      <c r="B534" s="214"/>
      <c r="C534" s="213"/>
      <c r="D534" s="213"/>
      <c r="E534" s="213"/>
      <c r="F534" s="213"/>
      <c r="G534" s="213"/>
    </row>
    <row r="535" spans="1:7" x14ac:dyDescent="0.2">
      <c r="A535" s="213"/>
      <c r="B535" s="214"/>
      <c r="C535" s="213"/>
      <c r="D535" s="213"/>
      <c r="E535" s="213"/>
      <c r="F535" s="213"/>
      <c r="G535" s="213"/>
    </row>
    <row r="536" spans="1:7" x14ac:dyDescent="0.2">
      <c r="A536" s="213"/>
      <c r="B536" s="214"/>
      <c r="C536" s="213"/>
      <c r="D536" s="213"/>
      <c r="E536" s="213"/>
      <c r="F536" s="213"/>
      <c r="G536" s="213"/>
    </row>
    <row r="537" spans="1:7" x14ac:dyDescent="0.2">
      <c r="A537" s="213"/>
      <c r="B537" s="214"/>
      <c r="C537" s="213"/>
      <c r="D537" s="213"/>
      <c r="E537" s="213"/>
      <c r="F537" s="213"/>
      <c r="G537" s="213"/>
    </row>
    <row r="538" spans="1:7" x14ac:dyDescent="0.2">
      <c r="A538" s="213"/>
      <c r="B538" s="214"/>
      <c r="C538" s="213"/>
      <c r="D538" s="213"/>
      <c r="E538" s="213"/>
      <c r="F538" s="213"/>
      <c r="G538" s="213"/>
    </row>
    <row r="539" spans="1:7" x14ac:dyDescent="0.2">
      <c r="A539" s="213"/>
      <c r="B539" s="214"/>
      <c r="C539" s="213"/>
      <c r="D539" s="213"/>
      <c r="E539" s="213"/>
      <c r="F539" s="213"/>
      <c r="G539" s="213"/>
    </row>
    <row r="540" spans="1:7" x14ac:dyDescent="0.2">
      <c r="A540" s="213"/>
      <c r="B540" s="214"/>
      <c r="C540" s="213"/>
      <c r="D540" s="213"/>
      <c r="E540" s="213"/>
      <c r="F540" s="213"/>
      <c r="G540" s="213"/>
    </row>
    <row r="541" spans="1:7" x14ac:dyDescent="0.2">
      <c r="A541" s="213"/>
      <c r="B541" s="214"/>
      <c r="C541" s="213"/>
      <c r="D541" s="213"/>
      <c r="E541" s="213"/>
      <c r="F541" s="213"/>
      <c r="G541" s="213"/>
    </row>
    <row r="542" spans="1:7" x14ac:dyDescent="0.2">
      <c r="A542" s="213"/>
      <c r="B542" s="214"/>
      <c r="C542" s="213"/>
      <c r="D542" s="213"/>
      <c r="E542" s="213"/>
      <c r="F542" s="213"/>
      <c r="G542" s="213"/>
    </row>
    <row r="543" spans="1:7" x14ac:dyDescent="0.2">
      <c r="A543" s="213"/>
      <c r="B543" s="214"/>
      <c r="C543" s="213"/>
      <c r="D543" s="213"/>
      <c r="E543" s="213"/>
      <c r="F543" s="213"/>
      <c r="G543" s="213"/>
    </row>
    <row r="544" spans="1:7" x14ac:dyDescent="0.2">
      <c r="A544" s="213"/>
      <c r="B544" s="214"/>
      <c r="C544" s="213"/>
      <c r="D544" s="213"/>
      <c r="E544" s="213"/>
      <c r="F544" s="213"/>
      <c r="G544" s="213"/>
    </row>
    <row r="545" spans="1:7" x14ac:dyDescent="0.2">
      <c r="A545" s="213"/>
      <c r="B545" s="214"/>
      <c r="C545" s="213"/>
      <c r="D545" s="213"/>
      <c r="E545" s="213"/>
      <c r="F545" s="213"/>
      <c r="G545" s="213"/>
    </row>
    <row r="546" spans="1:7" x14ac:dyDescent="0.2">
      <c r="A546" s="213"/>
      <c r="B546" s="214"/>
      <c r="C546" s="213"/>
      <c r="D546" s="213"/>
      <c r="E546" s="213"/>
      <c r="F546" s="213"/>
      <c r="G546" s="213"/>
    </row>
    <row r="547" spans="1:7" x14ac:dyDescent="0.2">
      <c r="A547" s="213"/>
      <c r="B547" s="214"/>
      <c r="C547" s="213"/>
      <c r="D547" s="213"/>
      <c r="E547" s="213"/>
      <c r="F547" s="213"/>
      <c r="G547" s="213"/>
    </row>
    <row r="548" spans="1:7" x14ac:dyDescent="0.2">
      <c r="A548" s="213"/>
      <c r="B548" s="214"/>
      <c r="C548" s="213"/>
      <c r="D548" s="213"/>
      <c r="E548" s="213"/>
      <c r="F548" s="213"/>
      <c r="G548" s="213"/>
    </row>
    <row r="549" spans="1:7" x14ac:dyDescent="0.2">
      <c r="A549" s="213"/>
      <c r="B549" s="214"/>
      <c r="C549" s="213"/>
      <c r="D549" s="213"/>
      <c r="E549" s="213"/>
      <c r="F549" s="213"/>
      <c r="G549" s="213"/>
    </row>
    <row r="550" spans="1:7" x14ac:dyDescent="0.2">
      <c r="A550" s="213"/>
      <c r="B550" s="214"/>
      <c r="C550" s="213"/>
      <c r="D550" s="213"/>
      <c r="E550" s="213"/>
      <c r="F550" s="213"/>
      <c r="G550" s="213"/>
    </row>
    <row r="551" spans="1:7" x14ac:dyDescent="0.2">
      <c r="A551" s="213"/>
      <c r="B551" s="214"/>
      <c r="C551" s="213"/>
      <c r="D551" s="213"/>
      <c r="E551" s="213"/>
      <c r="F551" s="213"/>
      <c r="G551" s="213"/>
    </row>
    <row r="552" spans="1:7" x14ac:dyDescent="0.2">
      <c r="A552" s="213"/>
      <c r="B552" s="214"/>
      <c r="C552" s="213"/>
      <c r="D552" s="213"/>
      <c r="E552" s="213"/>
      <c r="F552" s="213"/>
      <c r="G552" s="213"/>
    </row>
    <row r="553" spans="1:7" x14ac:dyDescent="0.2">
      <c r="A553" s="213"/>
      <c r="B553" s="214"/>
      <c r="C553" s="213"/>
      <c r="D553" s="213"/>
      <c r="E553" s="213"/>
      <c r="F553" s="213"/>
      <c r="G553" s="213"/>
    </row>
    <row r="554" spans="1:7" x14ac:dyDescent="0.2">
      <c r="A554" s="213"/>
      <c r="B554" s="214"/>
      <c r="C554" s="213"/>
      <c r="D554" s="213"/>
      <c r="E554" s="213"/>
      <c r="F554" s="213"/>
      <c r="G554" s="213"/>
    </row>
    <row r="555" spans="1:7" x14ac:dyDescent="0.2">
      <c r="A555" s="213"/>
      <c r="B555" s="214"/>
      <c r="C555" s="213"/>
      <c r="D555" s="213"/>
      <c r="E555" s="213"/>
      <c r="F555" s="213"/>
      <c r="G555" s="213"/>
    </row>
    <row r="556" spans="1:7" x14ac:dyDescent="0.2">
      <c r="A556" s="213"/>
      <c r="B556" s="214"/>
      <c r="C556" s="213"/>
      <c r="D556" s="213"/>
      <c r="E556" s="213"/>
      <c r="F556" s="213"/>
      <c r="G556" s="213"/>
    </row>
    <row r="557" spans="1:7" x14ac:dyDescent="0.2">
      <c r="A557" s="213"/>
      <c r="B557" s="214"/>
      <c r="C557" s="213"/>
      <c r="D557" s="213"/>
      <c r="E557" s="213"/>
      <c r="F557" s="213"/>
      <c r="G557" s="213"/>
    </row>
    <row r="558" spans="1:7" x14ac:dyDescent="0.2">
      <c r="A558" s="213"/>
      <c r="B558" s="214"/>
      <c r="C558" s="213"/>
      <c r="D558" s="213"/>
      <c r="E558" s="213"/>
      <c r="F558" s="213"/>
      <c r="G558" s="213"/>
    </row>
    <row r="559" spans="1:7" x14ac:dyDescent="0.2">
      <c r="A559" s="213"/>
      <c r="B559" s="214"/>
      <c r="C559" s="213"/>
      <c r="D559" s="213"/>
      <c r="E559" s="213"/>
      <c r="F559" s="213"/>
      <c r="G559" s="213"/>
    </row>
    <row r="560" spans="1:7" x14ac:dyDescent="0.2">
      <c r="A560" s="213"/>
      <c r="B560" s="214"/>
      <c r="C560" s="213"/>
      <c r="D560" s="213"/>
      <c r="E560" s="213"/>
      <c r="F560" s="213"/>
      <c r="G560" s="213"/>
    </row>
    <row r="561" spans="1:7" x14ac:dyDescent="0.2">
      <c r="A561" s="213"/>
      <c r="B561" s="214"/>
      <c r="C561" s="213"/>
      <c r="D561" s="213"/>
      <c r="E561" s="213"/>
      <c r="F561" s="213"/>
      <c r="G561" s="213"/>
    </row>
    <row r="562" spans="1:7" x14ac:dyDescent="0.2">
      <c r="A562" s="213"/>
      <c r="B562" s="214"/>
      <c r="C562" s="213"/>
      <c r="D562" s="213"/>
      <c r="E562" s="213"/>
      <c r="F562" s="213"/>
      <c r="G562" s="213"/>
    </row>
    <row r="563" spans="1:7" x14ac:dyDescent="0.2">
      <c r="A563" s="213"/>
      <c r="B563" s="214"/>
      <c r="C563" s="213"/>
      <c r="D563" s="213"/>
      <c r="E563" s="213"/>
      <c r="F563" s="213"/>
      <c r="G563" s="213"/>
    </row>
    <row r="564" spans="1:7" x14ac:dyDescent="0.2">
      <c r="A564" s="213"/>
      <c r="B564" s="214"/>
      <c r="C564" s="213"/>
      <c r="D564" s="213"/>
      <c r="E564" s="213"/>
      <c r="F564" s="213"/>
      <c r="G564" s="213"/>
    </row>
    <row r="565" spans="1:7" x14ac:dyDescent="0.2">
      <c r="A565" s="213"/>
      <c r="B565" s="214"/>
      <c r="C565" s="213"/>
      <c r="D565" s="213"/>
      <c r="E565" s="213"/>
      <c r="F565" s="213"/>
      <c r="G565" s="213"/>
    </row>
    <row r="566" spans="1:7" x14ac:dyDescent="0.2">
      <c r="A566" s="213"/>
      <c r="B566" s="214"/>
      <c r="C566" s="213"/>
      <c r="D566" s="213"/>
      <c r="E566" s="213"/>
      <c r="F566" s="213"/>
      <c r="G566" s="213"/>
    </row>
    <row r="567" spans="1:7" x14ac:dyDescent="0.2">
      <c r="A567" s="213"/>
      <c r="B567" s="214"/>
      <c r="C567" s="213"/>
      <c r="D567" s="213"/>
      <c r="E567" s="213"/>
      <c r="F567" s="213"/>
      <c r="G567" s="213"/>
    </row>
    <row r="568" spans="1:7" x14ac:dyDescent="0.2">
      <c r="A568" s="213"/>
      <c r="B568" s="214"/>
      <c r="C568" s="213"/>
      <c r="D568" s="213"/>
      <c r="E568" s="213"/>
      <c r="F568" s="213"/>
      <c r="G568" s="213"/>
    </row>
    <row r="569" spans="1:7" x14ac:dyDescent="0.2">
      <c r="A569" s="213"/>
      <c r="B569" s="214"/>
      <c r="C569" s="213"/>
      <c r="D569" s="213"/>
      <c r="E569" s="213"/>
      <c r="F569" s="213"/>
      <c r="G569" s="213"/>
    </row>
    <row r="570" spans="1:7" x14ac:dyDescent="0.2">
      <c r="A570" s="213"/>
      <c r="B570" s="214"/>
      <c r="C570" s="213"/>
      <c r="D570" s="213"/>
      <c r="E570" s="213"/>
      <c r="F570" s="213"/>
      <c r="G570" s="213"/>
    </row>
    <row r="571" spans="1:7" x14ac:dyDescent="0.2">
      <c r="A571" s="213"/>
      <c r="B571" s="214"/>
      <c r="C571" s="213"/>
      <c r="D571" s="213"/>
      <c r="E571" s="213"/>
      <c r="F571" s="213"/>
      <c r="G571" s="213"/>
    </row>
    <row r="572" spans="1:7" x14ac:dyDescent="0.2">
      <c r="A572" s="213"/>
      <c r="B572" s="214"/>
      <c r="C572" s="213"/>
      <c r="D572" s="213"/>
      <c r="E572" s="213"/>
      <c r="F572" s="213"/>
      <c r="G572" s="213"/>
    </row>
    <row r="573" spans="1:7" x14ac:dyDescent="0.2">
      <c r="A573" s="213"/>
      <c r="B573" s="214"/>
      <c r="C573" s="213"/>
      <c r="D573" s="213"/>
      <c r="E573" s="213"/>
      <c r="F573" s="213"/>
      <c r="G573" s="213"/>
    </row>
    <row r="574" spans="1:7" x14ac:dyDescent="0.2">
      <c r="A574" s="213"/>
      <c r="B574" s="214"/>
      <c r="C574" s="213"/>
      <c r="D574" s="213"/>
      <c r="E574" s="213"/>
      <c r="F574" s="213"/>
      <c r="G574" s="213"/>
    </row>
    <row r="575" spans="1:7" x14ac:dyDescent="0.2">
      <c r="A575" s="213"/>
      <c r="B575" s="214"/>
      <c r="C575" s="213"/>
      <c r="D575" s="213"/>
      <c r="E575" s="213"/>
      <c r="F575" s="213"/>
      <c r="G575" s="213"/>
    </row>
    <row r="576" spans="1:7" x14ac:dyDescent="0.2">
      <c r="A576" s="213"/>
      <c r="B576" s="214"/>
      <c r="C576" s="213"/>
      <c r="D576" s="213"/>
      <c r="E576" s="213"/>
      <c r="F576" s="213"/>
      <c r="G576" s="213"/>
    </row>
    <row r="577" spans="1:7" x14ac:dyDescent="0.2">
      <c r="A577" s="213"/>
      <c r="B577" s="214"/>
      <c r="C577" s="213"/>
      <c r="D577" s="213"/>
      <c r="E577" s="213"/>
      <c r="F577" s="213"/>
      <c r="G577" s="213"/>
    </row>
    <row r="578" spans="1:7" x14ac:dyDescent="0.2">
      <c r="A578" s="213"/>
      <c r="B578" s="214"/>
      <c r="C578" s="213"/>
      <c r="D578" s="213"/>
      <c r="E578" s="213"/>
      <c r="F578" s="213"/>
      <c r="G578" s="213"/>
    </row>
    <row r="579" spans="1:7" x14ac:dyDescent="0.2">
      <c r="A579" s="213"/>
      <c r="B579" s="214"/>
      <c r="C579" s="213"/>
      <c r="D579" s="213"/>
      <c r="E579" s="213"/>
      <c r="F579" s="213"/>
      <c r="G579" s="213"/>
    </row>
    <row r="580" spans="1:7" x14ac:dyDescent="0.2">
      <c r="A580" s="213"/>
      <c r="B580" s="214"/>
      <c r="C580" s="213"/>
      <c r="D580" s="213"/>
      <c r="E580" s="213"/>
      <c r="F580" s="213"/>
      <c r="G580" s="213"/>
    </row>
    <row r="581" spans="1:7" x14ac:dyDescent="0.2">
      <c r="A581" s="213"/>
      <c r="B581" s="214"/>
      <c r="C581" s="213"/>
      <c r="D581" s="213"/>
      <c r="E581" s="213"/>
      <c r="F581" s="213"/>
      <c r="G581" s="213"/>
    </row>
    <row r="582" spans="1:7" x14ac:dyDescent="0.2">
      <c r="A582" s="213"/>
      <c r="B582" s="214"/>
      <c r="C582" s="213"/>
      <c r="D582" s="213"/>
      <c r="E582" s="213"/>
      <c r="F582" s="213"/>
      <c r="G582" s="213"/>
    </row>
    <row r="583" spans="1:7" x14ac:dyDescent="0.2">
      <c r="A583" s="213"/>
      <c r="B583" s="214"/>
      <c r="C583" s="213"/>
      <c r="D583" s="213"/>
      <c r="E583" s="213"/>
      <c r="F583" s="213"/>
      <c r="G583" s="213"/>
    </row>
    <row r="584" spans="1:7" x14ac:dyDescent="0.2">
      <c r="A584" s="213"/>
      <c r="B584" s="214"/>
      <c r="C584" s="213"/>
      <c r="D584" s="213"/>
      <c r="E584" s="213"/>
      <c r="F584" s="213"/>
      <c r="G584" s="213"/>
    </row>
    <row r="585" spans="1:7" x14ac:dyDescent="0.2">
      <c r="A585" s="213"/>
      <c r="B585" s="214"/>
      <c r="C585" s="213"/>
      <c r="D585" s="213"/>
      <c r="E585" s="213"/>
      <c r="F585" s="213"/>
      <c r="G585" s="213"/>
    </row>
    <row r="586" spans="1:7" x14ac:dyDescent="0.2">
      <c r="A586" s="213"/>
      <c r="B586" s="214"/>
      <c r="C586" s="213"/>
      <c r="D586" s="213"/>
      <c r="E586" s="213"/>
      <c r="F586" s="213"/>
      <c r="G586" s="213"/>
    </row>
    <row r="587" spans="1:7" x14ac:dyDescent="0.2">
      <c r="A587" s="213"/>
      <c r="B587" s="214"/>
      <c r="C587" s="213"/>
      <c r="D587" s="213"/>
      <c r="E587" s="213"/>
      <c r="F587" s="213"/>
      <c r="G587" s="213"/>
    </row>
    <row r="588" spans="1:7" x14ac:dyDescent="0.2">
      <c r="A588" s="213"/>
      <c r="B588" s="214"/>
      <c r="C588" s="213"/>
      <c r="D588" s="213"/>
      <c r="E588" s="213"/>
      <c r="F588" s="213"/>
      <c r="G588" s="213"/>
    </row>
    <row r="589" spans="1:7" x14ac:dyDescent="0.2">
      <c r="A589" s="213"/>
      <c r="B589" s="214"/>
      <c r="C589" s="213"/>
      <c r="D589" s="213"/>
      <c r="E589" s="213"/>
      <c r="F589" s="213"/>
      <c r="G589" s="213"/>
    </row>
    <row r="590" spans="1:7" x14ac:dyDescent="0.2">
      <c r="A590" s="213"/>
      <c r="B590" s="214"/>
      <c r="C590" s="213"/>
      <c r="D590" s="213"/>
      <c r="E590" s="213"/>
      <c r="F590" s="213"/>
      <c r="G590" s="213"/>
    </row>
    <row r="591" spans="1:7" x14ac:dyDescent="0.2">
      <c r="A591" s="213"/>
      <c r="B591" s="214"/>
      <c r="C591" s="213"/>
      <c r="D591" s="213"/>
      <c r="E591" s="213"/>
      <c r="F591" s="213"/>
      <c r="G591" s="213"/>
    </row>
    <row r="592" spans="1:7" x14ac:dyDescent="0.2">
      <c r="A592" s="213"/>
      <c r="B592" s="214"/>
      <c r="C592" s="213"/>
      <c r="D592" s="213"/>
      <c r="E592" s="213"/>
      <c r="F592" s="213"/>
      <c r="G592" s="213"/>
    </row>
    <row r="593" spans="1:7" x14ac:dyDescent="0.2">
      <c r="A593" s="213"/>
      <c r="B593" s="214"/>
      <c r="C593" s="213"/>
      <c r="D593" s="213"/>
      <c r="E593" s="213"/>
      <c r="F593" s="213"/>
      <c r="G593" s="213"/>
    </row>
    <row r="594" spans="1:7" x14ac:dyDescent="0.2">
      <c r="A594" s="213"/>
      <c r="B594" s="214"/>
      <c r="C594" s="213"/>
      <c r="D594" s="213"/>
      <c r="E594" s="213"/>
      <c r="F594" s="213"/>
      <c r="G594" s="213"/>
    </row>
    <row r="595" spans="1:7" x14ac:dyDescent="0.2">
      <c r="A595" s="213"/>
      <c r="B595" s="214"/>
      <c r="C595" s="213"/>
      <c r="D595" s="213"/>
      <c r="E595" s="213"/>
      <c r="F595" s="213"/>
      <c r="G595" s="213"/>
    </row>
    <row r="596" spans="1:7" x14ac:dyDescent="0.2">
      <c r="A596" s="213"/>
      <c r="B596" s="214"/>
      <c r="C596" s="213"/>
      <c r="D596" s="213"/>
      <c r="E596" s="213"/>
      <c r="F596" s="213"/>
      <c r="G596" s="213"/>
    </row>
    <row r="597" spans="1:7" x14ac:dyDescent="0.2">
      <c r="A597" s="213"/>
      <c r="B597" s="214"/>
      <c r="C597" s="213"/>
      <c r="D597" s="213"/>
      <c r="E597" s="213"/>
      <c r="F597" s="213"/>
      <c r="G597" s="213"/>
    </row>
    <row r="598" spans="1:7" x14ac:dyDescent="0.2">
      <c r="A598" s="213"/>
      <c r="B598" s="214"/>
      <c r="C598" s="213"/>
      <c r="D598" s="213"/>
      <c r="E598" s="213"/>
      <c r="F598" s="213"/>
      <c r="G598" s="213"/>
    </row>
    <row r="599" spans="1:7" x14ac:dyDescent="0.2">
      <c r="A599" s="213"/>
      <c r="B599" s="214"/>
      <c r="C599" s="213"/>
      <c r="D599" s="213"/>
      <c r="E599" s="213"/>
      <c r="F599" s="213"/>
      <c r="G599" s="213"/>
    </row>
    <row r="600" spans="1:7" x14ac:dyDescent="0.2">
      <c r="A600" s="213"/>
      <c r="B600" s="214"/>
      <c r="C600" s="213"/>
      <c r="D600" s="213"/>
      <c r="E600" s="213"/>
      <c r="F600" s="213"/>
      <c r="G600" s="213"/>
    </row>
    <row r="601" spans="1:7" x14ac:dyDescent="0.2">
      <c r="A601" s="213"/>
      <c r="B601" s="214"/>
      <c r="C601" s="213"/>
      <c r="D601" s="213"/>
      <c r="E601" s="213"/>
      <c r="F601" s="213"/>
      <c r="G601" s="213"/>
    </row>
    <row r="602" spans="1:7" x14ac:dyDescent="0.2">
      <c r="A602" s="213"/>
      <c r="B602" s="214"/>
      <c r="C602" s="213"/>
      <c r="D602" s="213"/>
      <c r="E602" s="213"/>
      <c r="F602" s="213"/>
      <c r="G602" s="213"/>
    </row>
    <row r="603" spans="1:7" x14ac:dyDescent="0.2">
      <c r="A603" s="213"/>
      <c r="B603" s="214"/>
      <c r="C603" s="213"/>
      <c r="D603" s="213"/>
      <c r="E603" s="213"/>
      <c r="F603" s="213"/>
      <c r="G603" s="213"/>
    </row>
    <row r="604" spans="1:7" x14ac:dyDescent="0.2">
      <c r="A604" s="213"/>
      <c r="B604" s="214"/>
      <c r="C604" s="213"/>
      <c r="D604" s="213"/>
      <c r="E604" s="213"/>
      <c r="F604" s="213"/>
      <c r="G604" s="213"/>
    </row>
    <row r="605" spans="1:7" x14ac:dyDescent="0.2">
      <c r="A605" s="213"/>
      <c r="B605" s="214"/>
      <c r="C605" s="213"/>
      <c r="D605" s="213"/>
      <c r="E605" s="213"/>
      <c r="F605" s="213"/>
      <c r="G605" s="213"/>
    </row>
    <row r="606" spans="1:7" x14ac:dyDescent="0.2">
      <c r="A606" s="213"/>
      <c r="B606" s="214"/>
      <c r="C606" s="213"/>
      <c r="D606" s="213"/>
      <c r="E606" s="213"/>
      <c r="F606" s="213"/>
      <c r="G606" s="213"/>
    </row>
    <row r="607" spans="1:7" x14ac:dyDescent="0.2">
      <c r="A607" s="213"/>
      <c r="B607" s="214"/>
      <c r="C607" s="213"/>
      <c r="D607" s="213"/>
      <c r="E607" s="213"/>
      <c r="F607" s="213"/>
      <c r="G607" s="213"/>
    </row>
    <row r="608" spans="1:7" x14ac:dyDescent="0.2">
      <c r="A608" s="213"/>
      <c r="B608" s="214"/>
      <c r="C608" s="213"/>
      <c r="D608" s="213"/>
      <c r="E608" s="213"/>
      <c r="F608" s="213"/>
      <c r="G608" s="213"/>
    </row>
    <row r="609" spans="1:7" x14ac:dyDescent="0.2">
      <c r="A609" s="213"/>
      <c r="B609" s="214"/>
      <c r="C609" s="213"/>
      <c r="D609" s="213"/>
      <c r="E609" s="213"/>
      <c r="F609" s="213"/>
      <c r="G609" s="213"/>
    </row>
    <row r="610" spans="1:7" x14ac:dyDescent="0.2">
      <c r="A610" s="213"/>
      <c r="B610" s="214"/>
      <c r="C610" s="213"/>
      <c r="D610" s="213"/>
      <c r="E610" s="213"/>
      <c r="F610" s="213"/>
      <c r="G610" s="213"/>
    </row>
    <row r="611" spans="1:7" x14ac:dyDescent="0.2">
      <c r="A611" s="213"/>
      <c r="B611" s="214"/>
      <c r="C611" s="213"/>
      <c r="D611" s="213"/>
      <c r="E611" s="213"/>
      <c r="F611" s="213"/>
      <c r="G611" s="213"/>
    </row>
    <row r="612" spans="1:7" x14ac:dyDescent="0.2">
      <c r="A612" s="213"/>
      <c r="B612" s="214"/>
      <c r="C612" s="213"/>
      <c r="D612" s="213"/>
      <c r="E612" s="213"/>
      <c r="F612" s="213"/>
      <c r="G612" s="213"/>
    </row>
    <row r="613" spans="1:7" x14ac:dyDescent="0.2">
      <c r="A613" s="213"/>
      <c r="B613" s="214"/>
      <c r="C613" s="213"/>
      <c r="D613" s="213"/>
      <c r="E613" s="213"/>
      <c r="F613" s="213"/>
      <c r="G613" s="213"/>
    </row>
    <row r="614" spans="1:7" x14ac:dyDescent="0.2">
      <c r="A614" s="213"/>
      <c r="B614" s="214"/>
      <c r="C614" s="213"/>
      <c r="D614" s="213"/>
      <c r="E614" s="213"/>
      <c r="F614" s="213"/>
      <c r="G614" s="213"/>
    </row>
    <row r="615" spans="1:7" x14ac:dyDescent="0.2">
      <c r="A615" s="213"/>
      <c r="B615" s="214"/>
      <c r="C615" s="213"/>
      <c r="D615" s="213"/>
      <c r="E615" s="213"/>
      <c r="F615" s="213"/>
      <c r="G615" s="213"/>
    </row>
    <row r="616" spans="1:7" x14ac:dyDescent="0.2">
      <c r="A616" s="213"/>
      <c r="B616" s="214"/>
      <c r="C616" s="213"/>
      <c r="D616" s="213"/>
      <c r="E616" s="213"/>
      <c r="F616" s="213"/>
      <c r="G616" s="213"/>
    </row>
    <row r="617" spans="1:7" x14ac:dyDescent="0.2">
      <c r="A617" s="213"/>
      <c r="B617" s="214"/>
      <c r="C617" s="213"/>
      <c r="D617" s="213"/>
      <c r="E617" s="213"/>
      <c r="F617" s="213"/>
      <c r="G617" s="213"/>
    </row>
    <row r="618" spans="1:7" x14ac:dyDescent="0.2">
      <c r="A618" s="213"/>
      <c r="B618" s="214"/>
      <c r="C618" s="213"/>
      <c r="D618" s="213"/>
      <c r="E618" s="213"/>
      <c r="F618" s="213"/>
      <c r="G618" s="213"/>
    </row>
    <row r="619" spans="1:7" x14ac:dyDescent="0.2">
      <c r="A619" s="213"/>
      <c r="B619" s="214"/>
      <c r="C619" s="213"/>
      <c r="D619" s="213"/>
      <c r="E619" s="213"/>
      <c r="F619" s="213"/>
      <c r="G619" s="213"/>
    </row>
    <row r="620" spans="1:7" x14ac:dyDescent="0.2">
      <c r="A620" s="213"/>
      <c r="B620" s="214"/>
      <c r="C620" s="213"/>
      <c r="D620" s="213"/>
      <c r="E620" s="213"/>
      <c r="F620" s="213"/>
      <c r="G620" s="213"/>
    </row>
    <row r="621" spans="1:7" x14ac:dyDescent="0.2">
      <c r="A621" s="213"/>
      <c r="B621" s="214"/>
      <c r="C621" s="213"/>
      <c r="D621" s="213"/>
      <c r="E621" s="213"/>
      <c r="F621" s="213"/>
      <c r="G621" s="213"/>
    </row>
    <row r="622" spans="1:7" x14ac:dyDescent="0.2">
      <c r="A622" s="213"/>
      <c r="B622" s="214"/>
      <c r="C622" s="213"/>
      <c r="D622" s="213"/>
      <c r="E622" s="213"/>
      <c r="F622" s="213"/>
      <c r="G622" s="213"/>
    </row>
    <row r="623" spans="1:7" x14ac:dyDescent="0.2">
      <c r="A623" s="213"/>
      <c r="B623" s="214"/>
      <c r="C623" s="213"/>
      <c r="D623" s="213"/>
      <c r="E623" s="213"/>
      <c r="F623" s="213"/>
      <c r="G623" s="213"/>
    </row>
    <row r="624" spans="1:7" x14ac:dyDescent="0.2">
      <c r="A624" s="213"/>
      <c r="B624" s="214"/>
      <c r="C624" s="213"/>
      <c r="D624" s="213"/>
      <c r="E624" s="213"/>
      <c r="F624" s="213"/>
      <c r="G624" s="213"/>
    </row>
    <row r="625" spans="1:7" x14ac:dyDescent="0.2">
      <c r="A625" s="213"/>
      <c r="B625" s="214"/>
      <c r="C625" s="213"/>
      <c r="D625" s="213"/>
      <c r="E625" s="213"/>
      <c r="F625" s="213"/>
      <c r="G625" s="213"/>
    </row>
    <row r="626" spans="1:7" x14ac:dyDescent="0.2">
      <c r="A626" s="213"/>
      <c r="B626" s="214"/>
      <c r="C626" s="213"/>
      <c r="D626" s="213"/>
      <c r="E626" s="213"/>
      <c r="F626" s="213"/>
      <c r="G626" s="213"/>
    </row>
    <row r="627" spans="1:7" x14ac:dyDescent="0.2">
      <c r="A627" s="213"/>
      <c r="B627" s="214"/>
      <c r="C627" s="213"/>
      <c r="D627" s="213"/>
      <c r="E627" s="213"/>
      <c r="F627" s="213"/>
      <c r="G627" s="213"/>
    </row>
    <row r="628" spans="1:7" x14ac:dyDescent="0.2">
      <c r="A628" s="213"/>
      <c r="B628" s="214"/>
      <c r="C628" s="213"/>
      <c r="D628" s="213"/>
      <c r="E628" s="213"/>
      <c r="F628" s="213"/>
      <c r="G628" s="213"/>
    </row>
    <row r="629" spans="1:7" x14ac:dyDescent="0.2">
      <c r="A629" s="213"/>
      <c r="B629" s="214"/>
      <c r="C629" s="213"/>
      <c r="D629" s="213"/>
      <c r="E629" s="213"/>
      <c r="F629" s="213"/>
      <c r="G629" s="213"/>
    </row>
    <row r="630" spans="1:7" x14ac:dyDescent="0.2">
      <c r="A630" s="213"/>
      <c r="B630" s="214"/>
      <c r="C630" s="213"/>
      <c r="D630" s="213"/>
      <c r="E630" s="213"/>
      <c r="F630" s="213"/>
      <c r="G630" s="213"/>
    </row>
    <row r="631" spans="1:7" x14ac:dyDescent="0.2">
      <c r="A631" s="213"/>
      <c r="B631" s="214"/>
      <c r="C631" s="213"/>
      <c r="D631" s="213"/>
      <c r="E631" s="213"/>
      <c r="F631" s="213"/>
      <c r="G631" s="213"/>
    </row>
    <row r="632" spans="1:7" x14ac:dyDescent="0.2">
      <c r="A632" s="213"/>
      <c r="B632" s="214"/>
      <c r="C632" s="213"/>
      <c r="D632" s="213"/>
      <c r="E632" s="213"/>
      <c r="F632" s="213"/>
      <c r="G632" s="213"/>
    </row>
    <row r="633" spans="1:7" x14ac:dyDescent="0.2">
      <c r="A633" s="213"/>
      <c r="B633" s="214"/>
      <c r="C633" s="213"/>
      <c r="D633" s="213"/>
      <c r="E633" s="213"/>
      <c r="F633" s="213"/>
      <c r="G633" s="213"/>
    </row>
    <row r="634" spans="1:7" x14ac:dyDescent="0.2">
      <c r="A634" s="213"/>
      <c r="B634" s="214"/>
      <c r="C634" s="213"/>
      <c r="D634" s="213"/>
      <c r="E634" s="213"/>
      <c r="F634" s="213"/>
      <c r="G634" s="213"/>
    </row>
    <row r="635" spans="1:7" x14ac:dyDescent="0.2">
      <c r="A635" s="213"/>
      <c r="B635" s="214"/>
      <c r="C635" s="213"/>
      <c r="D635" s="213"/>
      <c r="E635" s="213"/>
      <c r="F635" s="213"/>
      <c r="G635" s="213"/>
    </row>
    <row r="636" spans="1:7" x14ac:dyDescent="0.2">
      <c r="A636" s="213"/>
      <c r="B636" s="214"/>
      <c r="C636" s="213"/>
      <c r="D636" s="213"/>
      <c r="E636" s="213"/>
      <c r="F636" s="213"/>
      <c r="G636" s="213"/>
    </row>
    <row r="637" spans="1:7" x14ac:dyDescent="0.2">
      <c r="A637" s="213"/>
      <c r="B637" s="214"/>
      <c r="C637" s="213"/>
      <c r="D637" s="213"/>
      <c r="E637" s="213"/>
      <c r="F637" s="213"/>
      <c r="G637" s="213"/>
    </row>
    <row r="638" spans="1:7" x14ac:dyDescent="0.2">
      <c r="A638" s="213"/>
      <c r="B638" s="214"/>
      <c r="C638" s="213"/>
      <c r="D638" s="213"/>
      <c r="E638" s="213"/>
      <c r="F638" s="213"/>
      <c r="G638" s="213"/>
    </row>
    <row r="639" spans="1:7" x14ac:dyDescent="0.2">
      <c r="A639" s="213"/>
      <c r="B639" s="214"/>
      <c r="C639" s="213"/>
      <c r="D639" s="213"/>
      <c r="E639" s="213"/>
      <c r="F639" s="213"/>
      <c r="G639" s="213"/>
    </row>
    <row r="640" spans="1:7" x14ac:dyDescent="0.2">
      <c r="A640" s="213"/>
      <c r="B640" s="214"/>
      <c r="C640" s="213"/>
      <c r="D640" s="213"/>
      <c r="E640" s="213"/>
      <c r="F640" s="213"/>
      <c r="G640" s="213"/>
    </row>
    <row r="641" spans="1:7" x14ac:dyDescent="0.2">
      <c r="A641" s="213"/>
      <c r="B641" s="214"/>
      <c r="C641" s="213"/>
      <c r="D641" s="213"/>
      <c r="E641" s="213"/>
      <c r="F641" s="213"/>
      <c r="G641" s="213"/>
    </row>
    <row r="642" spans="1:7" x14ac:dyDescent="0.2">
      <c r="A642" s="213"/>
      <c r="B642" s="214"/>
      <c r="C642" s="213"/>
      <c r="D642" s="213"/>
      <c r="E642" s="213"/>
      <c r="F642" s="213"/>
      <c r="G642" s="213"/>
    </row>
    <row r="643" spans="1:7" x14ac:dyDescent="0.2">
      <c r="A643" s="213"/>
      <c r="B643" s="214"/>
      <c r="C643" s="213"/>
      <c r="D643" s="213"/>
      <c r="E643" s="213"/>
      <c r="F643" s="213"/>
      <c r="G643" s="213"/>
    </row>
    <row r="644" spans="1:7" x14ac:dyDescent="0.2">
      <c r="A644" s="213"/>
      <c r="B644" s="214"/>
      <c r="C644" s="213"/>
      <c r="D644" s="213"/>
      <c r="E644" s="213"/>
      <c r="F644" s="213"/>
      <c r="G644" s="213"/>
    </row>
    <row r="645" spans="1:7" x14ac:dyDescent="0.2">
      <c r="A645" s="213"/>
      <c r="B645" s="214"/>
      <c r="C645" s="213"/>
      <c r="D645" s="213"/>
      <c r="E645" s="213"/>
      <c r="F645" s="213"/>
      <c r="G645" s="213"/>
    </row>
    <row r="646" spans="1:7" x14ac:dyDescent="0.2">
      <c r="A646" s="213"/>
      <c r="B646" s="214"/>
      <c r="C646" s="213"/>
      <c r="D646" s="213"/>
      <c r="E646" s="213"/>
      <c r="F646" s="213"/>
      <c r="G646" s="213"/>
    </row>
    <row r="647" spans="1:7" x14ac:dyDescent="0.2">
      <c r="A647" s="213"/>
      <c r="B647" s="214"/>
      <c r="C647" s="213"/>
      <c r="D647" s="213"/>
      <c r="E647" s="213"/>
      <c r="F647" s="213"/>
      <c r="G647" s="213"/>
    </row>
    <row r="648" spans="1:7" x14ac:dyDescent="0.2">
      <c r="A648" s="213"/>
      <c r="B648" s="214"/>
      <c r="C648" s="213"/>
      <c r="D648" s="213"/>
      <c r="E648" s="213"/>
      <c r="F648" s="213"/>
      <c r="G648" s="213"/>
    </row>
    <row r="649" spans="1:7" x14ac:dyDescent="0.2">
      <c r="A649" s="213"/>
      <c r="B649" s="214"/>
      <c r="C649" s="213"/>
      <c r="D649" s="213"/>
      <c r="E649" s="213"/>
      <c r="F649" s="213"/>
      <c r="G649" s="213"/>
    </row>
    <row r="650" spans="1:7" x14ac:dyDescent="0.2">
      <c r="A650" s="213"/>
      <c r="B650" s="214"/>
      <c r="C650" s="213"/>
      <c r="D650" s="213"/>
      <c r="E650" s="213"/>
      <c r="F650" s="213"/>
      <c r="G650" s="213"/>
    </row>
    <row r="651" spans="1:7" x14ac:dyDescent="0.2">
      <c r="A651" s="213"/>
      <c r="B651" s="214"/>
      <c r="C651" s="213"/>
      <c r="D651" s="213"/>
      <c r="E651" s="213"/>
      <c r="F651" s="213"/>
      <c r="G651" s="213"/>
    </row>
    <row r="652" spans="1:7" x14ac:dyDescent="0.2">
      <c r="A652" s="213"/>
      <c r="B652" s="214"/>
      <c r="C652" s="213"/>
      <c r="D652" s="213"/>
      <c r="E652" s="213"/>
      <c r="F652" s="213"/>
      <c r="G652" s="213"/>
    </row>
    <row r="653" spans="1:7" x14ac:dyDescent="0.2">
      <c r="A653" s="213"/>
      <c r="B653" s="214"/>
      <c r="C653" s="213"/>
      <c r="D653" s="213"/>
      <c r="E653" s="213"/>
      <c r="F653" s="213"/>
      <c r="G653" s="213"/>
    </row>
    <row r="654" spans="1:7" x14ac:dyDescent="0.2">
      <c r="A654" s="213"/>
      <c r="B654" s="214"/>
      <c r="C654" s="213"/>
      <c r="D654" s="213"/>
      <c r="E654" s="213"/>
      <c r="F654" s="213"/>
      <c r="G654" s="213"/>
    </row>
    <row r="655" spans="1:7" x14ac:dyDescent="0.2">
      <c r="A655" s="213"/>
      <c r="B655" s="214"/>
      <c r="C655" s="213"/>
      <c r="D655" s="213"/>
      <c r="E655" s="213"/>
      <c r="F655" s="213"/>
      <c r="G655" s="213"/>
    </row>
    <row r="656" spans="1:7" x14ac:dyDescent="0.2">
      <c r="A656" s="213"/>
      <c r="B656" s="214"/>
      <c r="C656" s="213"/>
      <c r="D656" s="213"/>
      <c r="E656" s="213"/>
      <c r="F656" s="213"/>
      <c r="G656" s="213"/>
    </row>
    <row r="657" spans="1:7" x14ac:dyDescent="0.2">
      <c r="A657" s="213"/>
      <c r="B657" s="214"/>
      <c r="C657" s="213"/>
      <c r="D657" s="213"/>
      <c r="E657" s="213"/>
      <c r="F657" s="213"/>
      <c r="G657" s="213"/>
    </row>
    <row r="658" spans="1:7" x14ac:dyDescent="0.2">
      <c r="A658" s="213"/>
      <c r="B658" s="214"/>
      <c r="C658" s="213"/>
      <c r="D658" s="213"/>
      <c r="E658" s="213"/>
      <c r="F658" s="213"/>
      <c r="G658" s="213"/>
    </row>
    <row r="659" spans="1:7" x14ac:dyDescent="0.2">
      <c r="A659" s="213"/>
      <c r="B659" s="214"/>
      <c r="C659" s="213"/>
      <c r="D659" s="213"/>
      <c r="E659" s="213"/>
      <c r="F659" s="213"/>
      <c r="G659" s="213"/>
    </row>
    <row r="660" spans="1:7" x14ac:dyDescent="0.2">
      <c r="A660" s="213"/>
      <c r="B660" s="214"/>
      <c r="C660" s="213"/>
      <c r="D660" s="213"/>
      <c r="E660" s="213"/>
      <c r="F660" s="213"/>
      <c r="G660" s="213"/>
    </row>
    <row r="661" spans="1:7" x14ac:dyDescent="0.2">
      <c r="A661" s="213"/>
      <c r="B661" s="214"/>
      <c r="C661" s="213"/>
      <c r="D661" s="213"/>
      <c r="E661" s="213"/>
      <c r="F661" s="213"/>
      <c r="G661" s="213"/>
    </row>
    <row r="662" spans="1:7" x14ac:dyDescent="0.2">
      <c r="A662" s="213"/>
      <c r="B662" s="214"/>
      <c r="C662" s="213"/>
      <c r="D662" s="213"/>
      <c r="E662" s="213"/>
      <c r="F662" s="213"/>
      <c r="G662" s="213"/>
    </row>
    <row r="663" spans="1:7" x14ac:dyDescent="0.2">
      <c r="A663" s="213"/>
      <c r="B663" s="214"/>
      <c r="C663" s="213"/>
      <c r="D663" s="213"/>
      <c r="E663" s="213"/>
      <c r="F663" s="213"/>
      <c r="G663" s="213"/>
    </row>
    <row r="664" spans="1:7" x14ac:dyDescent="0.2">
      <c r="A664" s="213"/>
      <c r="B664" s="214"/>
      <c r="C664" s="213"/>
      <c r="D664" s="213"/>
      <c r="E664" s="213"/>
      <c r="F664" s="213"/>
      <c r="G664" s="213"/>
    </row>
    <row r="665" spans="1:7" x14ac:dyDescent="0.2">
      <c r="A665" s="213"/>
      <c r="B665" s="214"/>
      <c r="C665" s="213"/>
      <c r="D665" s="213"/>
      <c r="E665" s="213"/>
      <c r="F665" s="213"/>
      <c r="G665" s="213"/>
    </row>
    <row r="666" spans="1:7" x14ac:dyDescent="0.2">
      <c r="A666" s="213"/>
      <c r="B666" s="214"/>
      <c r="C666" s="213"/>
      <c r="D666" s="213"/>
      <c r="E666" s="213"/>
      <c r="F666" s="213"/>
      <c r="G666" s="213"/>
    </row>
    <row r="667" spans="1:7" x14ac:dyDescent="0.2">
      <c r="A667" s="213"/>
      <c r="B667" s="214"/>
      <c r="C667" s="213"/>
      <c r="D667" s="213"/>
      <c r="E667" s="213"/>
      <c r="F667" s="213"/>
      <c r="G667" s="213"/>
    </row>
    <row r="668" spans="1:7" x14ac:dyDescent="0.2">
      <c r="A668" s="213"/>
      <c r="B668" s="214"/>
      <c r="C668" s="213"/>
      <c r="D668" s="213"/>
      <c r="E668" s="213"/>
      <c r="F668" s="213"/>
      <c r="G668" s="213"/>
    </row>
    <row r="669" spans="1:7" x14ac:dyDescent="0.2">
      <c r="A669" s="213"/>
      <c r="B669" s="214"/>
      <c r="C669" s="213"/>
      <c r="D669" s="213"/>
      <c r="E669" s="213"/>
      <c r="F669" s="213"/>
      <c r="G669" s="213"/>
    </row>
    <row r="670" spans="1:7" x14ac:dyDescent="0.2">
      <c r="A670" s="213"/>
      <c r="B670" s="214"/>
      <c r="C670" s="213"/>
      <c r="D670" s="213"/>
      <c r="E670" s="213"/>
      <c r="F670" s="213"/>
      <c r="G670" s="213"/>
    </row>
    <row r="671" spans="1:7" x14ac:dyDescent="0.2">
      <c r="A671" s="213"/>
      <c r="B671" s="214"/>
      <c r="C671" s="213"/>
      <c r="D671" s="213"/>
      <c r="E671" s="213"/>
      <c r="F671" s="213"/>
      <c r="G671" s="213"/>
    </row>
    <row r="672" spans="1:7" x14ac:dyDescent="0.2">
      <c r="A672" s="213"/>
      <c r="B672" s="214"/>
      <c r="C672" s="213"/>
      <c r="D672" s="213"/>
      <c r="E672" s="213"/>
      <c r="F672" s="213"/>
      <c r="G672" s="213"/>
    </row>
    <row r="673" spans="1:7" x14ac:dyDescent="0.2">
      <c r="A673" s="213"/>
      <c r="B673" s="214"/>
      <c r="C673" s="213"/>
      <c r="D673" s="213"/>
      <c r="E673" s="213"/>
      <c r="F673" s="213"/>
      <c r="G673" s="213"/>
    </row>
    <row r="674" spans="1:7" x14ac:dyDescent="0.2">
      <c r="A674" s="213"/>
      <c r="B674" s="214"/>
      <c r="C674" s="213"/>
      <c r="D674" s="213"/>
      <c r="E674" s="213"/>
      <c r="F674" s="213"/>
      <c r="G674" s="213"/>
    </row>
    <row r="675" spans="1:7" x14ac:dyDescent="0.2">
      <c r="A675" s="213"/>
      <c r="B675" s="214"/>
      <c r="C675" s="213"/>
      <c r="D675" s="213"/>
      <c r="E675" s="213"/>
      <c r="F675" s="213"/>
      <c r="G675" s="213"/>
    </row>
    <row r="676" spans="1:7" x14ac:dyDescent="0.2">
      <c r="A676" s="213"/>
      <c r="B676" s="214"/>
      <c r="C676" s="213"/>
      <c r="D676" s="213"/>
      <c r="E676" s="213"/>
      <c r="F676" s="213"/>
      <c r="G676" s="213"/>
    </row>
    <row r="677" spans="1:7" x14ac:dyDescent="0.2">
      <c r="A677" s="213"/>
      <c r="B677" s="214"/>
      <c r="C677" s="213"/>
      <c r="D677" s="213"/>
      <c r="E677" s="213"/>
      <c r="F677" s="213"/>
      <c r="G677" s="213"/>
    </row>
    <row r="678" spans="1:7" x14ac:dyDescent="0.2">
      <c r="A678" s="213"/>
      <c r="B678" s="214"/>
      <c r="C678" s="213"/>
      <c r="D678" s="213"/>
      <c r="E678" s="213"/>
      <c r="F678" s="213"/>
      <c r="G678" s="213"/>
    </row>
    <row r="679" spans="1:7" x14ac:dyDescent="0.2">
      <c r="A679" s="213"/>
      <c r="B679" s="214"/>
      <c r="C679" s="213"/>
      <c r="D679" s="213"/>
      <c r="E679" s="213"/>
      <c r="F679" s="213"/>
      <c r="G679" s="213"/>
    </row>
    <row r="680" spans="1:7" x14ac:dyDescent="0.2">
      <c r="A680" s="213"/>
      <c r="B680" s="214"/>
      <c r="C680" s="213"/>
      <c r="D680" s="213"/>
      <c r="E680" s="213"/>
      <c r="F680" s="213"/>
      <c r="G680" s="213"/>
    </row>
    <row r="681" spans="1:7" x14ac:dyDescent="0.2">
      <c r="A681" s="213"/>
      <c r="B681" s="214"/>
      <c r="C681" s="213"/>
      <c r="D681" s="213"/>
      <c r="E681" s="213"/>
      <c r="F681" s="213"/>
      <c r="G681" s="213"/>
    </row>
    <row r="682" spans="1:7" x14ac:dyDescent="0.2">
      <c r="A682" s="213"/>
      <c r="B682" s="214"/>
      <c r="C682" s="213"/>
      <c r="D682" s="213"/>
      <c r="E682" s="213"/>
      <c r="F682" s="213"/>
      <c r="G682" s="213"/>
    </row>
    <row r="683" spans="1:7" x14ac:dyDescent="0.2">
      <c r="A683" s="213"/>
      <c r="B683" s="214"/>
      <c r="C683" s="213"/>
      <c r="D683" s="213"/>
      <c r="E683" s="213"/>
      <c r="F683" s="213"/>
      <c r="G683" s="213"/>
    </row>
    <row r="684" spans="1:7" x14ac:dyDescent="0.2">
      <c r="A684" s="213"/>
      <c r="B684" s="214"/>
      <c r="C684" s="213"/>
      <c r="D684" s="213"/>
      <c r="E684" s="213"/>
      <c r="F684" s="213"/>
      <c r="G684" s="213"/>
    </row>
    <row r="685" spans="1:7" x14ac:dyDescent="0.2">
      <c r="A685" s="213"/>
      <c r="B685" s="214"/>
      <c r="C685" s="213"/>
      <c r="D685" s="213"/>
      <c r="E685" s="213"/>
      <c r="F685" s="213"/>
      <c r="G685" s="213"/>
    </row>
    <row r="686" spans="1:7" x14ac:dyDescent="0.2">
      <c r="A686" s="213"/>
      <c r="B686" s="214"/>
      <c r="C686" s="213"/>
      <c r="D686" s="213"/>
      <c r="E686" s="213"/>
      <c r="F686" s="213"/>
      <c r="G686" s="213"/>
    </row>
    <row r="687" spans="1:7" x14ac:dyDescent="0.2">
      <c r="A687" s="213"/>
      <c r="B687" s="214"/>
      <c r="C687" s="213"/>
      <c r="D687" s="213"/>
      <c r="E687" s="213"/>
      <c r="F687" s="213"/>
      <c r="G687" s="213"/>
    </row>
    <row r="688" spans="1:7" x14ac:dyDescent="0.2">
      <c r="A688" s="213"/>
      <c r="B688" s="214"/>
      <c r="C688" s="213"/>
      <c r="D688" s="213"/>
      <c r="E688" s="213"/>
      <c r="F688" s="213"/>
      <c r="G688" s="213"/>
    </row>
    <row r="689" spans="1:7" x14ac:dyDescent="0.2">
      <c r="A689" s="213"/>
      <c r="B689" s="214"/>
      <c r="C689" s="213"/>
      <c r="D689" s="213"/>
      <c r="E689" s="213"/>
      <c r="F689" s="213"/>
      <c r="G689" s="213"/>
    </row>
    <row r="690" spans="1:7" x14ac:dyDescent="0.2">
      <c r="A690" s="213"/>
      <c r="B690" s="214"/>
      <c r="C690" s="213"/>
      <c r="D690" s="213"/>
      <c r="E690" s="213"/>
      <c r="F690" s="213"/>
      <c r="G690" s="213"/>
    </row>
    <row r="691" spans="1:7" x14ac:dyDescent="0.2">
      <c r="A691" s="213"/>
      <c r="B691" s="214"/>
      <c r="C691" s="213"/>
      <c r="D691" s="213"/>
      <c r="E691" s="213"/>
      <c r="F691" s="213"/>
      <c r="G691" s="213"/>
    </row>
    <row r="692" spans="1:7" x14ac:dyDescent="0.2">
      <c r="A692" s="213"/>
      <c r="B692" s="214"/>
      <c r="C692" s="213"/>
      <c r="D692" s="213"/>
      <c r="E692" s="213"/>
      <c r="F692" s="213"/>
      <c r="G692" s="213"/>
    </row>
    <row r="693" spans="1:7" x14ac:dyDescent="0.2">
      <c r="A693" s="213"/>
      <c r="B693" s="214"/>
      <c r="C693" s="213"/>
      <c r="D693" s="213"/>
      <c r="E693" s="213"/>
      <c r="F693" s="213"/>
      <c r="G693" s="213"/>
    </row>
    <row r="694" spans="1:7" x14ac:dyDescent="0.2">
      <c r="A694" s="213"/>
      <c r="B694" s="214"/>
      <c r="C694" s="213"/>
      <c r="D694" s="213"/>
      <c r="E694" s="213"/>
      <c r="F694" s="213"/>
      <c r="G694" s="213"/>
    </row>
    <row r="695" spans="1:7" x14ac:dyDescent="0.2">
      <c r="A695" s="213"/>
      <c r="B695" s="214"/>
      <c r="C695" s="213"/>
      <c r="D695" s="213"/>
      <c r="E695" s="213"/>
      <c r="F695" s="213"/>
      <c r="G695" s="213"/>
    </row>
    <row r="696" spans="1:7" x14ac:dyDescent="0.2">
      <c r="A696" s="213"/>
      <c r="B696" s="214"/>
      <c r="C696" s="213"/>
      <c r="D696" s="213"/>
      <c r="E696" s="213"/>
      <c r="F696" s="213"/>
      <c r="G696" s="213"/>
    </row>
    <row r="697" spans="1:7" x14ac:dyDescent="0.2">
      <c r="A697" s="213"/>
      <c r="B697" s="214"/>
      <c r="C697" s="213"/>
      <c r="D697" s="213"/>
      <c r="E697" s="213"/>
      <c r="F697" s="213"/>
      <c r="G697" s="213"/>
    </row>
    <row r="698" spans="1:7" x14ac:dyDescent="0.2">
      <c r="A698" s="213"/>
      <c r="B698" s="214"/>
      <c r="C698" s="213"/>
      <c r="D698" s="213"/>
      <c r="E698" s="213"/>
      <c r="F698" s="213"/>
      <c r="G698" s="213"/>
    </row>
    <row r="699" spans="1:7" x14ac:dyDescent="0.2">
      <c r="A699" s="213"/>
      <c r="B699" s="214"/>
      <c r="C699" s="213"/>
      <c r="D699" s="213"/>
      <c r="E699" s="213"/>
      <c r="F699" s="213"/>
      <c r="G699" s="213"/>
    </row>
    <row r="700" spans="1:7" x14ac:dyDescent="0.2">
      <c r="A700" s="213"/>
      <c r="B700" s="214"/>
      <c r="C700" s="213"/>
      <c r="D700" s="213"/>
      <c r="E700" s="213"/>
      <c r="F700" s="213"/>
      <c r="G700" s="213"/>
    </row>
    <row r="701" spans="1:7" x14ac:dyDescent="0.2">
      <c r="A701" s="213"/>
      <c r="B701" s="214"/>
      <c r="C701" s="213"/>
      <c r="D701" s="213"/>
      <c r="E701" s="213"/>
      <c r="F701" s="213"/>
      <c r="G701" s="213"/>
    </row>
    <row r="702" spans="1:7" x14ac:dyDescent="0.2">
      <c r="A702" s="213"/>
      <c r="B702" s="214"/>
      <c r="C702" s="213"/>
      <c r="D702" s="213"/>
      <c r="E702" s="213"/>
      <c r="F702" s="213"/>
      <c r="G702" s="213"/>
    </row>
    <row r="703" spans="1:7" x14ac:dyDescent="0.2">
      <c r="A703" s="213"/>
      <c r="B703" s="214"/>
      <c r="C703" s="213"/>
      <c r="D703" s="213"/>
      <c r="E703" s="213"/>
      <c r="F703" s="213"/>
      <c r="G703" s="213"/>
    </row>
    <row r="704" spans="1:7" x14ac:dyDescent="0.2">
      <c r="A704" s="213"/>
      <c r="B704" s="214"/>
      <c r="C704" s="213"/>
      <c r="D704" s="213"/>
      <c r="E704" s="213"/>
      <c r="F704" s="213"/>
      <c r="G704" s="213"/>
    </row>
    <row r="705" spans="1:7" x14ac:dyDescent="0.2">
      <c r="A705" s="213"/>
      <c r="B705" s="214"/>
      <c r="C705" s="213"/>
      <c r="D705" s="213"/>
      <c r="E705" s="213"/>
      <c r="F705" s="213"/>
      <c r="G705" s="213"/>
    </row>
    <row r="706" spans="1:7" x14ac:dyDescent="0.2">
      <c r="A706" s="213"/>
      <c r="B706" s="214"/>
      <c r="C706" s="213"/>
      <c r="D706" s="213"/>
      <c r="E706" s="213"/>
      <c r="F706" s="213"/>
      <c r="G706" s="213"/>
    </row>
    <row r="707" spans="1:7" x14ac:dyDescent="0.2">
      <c r="A707" s="213"/>
      <c r="B707" s="214"/>
      <c r="C707" s="213"/>
      <c r="D707" s="213"/>
      <c r="E707" s="213"/>
      <c r="F707" s="213"/>
      <c r="G707" s="213"/>
    </row>
    <row r="708" spans="1:7" x14ac:dyDescent="0.2">
      <c r="A708" s="213"/>
      <c r="B708" s="214"/>
      <c r="C708" s="213"/>
      <c r="D708" s="213"/>
      <c r="E708" s="213"/>
      <c r="F708" s="213"/>
      <c r="G708" s="213"/>
    </row>
    <row r="709" spans="1:7" x14ac:dyDescent="0.2">
      <c r="A709" s="213"/>
      <c r="B709" s="214"/>
      <c r="C709" s="213"/>
      <c r="D709" s="213"/>
      <c r="E709" s="213"/>
      <c r="F709" s="213"/>
      <c r="G709" s="213"/>
    </row>
    <row r="710" spans="1:7" x14ac:dyDescent="0.2">
      <c r="A710" s="213"/>
      <c r="B710" s="214"/>
      <c r="C710" s="213"/>
      <c r="D710" s="213"/>
      <c r="E710" s="213"/>
      <c r="F710" s="213"/>
      <c r="G710" s="213"/>
    </row>
    <row r="711" spans="1:7" x14ac:dyDescent="0.2">
      <c r="A711" s="213"/>
      <c r="B711" s="214"/>
      <c r="C711" s="213"/>
      <c r="D711" s="213"/>
      <c r="E711" s="213"/>
      <c r="F711" s="213"/>
      <c r="G711" s="213"/>
    </row>
    <row r="712" spans="1:7" x14ac:dyDescent="0.2">
      <c r="A712" s="213"/>
      <c r="B712" s="214"/>
      <c r="C712" s="213"/>
      <c r="D712" s="213"/>
      <c r="E712" s="213"/>
      <c r="F712" s="213"/>
      <c r="G712" s="213"/>
    </row>
    <row r="713" spans="1:7" x14ac:dyDescent="0.2">
      <c r="A713" s="213"/>
      <c r="B713" s="214"/>
      <c r="C713" s="213"/>
      <c r="D713" s="213"/>
      <c r="E713" s="213"/>
      <c r="F713" s="213"/>
      <c r="G713" s="213"/>
    </row>
    <row r="714" spans="1:7" x14ac:dyDescent="0.2">
      <c r="A714" s="213"/>
      <c r="B714" s="214"/>
      <c r="C714" s="213"/>
      <c r="D714" s="213"/>
      <c r="E714" s="213"/>
      <c r="F714" s="213"/>
      <c r="G714" s="213"/>
    </row>
    <row r="715" spans="1:7" x14ac:dyDescent="0.2">
      <c r="A715" s="213"/>
      <c r="B715" s="214"/>
      <c r="C715" s="213"/>
      <c r="D715" s="213"/>
      <c r="E715" s="213"/>
      <c r="F715" s="213"/>
      <c r="G715" s="213"/>
    </row>
    <row r="716" spans="1:7" x14ac:dyDescent="0.2">
      <c r="A716" s="213"/>
      <c r="B716" s="214"/>
      <c r="C716" s="213"/>
      <c r="D716" s="213"/>
      <c r="E716" s="213"/>
      <c r="F716" s="213"/>
      <c r="G716" s="213"/>
    </row>
    <row r="717" spans="1:7" x14ac:dyDescent="0.2">
      <c r="A717" s="213"/>
      <c r="B717" s="214"/>
      <c r="C717" s="213"/>
      <c r="D717" s="213"/>
      <c r="E717" s="213"/>
      <c r="F717" s="213"/>
      <c r="G717" s="213"/>
    </row>
    <row r="718" spans="1:7" x14ac:dyDescent="0.2">
      <c r="A718" s="213"/>
      <c r="B718" s="214"/>
      <c r="C718" s="213"/>
      <c r="D718" s="213"/>
      <c r="E718" s="213"/>
      <c r="F718" s="213"/>
      <c r="G718" s="213"/>
    </row>
    <row r="719" spans="1:7" x14ac:dyDescent="0.2">
      <c r="A719" s="213"/>
      <c r="B719" s="214"/>
      <c r="C719" s="213"/>
      <c r="D719" s="213"/>
      <c r="E719" s="213"/>
      <c r="F719" s="213"/>
      <c r="G719" s="213"/>
    </row>
    <row r="720" spans="1:7" x14ac:dyDescent="0.2">
      <c r="A720" s="213"/>
      <c r="B720" s="214"/>
      <c r="C720" s="213"/>
      <c r="D720" s="213"/>
      <c r="E720" s="213"/>
      <c r="F720" s="213"/>
      <c r="G720" s="213"/>
    </row>
    <row r="721" spans="1:7" x14ac:dyDescent="0.2">
      <c r="A721" s="213"/>
      <c r="B721" s="214"/>
      <c r="C721" s="213"/>
      <c r="D721" s="213"/>
      <c r="E721" s="213"/>
      <c r="F721" s="213"/>
      <c r="G721" s="213"/>
    </row>
    <row r="722" spans="1:7" x14ac:dyDescent="0.2">
      <c r="A722" s="213"/>
      <c r="B722" s="214"/>
      <c r="C722" s="213"/>
      <c r="D722" s="213"/>
      <c r="E722" s="213"/>
      <c r="F722" s="213"/>
      <c r="G722" s="213"/>
    </row>
    <row r="723" spans="1:7" x14ac:dyDescent="0.2">
      <c r="A723" s="213"/>
      <c r="B723" s="214"/>
      <c r="C723" s="213"/>
      <c r="D723" s="213"/>
      <c r="E723" s="213"/>
      <c r="F723" s="213"/>
      <c r="G723" s="213"/>
    </row>
    <row r="724" spans="1:7" x14ac:dyDescent="0.2">
      <c r="A724" s="213"/>
      <c r="B724" s="214"/>
      <c r="C724" s="213"/>
      <c r="D724" s="213"/>
      <c r="E724" s="213"/>
      <c r="F724" s="213"/>
      <c r="G724" s="213"/>
    </row>
    <row r="725" spans="1:7" x14ac:dyDescent="0.2">
      <c r="A725" s="213"/>
      <c r="B725" s="214"/>
      <c r="C725" s="213"/>
      <c r="D725" s="213"/>
      <c r="E725" s="213"/>
      <c r="F725" s="213"/>
      <c r="G725" s="213"/>
    </row>
    <row r="726" spans="1:7" x14ac:dyDescent="0.2">
      <c r="A726" s="213"/>
      <c r="B726" s="214"/>
      <c r="C726" s="213"/>
      <c r="D726" s="213"/>
      <c r="E726" s="213"/>
      <c r="F726" s="213"/>
      <c r="G726" s="213"/>
    </row>
    <row r="727" spans="1:7" x14ac:dyDescent="0.2">
      <c r="A727" s="213"/>
      <c r="B727" s="214"/>
      <c r="C727" s="213"/>
      <c r="D727" s="213"/>
      <c r="E727" s="213"/>
      <c r="F727" s="213"/>
      <c r="G727" s="213"/>
    </row>
    <row r="728" spans="1:7" x14ac:dyDescent="0.2">
      <c r="A728" s="213"/>
      <c r="B728" s="214"/>
      <c r="C728" s="213"/>
      <c r="D728" s="213"/>
      <c r="E728" s="213"/>
      <c r="F728" s="213"/>
      <c r="G728" s="213"/>
    </row>
    <row r="729" spans="1:7" x14ac:dyDescent="0.2">
      <c r="A729" s="213"/>
      <c r="B729" s="214"/>
      <c r="C729" s="213"/>
      <c r="D729" s="213"/>
      <c r="E729" s="213"/>
      <c r="F729" s="213"/>
      <c r="G729" s="213"/>
    </row>
    <row r="730" spans="1:7" x14ac:dyDescent="0.2">
      <c r="A730" s="213"/>
      <c r="B730" s="214"/>
      <c r="C730" s="213"/>
      <c r="D730" s="213"/>
      <c r="E730" s="213"/>
      <c r="F730" s="213"/>
      <c r="G730" s="213"/>
    </row>
    <row r="731" spans="1:7" x14ac:dyDescent="0.2">
      <c r="A731" s="213"/>
      <c r="B731" s="214"/>
      <c r="C731" s="213"/>
      <c r="D731" s="213"/>
      <c r="E731" s="213"/>
      <c r="F731" s="213"/>
      <c r="G731" s="213"/>
    </row>
    <row r="732" spans="1:7" x14ac:dyDescent="0.2">
      <c r="A732" s="213"/>
      <c r="B732" s="214"/>
      <c r="C732" s="213"/>
      <c r="D732" s="213"/>
      <c r="E732" s="213"/>
      <c r="F732" s="213"/>
      <c r="G732" s="213"/>
    </row>
    <row r="733" spans="1:7" x14ac:dyDescent="0.2">
      <c r="A733" s="213"/>
      <c r="B733" s="214"/>
      <c r="C733" s="213"/>
      <c r="D733" s="213"/>
      <c r="E733" s="213"/>
      <c r="F733" s="213"/>
      <c r="G733" s="213"/>
    </row>
    <row r="734" spans="1:7" x14ac:dyDescent="0.2">
      <c r="A734" s="213"/>
      <c r="B734" s="214"/>
      <c r="C734" s="213"/>
      <c r="D734" s="213"/>
      <c r="E734" s="213"/>
      <c r="F734" s="213"/>
      <c r="G734" s="213"/>
    </row>
    <row r="735" spans="1:7" x14ac:dyDescent="0.2">
      <c r="A735" s="213"/>
      <c r="B735" s="214"/>
      <c r="C735" s="213"/>
      <c r="D735" s="213"/>
      <c r="E735" s="213"/>
      <c r="F735" s="213"/>
      <c r="G735" s="213"/>
    </row>
    <row r="736" spans="1:7" x14ac:dyDescent="0.2">
      <c r="A736" s="213"/>
      <c r="B736" s="214"/>
      <c r="C736" s="213"/>
      <c r="D736" s="213"/>
      <c r="E736" s="213"/>
      <c r="F736" s="213"/>
      <c r="G736" s="213"/>
    </row>
    <row r="737" spans="1:7" x14ac:dyDescent="0.2">
      <c r="A737" s="213"/>
      <c r="B737" s="214"/>
      <c r="C737" s="213"/>
      <c r="D737" s="213"/>
      <c r="E737" s="213"/>
      <c r="F737" s="213"/>
      <c r="G737" s="213"/>
    </row>
    <row r="738" spans="1:7" x14ac:dyDescent="0.2">
      <c r="A738" s="213"/>
      <c r="B738" s="214"/>
      <c r="C738" s="213"/>
      <c r="D738" s="213"/>
      <c r="E738" s="213"/>
      <c r="F738" s="213"/>
      <c r="G738" s="213"/>
    </row>
    <row r="739" spans="1:7" x14ac:dyDescent="0.2">
      <c r="A739" s="213"/>
      <c r="B739" s="214"/>
      <c r="C739" s="213"/>
      <c r="D739" s="213"/>
      <c r="E739" s="213"/>
      <c r="F739" s="213"/>
      <c r="G739" s="213"/>
    </row>
    <row r="740" spans="1:7" x14ac:dyDescent="0.2">
      <c r="A740" s="213"/>
      <c r="B740" s="214"/>
      <c r="C740" s="213"/>
      <c r="D740" s="213"/>
      <c r="E740" s="213"/>
      <c r="F740" s="213"/>
      <c r="G740" s="213"/>
    </row>
    <row r="741" spans="1:7" x14ac:dyDescent="0.2">
      <c r="A741" s="213"/>
      <c r="B741" s="214"/>
      <c r="C741" s="213"/>
      <c r="D741" s="213"/>
      <c r="E741" s="213"/>
      <c r="F741" s="213"/>
      <c r="G741" s="213"/>
    </row>
    <row r="742" spans="1:7" x14ac:dyDescent="0.2">
      <c r="A742" s="213"/>
      <c r="B742" s="214"/>
      <c r="C742" s="213"/>
      <c r="D742" s="213"/>
      <c r="E742" s="213"/>
      <c r="F742" s="213"/>
      <c r="G742" s="213"/>
    </row>
    <row r="743" spans="1:7" x14ac:dyDescent="0.2">
      <c r="A743" s="213"/>
      <c r="B743" s="214"/>
      <c r="C743" s="213"/>
      <c r="D743" s="213"/>
      <c r="E743" s="213"/>
      <c r="F743" s="213"/>
      <c r="G743" s="213"/>
    </row>
    <row r="744" spans="1:7" x14ac:dyDescent="0.2">
      <c r="A744" s="213"/>
      <c r="B744" s="214"/>
      <c r="C744" s="213"/>
      <c r="D744" s="213"/>
      <c r="E744" s="213"/>
      <c r="F744" s="213"/>
      <c r="G744" s="213"/>
    </row>
    <row r="745" spans="1:7" x14ac:dyDescent="0.2">
      <c r="A745" s="213"/>
      <c r="B745" s="214"/>
      <c r="C745" s="213"/>
      <c r="D745" s="213"/>
      <c r="E745" s="213"/>
      <c r="F745" s="213"/>
      <c r="G745" s="213"/>
    </row>
    <row r="746" spans="1:7" x14ac:dyDescent="0.2">
      <c r="A746" s="213"/>
      <c r="B746" s="214"/>
      <c r="C746" s="213"/>
      <c r="D746" s="213"/>
      <c r="E746" s="213"/>
      <c r="F746" s="213"/>
      <c r="G746" s="213"/>
    </row>
    <row r="747" spans="1:7" x14ac:dyDescent="0.2">
      <c r="A747" s="213"/>
      <c r="B747" s="214"/>
      <c r="C747" s="213"/>
      <c r="D747" s="213"/>
      <c r="E747" s="213"/>
      <c r="F747" s="213"/>
      <c r="G747" s="213"/>
    </row>
    <row r="748" spans="1:7" x14ac:dyDescent="0.2">
      <c r="A748" s="213"/>
      <c r="B748" s="214"/>
      <c r="C748" s="213"/>
      <c r="D748" s="213"/>
      <c r="E748" s="213"/>
      <c r="F748" s="213"/>
      <c r="G748" s="213"/>
    </row>
    <row r="749" spans="1:7" x14ac:dyDescent="0.2">
      <c r="A749" s="213"/>
      <c r="B749" s="214"/>
      <c r="C749" s="213"/>
      <c r="D749" s="213"/>
      <c r="E749" s="213"/>
      <c r="F749" s="213"/>
      <c r="G749" s="213"/>
    </row>
    <row r="750" spans="1:7" x14ac:dyDescent="0.2">
      <c r="A750" s="213"/>
      <c r="B750" s="214"/>
      <c r="C750" s="213"/>
      <c r="D750" s="213"/>
      <c r="E750" s="213"/>
      <c r="F750" s="213"/>
      <c r="G750" s="213"/>
    </row>
    <row r="751" spans="1:7" x14ac:dyDescent="0.2">
      <c r="A751" s="213"/>
      <c r="B751" s="214"/>
      <c r="C751" s="213"/>
      <c r="D751" s="213"/>
      <c r="E751" s="213"/>
      <c r="F751" s="213"/>
      <c r="G751" s="213"/>
    </row>
    <row r="752" spans="1:7" x14ac:dyDescent="0.2">
      <c r="A752" s="213"/>
      <c r="B752" s="214"/>
      <c r="C752" s="213"/>
      <c r="D752" s="213"/>
      <c r="E752" s="213"/>
      <c r="F752" s="213"/>
      <c r="G752" s="213"/>
    </row>
    <row r="753" spans="1:7" x14ac:dyDescent="0.2">
      <c r="A753" s="213"/>
      <c r="B753" s="214"/>
      <c r="C753" s="213"/>
      <c r="D753" s="213"/>
      <c r="E753" s="213"/>
      <c r="F753" s="213"/>
      <c r="G753" s="213"/>
    </row>
    <row r="754" spans="1:7" x14ac:dyDescent="0.2">
      <c r="A754" s="213"/>
      <c r="B754" s="214"/>
      <c r="C754" s="213"/>
      <c r="D754" s="213"/>
      <c r="E754" s="213"/>
      <c r="F754" s="213"/>
      <c r="G754" s="213"/>
    </row>
    <row r="755" spans="1:7" x14ac:dyDescent="0.2">
      <c r="A755" s="213"/>
      <c r="B755" s="214"/>
      <c r="C755" s="213"/>
      <c r="D755" s="213"/>
      <c r="E755" s="213"/>
      <c r="F755" s="213"/>
      <c r="G755" s="213"/>
    </row>
    <row r="756" spans="1:7" x14ac:dyDescent="0.2">
      <c r="A756" s="213"/>
      <c r="B756" s="214"/>
      <c r="C756" s="213"/>
      <c r="D756" s="213"/>
      <c r="E756" s="213"/>
      <c r="F756" s="213"/>
      <c r="G756" s="213"/>
    </row>
    <row r="757" spans="1:7" x14ac:dyDescent="0.2">
      <c r="A757" s="213"/>
      <c r="B757" s="214"/>
      <c r="C757" s="213"/>
      <c r="D757" s="213"/>
      <c r="E757" s="213"/>
      <c r="F757" s="213"/>
      <c r="G757" s="213"/>
    </row>
    <row r="758" spans="1:7" x14ac:dyDescent="0.2">
      <c r="A758" s="213"/>
      <c r="B758" s="214"/>
      <c r="C758" s="213"/>
      <c r="D758" s="213"/>
      <c r="E758" s="213"/>
      <c r="F758" s="213"/>
      <c r="G758" s="213"/>
    </row>
    <row r="759" spans="1:7" x14ac:dyDescent="0.2">
      <c r="A759" s="213"/>
      <c r="B759" s="214"/>
      <c r="C759" s="213"/>
      <c r="D759" s="213"/>
      <c r="E759" s="213"/>
      <c r="F759" s="213"/>
      <c r="G759" s="213"/>
    </row>
    <row r="760" spans="1:7" x14ac:dyDescent="0.2">
      <c r="A760" s="213"/>
      <c r="B760" s="214"/>
      <c r="C760" s="213"/>
      <c r="D760" s="213"/>
      <c r="E760" s="213"/>
      <c r="F760" s="213"/>
      <c r="G760" s="213"/>
    </row>
    <row r="761" spans="1:7" x14ac:dyDescent="0.2">
      <c r="A761" s="213"/>
      <c r="B761" s="214"/>
      <c r="C761" s="213"/>
      <c r="D761" s="213"/>
      <c r="E761" s="213"/>
      <c r="F761" s="213"/>
      <c r="G761" s="213"/>
    </row>
    <row r="762" spans="1:7" x14ac:dyDescent="0.2">
      <c r="A762" s="213"/>
      <c r="B762" s="214"/>
      <c r="C762" s="213"/>
      <c r="D762" s="213"/>
      <c r="E762" s="213"/>
      <c r="F762" s="213"/>
      <c r="G762" s="213"/>
    </row>
    <row r="763" spans="1:7" x14ac:dyDescent="0.2">
      <c r="A763" s="213"/>
      <c r="B763" s="214"/>
      <c r="C763" s="213"/>
      <c r="D763" s="213"/>
      <c r="E763" s="213"/>
      <c r="F763" s="213"/>
      <c r="G763" s="213"/>
    </row>
    <row r="764" spans="1:7" x14ac:dyDescent="0.2">
      <c r="A764" s="213"/>
      <c r="B764" s="214"/>
      <c r="C764" s="213"/>
      <c r="D764" s="213"/>
      <c r="E764" s="213"/>
      <c r="F764" s="213"/>
      <c r="G764" s="213"/>
    </row>
    <row r="765" spans="1:7" x14ac:dyDescent="0.2">
      <c r="A765" s="213"/>
      <c r="B765" s="214"/>
      <c r="C765" s="213"/>
      <c r="D765" s="213"/>
      <c r="E765" s="213"/>
      <c r="F765" s="213"/>
      <c r="G765" s="213"/>
    </row>
    <row r="766" spans="1:7" x14ac:dyDescent="0.2">
      <c r="A766" s="213"/>
      <c r="B766" s="214"/>
      <c r="C766" s="213"/>
      <c r="D766" s="213"/>
      <c r="E766" s="213"/>
      <c r="F766" s="213"/>
      <c r="G766" s="213"/>
    </row>
    <row r="767" spans="1:7" x14ac:dyDescent="0.2">
      <c r="A767" s="213"/>
      <c r="B767" s="214"/>
      <c r="C767" s="213"/>
      <c r="D767" s="213"/>
      <c r="E767" s="213"/>
      <c r="F767" s="213"/>
      <c r="G767" s="213"/>
    </row>
    <row r="768" spans="1:7" x14ac:dyDescent="0.2">
      <c r="A768" s="213"/>
      <c r="B768" s="214"/>
      <c r="C768" s="213"/>
      <c r="D768" s="213"/>
      <c r="E768" s="213"/>
      <c r="F768" s="213"/>
      <c r="G768" s="213"/>
    </row>
    <row r="769" spans="1:7" x14ac:dyDescent="0.2">
      <c r="A769" s="213"/>
      <c r="B769" s="214"/>
      <c r="C769" s="213"/>
      <c r="D769" s="213"/>
      <c r="E769" s="213"/>
      <c r="F769" s="213"/>
      <c r="G769" s="213"/>
    </row>
    <row r="770" spans="1:7" x14ac:dyDescent="0.2">
      <c r="A770" s="213"/>
      <c r="B770" s="214"/>
      <c r="C770" s="213"/>
      <c r="D770" s="213"/>
      <c r="E770" s="213"/>
      <c r="F770" s="213"/>
      <c r="G770" s="213"/>
    </row>
    <row r="771" spans="1:7" x14ac:dyDescent="0.2">
      <c r="A771" s="213"/>
      <c r="B771" s="214"/>
      <c r="C771" s="213"/>
      <c r="D771" s="213"/>
      <c r="E771" s="213"/>
      <c r="F771" s="213"/>
      <c r="G771" s="213"/>
    </row>
    <row r="772" spans="1:7" x14ac:dyDescent="0.2">
      <c r="A772" s="213"/>
      <c r="B772" s="214"/>
      <c r="C772" s="213"/>
      <c r="D772" s="213"/>
      <c r="E772" s="213"/>
      <c r="F772" s="213"/>
      <c r="G772" s="213"/>
    </row>
    <row r="773" spans="1:7" x14ac:dyDescent="0.2">
      <c r="A773" s="213"/>
      <c r="B773" s="214"/>
      <c r="C773" s="213"/>
      <c r="D773" s="213"/>
      <c r="E773" s="213"/>
      <c r="F773" s="213"/>
      <c r="G773" s="213"/>
    </row>
    <row r="774" spans="1:7" x14ac:dyDescent="0.2">
      <c r="A774" s="213"/>
      <c r="B774" s="214"/>
      <c r="C774" s="213"/>
      <c r="D774" s="213"/>
      <c r="E774" s="213"/>
      <c r="F774" s="213"/>
      <c r="G774" s="213"/>
    </row>
    <row r="775" spans="1:7" x14ac:dyDescent="0.2">
      <c r="A775" s="213"/>
      <c r="B775" s="214"/>
      <c r="C775" s="213"/>
      <c r="D775" s="213"/>
      <c r="E775" s="213"/>
      <c r="F775" s="213"/>
      <c r="G775" s="213"/>
    </row>
    <row r="776" spans="1:7" x14ac:dyDescent="0.2">
      <c r="A776" s="213"/>
      <c r="B776" s="214"/>
      <c r="C776" s="213"/>
      <c r="D776" s="213"/>
      <c r="E776" s="213"/>
      <c r="F776" s="213"/>
      <c r="G776" s="213"/>
    </row>
    <row r="777" spans="1:7" x14ac:dyDescent="0.2">
      <c r="A777" s="213"/>
      <c r="B777" s="214"/>
      <c r="C777" s="213"/>
      <c r="D777" s="213"/>
      <c r="E777" s="213"/>
      <c r="F777" s="213"/>
      <c r="G777" s="213"/>
    </row>
    <row r="778" spans="1:7" x14ac:dyDescent="0.2">
      <c r="A778" s="213"/>
      <c r="B778" s="214"/>
      <c r="C778" s="213"/>
      <c r="D778" s="213"/>
      <c r="E778" s="213"/>
      <c r="F778" s="213"/>
      <c r="G778" s="213"/>
    </row>
    <row r="779" spans="1:7" x14ac:dyDescent="0.2">
      <c r="A779" s="213"/>
      <c r="B779" s="214"/>
      <c r="C779" s="213"/>
      <c r="D779" s="213"/>
      <c r="E779" s="213"/>
      <c r="F779" s="213"/>
      <c r="G779" s="213"/>
    </row>
    <row r="780" spans="1:7" x14ac:dyDescent="0.2">
      <c r="A780" s="213"/>
      <c r="B780" s="214"/>
      <c r="C780" s="213"/>
      <c r="D780" s="213"/>
      <c r="E780" s="213"/>
      <c r="F780" s="213"/>
      <c r="G780" s="213"/>
    </row>
    <row r="781" spans="1:7" x14ac:dyDescent="0.2">
      <c r="A781" s="213"/>
      <c r="B781" s="214"/>
      <c r="C781" s="213"/>
      <c r="D781" s="213"/>
      <c r="E781" s="213"/>
      <c r="F781" s="213"/>
      <c r="G781" s="213"/>
    </row>
    <row r="782" spans="1:7" x14ac:dyDescent="0.2">
      <c r="A782" s="213"/>
      <c r="B782" s="214"/>
      <c r="C782" s="213"/>
      <c r="D782" s="213"/>
      <c r="E782" s="213"/>
      <c r="F782" s="213"/>
      <c r="G782" s="213"/>
    </row>
    <row r="783" spans="1:7" x14ac:dyDescent="0.2">
      <c r="A783" s="213"/>
      <c r="B783" s="214"/>
      <c r="C783" s="213"/>
      <c r="D783" s="213"/>
      <c r="E783" s="213"/>
      <c r="F783" s="213"/>
      <c r="G783" s="213"/>
    </row>
    <row r="784" spans="1:7" x14ac:dyDescent="0.2">
      <c r="A784" s="213"/>
      <c r="B784" s="214"/>
      <c r="C784" s="213"/>
      <c r="D784" s="213"/>
      <c r="E784" s="213"/>
      <c r="F784" s="213"/>
      <c r="G784" s="213"/>
    </row>
    <row r="785" spans="1:7" x14ac:dyDescent="0.2">
      <c r="A785" s="213"/>
      <c r="B785" s="214"/>
      <c r="C785" s="213"/>
      <c r="D785" s="213"/>
      <c r="E785" s="213"/>
      <c r="F785" s="213"/>
      <c r="G785" s="213"/>
    </row>
    <row r="786" spans="1:7" x14ac:dyDescent="0.2">
      <c r="A786" s="213"/>
      <c r="B786" s="214"/>
      <c r="C786" s="213"/>
      <c r="D786" s="213"/>
      <c r="E786" s="213"/>
      <c r="F786" s="213"/>
      <c r="G786" s="213"/>
    </row>
    <row r="787" spans="1:7" x14ac:dyDescent="0.2">
      <c r="A787" s="213"/>
      <c r="B787" s="214"/>
      <c r="C787" s="213"/>
      <c r="D787" s="213"/>
      <c r="E787" s="213"/>
      <c r="F787" s="213"/>
      <c r="G787" s="213"/>
    </row>
    <row r="788" spans="1:7" x14ac:dyDescent="0.2">
      <c r="A788" s="213"/>
      <c r="B788" s="214"/>
      <c r="C788" s="213"/>
      <c r="D788" s="213"/>
      <c r="E788" s="213"/>
      <c r="F788" s="213"/>
      <c r="G788" s="213"/>
    </row>
    <row r="789" spans="1:7" x14ac:dyDescent="0.2">
      <c r="A789" s="213"/>
      <c r="B789" s="214"/>
      <c r="C789" s="213"/>
      <c r="D789" s="213"/>
      <c r="E789" s="213"/>
      <c r="F789" s="213"/>
      <c r="G789" s="213"/>
    </row>
    <row r="790" spans="1:7" x14ac:dyDescent="0.2">
      <c r="A790" s="213"/>
      <c r="B790" s="214"/>
      <c r="C790" s="213"/>
      <c r="D790" s="213"/>
      <c r="E790" s="213"/>
      <c r="F790" s="213"/>
      <c r="G790" s="213"/>
    </row>
    <row r="791" spans="1:7" x14ac:dyDescent="0.2">
      <c r="A791" s="213"/>
      <c r="B791" s="214"/>
      <c r="C791" s="213"/>
      <c r="D791" s="213"/>
      <c r="E791" s="213"/>
      <c r="F791" s="213"/>
      <c r="G791" s="213"/>
    </row>
    <row r="792" spans="1:7" x14ac:dyDescent="0.2">
      <c r="A792" s="213"/>
      <c r="B792" s="214"/>
      <c r="C792" s="213"/>
      <c r="D792" s="213"/>
      <c r="E792" s="213"/>
      <c r="F792" s="213"/>
      <c r="G792" s="213"/>
    </row>
    <row r="793" spans="1:7" x14ac:dyDescent="0.2">
      <c r="A793" s="213"/>
      <c r="B793" s="214"/>
      <c r="C793" s="213"/>
      <c r="D793" s="213"/>
      <c r="E793" s="213"/>
      <c r="F793" s="213"/>
      <c r="G793" s="213"/>
    </row>
    <row r="794" spans="1:7" x14ac:dyDescent="0.2">
      <c r="A794" s="213"/>
      <c r="B794" s="214"/>
      <c r="C794" s="213"/>
      <c r="D794" s="213"/>
      <c r="E794" s="213"/>
      <c r="F794" s="213"/>
      <c r="G794" s="213"/>
    </row>
    <row r="795" spans="1:7" x14ac:dyDescent="0.2">
      <c r="A795" s="213"/>
      <c r="B795" s="214"/>
      <c r="C795" s="213"/>
      <c r="D795" s="213"/>
      <c r="E795" s="213"/>
      <c r="F795" s="213"/>
      <c r="G795" s="213"/>
    </row>
    <row r="796" spans="1:7" x14ac:dyDescent="0.2">
      <c r="A796" s="213"/>
      <c r="B796" s="214"/>
      <c r="C796" s="213"/>
      <c r="D796" s="213"/>
      <c r="E796" s="213"/>
      <c r="F796" s="213"/>
      <c r="G796" s="213"/>
    </row>
    <row r="797" spans="1:7" x14ac:dyDescent="0.2">
      <c r="A797" s="213"/>
      <c r="B797" s="214"/>
      <c r="C797" s="213"/>
      <c r="D797" s="213"/>
      <c r="E797" s="213"/>
      <c r="F797" s="213"/>
      <c r="G797" s="213"/>
    </row>
    <row r="798" spans="1:7" x14ac:dyDescent="0.2">
      <c r="A798" s="213"/>
      <c r="B798" s="214"/>
      <c r="C798" s="213"/>
      <c r="D798" s="213"/>
      <c r="E798" s="213"/>
      <c r="F798" s="213"/>
      <c r="G798" s="213"/>
    </row>
    <row r="799" spans="1:7" x14ac:dyDescent="0.2">
      <c r="A799" s="213"/>
      <c r="B799" s="214"/>
      <c r="C799" s="213"/>
      <c r="D799" s="213"/>
      <c r="E799" s="213"/>
      <c r="F799" s="213"/>
      <c r="G799" s="213"/>
    </row>
    <row r="800" spans="1:7" x14ac:dyDescent="0.2">
      <c r="A800" s="213"/>
      <c r="B800" s="214"/>
      <c r="C800" s="213"/>
      <c r="D800" s="213"/>
      <c r="E800" s="213"/>
      <c r="F800" s="213"/>
      <c r="G800" s="213"/>
    </row>
    <row r="801" spans="1:7" x14ac:dyDescent="0.2">
      <c r="A801" s="213"/>
      <c r="B801" s="214"/>
      <c r="C801" s="213"/>
      <c r="D801" s="213"/>
      <c r="E801" s="213"/>
      <c r="F801" s="213"/>
      <c r="G801" s="213"/>
    </row>
    <row r="802" spans="1:7" x14ac:dyDescent="0.2">
      <c r="A802" s="213"/>
      <c r="B802" s="214"/>
      <c r="C802" s="213"/>
      <c r="D802" s="213"/>
      <c r="E802" s="213"/>
      <c r="F802" s="213"/>
      <c r="G802" s="213"/>
    </row>
    <row r="803" spans="1:7" x14ac:dyDescent="0.2">
      <c r="A803" s="213"/>
      <c r="B803" s="214"/>
      <c r="C803" s="213"/>
      <c r="D803" s="213"/>
      <c r="E803" s="213"/>
      <c r="F803" s="213"/>
      <c r="G803" s="213"/>
    </row>
    <row r="804" spans="1:7" x14ac:dyDescent="0.2">
      <c r="A804" s="213"/>
      <c r="B804" s="214"/>
      <c r="C804" s="213"/>
      <c r="D804" s="213"/>
      <c r="E804" s="213"/>
      <c r="F804" s="213"/>
      <c r="G804" s="213"/>
    </row>
    <row r="805" spans="1:7" x14ac:dyDescent="0.2">
      <c r="A805" s="213"/>
      <c r="B805" s="214"/>
      <c r="C805" s="213"/>
      <c r="D805" s="213"/>
      <c r="E805" s="213"/>
      <c r="F805" s="213"/>
      <c r="G805" s="213"/>
    </row>
    <row r="806" spans="1:7" x14ac:dyDescent="0.2">
      <c r="A806" s="213"/>
      <c r="B806" s="214"/>
      <c r="C806" s="213"/>
      <c r="D806" s="213"/>
      <c r="E806" s="213"/>
      <c r="F806" s="213"/>
      <c r="G806" s="213"/>
    </row>
    <row r="807" spans="1:7" x14ac:dyDescent="0.2">
      <c r="A807" s="213"/>
      <c r="B807" s="214"/>
      <c r="C807" s="213"/>
      <c r="D807" s="213"/>
      <c r="E807" s="213"/>
      <c r="F807" s="213"/>
      <c r="G807" s="213"/>
    </row>
    <row r="808" spans="1:7" x14ac:dyDescent="0.2">
      <c r="A808" s="213"/>
      <c r="B808" s="214"/>
      <c r="C808" s="213"/>
      <c r="D808" s="213"/>
      <c r="E808" s="213"/>
      <c r="F808" s="213"/>
      <c r="G808" s="213"/>
    </row>
    <row r="809" spans="1:7" x14ac:dyDescent="0.2">
      <c r="A809" s="213"/>
      <c r="B809" s="214"/>
      <c r="C809" s="213"/>
      <c r="D809" s="213"/>
      <c r="E809" s="213"/>
      <c r="F809" s="213"/>
      <c r="G809" s="213"/>
    </row>
    <row r="810" spans="1:7" x14ac:dyDescent="0.2">
      <c r="A810" s="213"/>
      <c r="B810" s="214"/>
      <c r="C810" s="213"/>
      <c r="D810" s="213"/>
      <c r="E810" s="213"/>
      <c r="F810" s="213"/>
      <c r="G810" s="213"/>
    </row>
    <row r="811" spans="1:7" x14ac:dyDescent="0.2">
      <c r="A811" s="213"/>
      <c r="B811" s="214"/>
      <c r="C811" s="213"/>
      <c r="D811" s="213"/>
      <c r="E811" s="213"/>
      <c r="F811" s="213"/>
      <c r="G811" s="213"/>
    </row>
    <row r="812" spans="1:7" x14ac:dyDescent="0.2">
      <c r="A812" s="213"/>
      <c r="B812" s="214"/>
      <c r="C812" s="213"/>
      <c r="D812" s="213"/>
      <c r="E812" s="213"/>
      <c r="F812" s="213"/>
      <c r="G812" s="213"/>
    </row>
    <row r="813" spans="1:7" x14ac:dyDescent="0.2">
      <c r="A813" s="213"/>
      <c r="B813" s="214"/>
      <c r="C813" s="213"/>
      <c r="D813" s="213"/>
      <c r="E813" s="213"/>
      <c r="F813" s="213"/>
      <c r="G813" s="213"/>
    </row>
    <row r="814" spans="1:7" x14ac:dyDescent="0.2">
      <c r="A814" s="213"/>
      <c r="B814" s="214"/>
      <c r="C814" s="213"/>
      <c r="D814" s="213"/>
      <c r="E814" s="213"/>
      <c r="F814" s="213"/>
      <c r="G814" s="213"/>
    </row>
    <row r="815" spans="1:7" x14ac:dyDescent="0.2">
      <c r="A815" s="213"/>
      <c r="B815" s="214"/>
      <c r="C815" s="213"/>
      <c r="D815" s="213"/>
      <c r="E815" s="213"/>
      <c r="F815" s="213"/>
      <c r="G815" s="213"/>
    </row>
    <row r="816" spans="1:7" x14ac:dyDescent="0.2">
      <c r="A816" s="213"/>
      <c r="B816" s="214"/>
      <c r="C816" s="213"/>
      <c r="D816" s="213"/>
      <c r="E816" s="213"/>
      <c r="F816" s="213"/>
      <c r="G816" s="213"/>
    </row>
    <row r="817" spans="1:7" x14ac:dyDescent="0.2">
      <c r="A817" s="213"/>
      <c r="B817" s="214"/>
      <c r="C817" s="213"/>
      <c r="D817" s="213"/>
      <c r="E817" s="213"/>
      <c r="F817" s="213"/>
      <c r="G817" s="213"/>
    </row>
    <row r="818" spans="1:7" x14ac:dyDescent="0.2">
      <c r="A818" s="213"/>
      <c r="B818" s="214"/>
      <c r="C818" s="213"/>
      <c r="D818" s="213"/>
      <c r="E818" s="213"/>
      <c r="F818" s="213"/>
      <c r="G818" s="213"/>
    </row>
    <row r="819" spans="1:7" x14ac:dyDescent="0.2">
      <c r="A819" s="213"/>
      <c r="B819" s="214"/>
      <c r="C819" s="213"/>
      <c r="D819" s="213"/>
      <c r="E819" s="213"/>
      <c r="F819" s="213"/>
      <c r="G819" s="213"/>
    </row>
    <row r="820" spans="1:7" x14ac:dyDescent="0.2">
      <c r="A820" s="213"/>
      <c r="B820" s="214"/>
      <c r="C820" s="213"/>
      <c r="D820" s="213"/>
      <c r="E820" s="213"/>
      <c r="F820" s="213"/>
      <c r="G820" s="213"/>
    </row>
    <row r="821" spans="1:7" x14ac:dyDescent="0.2">
      <c r="A821" s="213"/>
      <c r="B821" s="214"/>
      <c r="C821" s="213"/>
      <c r="D821" s="213"/>
      <c r="E821" s="213"/>
      <c r="F821" s="213"/>
      <c r="G821" s="213"/>
    </row>
    <row r="822" spans="1:7" x14ac:dyDescent="0.2">
      <c r="A822" s="213"/>
      <c r="B822" s="214"/>
      <c r="C822" s="213"/>
      <c r="D822" s="213"/>
      <c r="E822" s="213"/>
      <c r="F822" s="213"/>
      <c r="G822" s="213"/>
    </row>
    <row r="823" spans="1:7" x14ac:dyDescent="0.2">
      <c r="A823" s="213"/>
      <c r="B823" s="214"/>
      <c r="C823" s="213"/>
      <c r="D823" s="213"/>
      <c r="E823" s="213"/>
      <c r="F823" s="213"/>
      <c r="G823" s="213"/>
    </row>
    <row r="824" spans="1:7" x14ac:dyDescent="0.2">
      <c r="A824" s="213"/>
      <c r="B824" s="214"/>
      <c r="C824" s="213"/>
      <c r="D824" s="213"/>
      <c r="E824" s="213"/>
      <c r="F824" s="213"/>
      <c r="G824" s="213"/>
    </row>
    <row r="825" spans="1:7" x14ac:dyDescent="0.2">
      <c r="A825" s="213"/>
      <c r="B825" s="214"/>
      <c r="C825" s="213"/>
      <c r="D825" s="213"/>
      <c r="E825" s="213"/>
      <c r="F825" s="213"/>
      <c r="G825" s="213"/>
    </row>
    <row r="826" spans="1:7" x14ac:dyDescent="0.2">
      <c r="A826" s="213"/>
      <c r="B826" s="214"/>
      <c r="C826" s="213"/>
      <c r="D826" s="213"/>
      <c r="E826" s="213"/>
      <c r="F826" s="213"/>
      <c r="G826" s="213"/>
    </row>
    <row r="827" spans="1:7" x14ac:dyDescent="0.2">
      <c r="A827" s="213"/>
      <c r="B827" s="214"/>
      <c r="C827" s="213"/>
      <c r="D827" s="213"/>
      <c r="E827" s="213"/>
      <c r="F827" s="213"/>
      <c r="G827" s="213"/>
    </row>
    <row r="828" spans="1:7" x14ac:dyDescent="0.2">
      <c r="A828" s="213"/>
      <c r="B828" s="214"/>
      <c r="C828" s="213"/>
      <c r="D828" s="213"/>
      <c r="E828" s="213"/>
      <c r="F828" s="213"/>
      <c r="G828" s="213"/>
    </row>
    <row r="829" spans="1:7" x14ac:dyDescent="0.2">
      <c r="A829" s="213"/>
      <c r="B829" s="214"/>
      <c r="C829" s="213"/>
      <c r="D829" s="213"/>
      <c r="E829" s="213"/>
      <c r="F829" s="213"/>
      <c r="G829" s="213"/>
    </row>
    <row r="830" spans="1:7" x14ac:dyDescent="0.2">
      <c r="A830" s="213"/>
      <c r="B830" s="214"/>
      <c r="C830" s="213"/>
      <c r="D830" s="213"/>
      <c r="E830" s="213"/>
      <c r="F830" s="213"/>
      <c r="G830" s="213"/>
    </row>
    <row r="831" spans="1:7" x14ac:dyDescent="0.2">
      <c r="A831" s="213"/>
      <c r="B831" s="214"/>
      <c r="C831" s="213"/>
      <c r="D831" s="213"/>
      <c r="E831" s="213"/>
      <c r="F831" s="213"/>
      <c r="G831" s="213"/>
    </row>
    <row r="832" spans="1:7" x14ac:dyDescent="0.2">
      <c r="A832" s="213"/>
      <c r="B832" s="214"/>
      <c r="C832" s="213"/>
      <c r="D832" s="213"/>
      <c r="E832" s="213"/>
      <c r="F832" s="213"/>
      <c r="G832" s="213"/>
    </row>
    <row r="833" spans="1:7" x14ac:dyDescent="0.2">
      <c r="A833" s="213"/>
      <c r="B833" s="214"/>
      <c r="C833" s="213"/>
      <c r="D833" s="213"/>
      <c r="E833" s="213"/>
      <c r="F833" s="213"/>
      <c r="G833" s="213"/>
    </row>
    <row r="834" spans="1:7" x14ac:dyDescent="0.2">
      <c r="A834" s="213"/>
      <c r="B834" s="214"/>
      <c r="C834" s="213"/>
      <c r="D834" s="213"/>
      <c r="E834" s="213"/>
      <c r="F834" s="213"/>
      <c r="G834" s="213"/>
    </row>
    <row r="835" spans="1:7" x14ac:dyDescent="0.2">
      <c r="A835" s="213"/>
      <c r="B835" s="214"/>
      <c r="C835" s="213"/>
      <c r="D835" s="213"/>
      <c r="E835" s="213"/>
      <c r="F835" s="213"/>
      <c r="G835" s="213"/>
    </row>
    <row r="836" spans="1:7" x14ac:dyDescent="0.2">
      <c r="A836" s="213"/>
      <c r="B836" s="214"/>
      <c r="C836" s="213"/>
      <c r="D836" s="213"/>
      <c r="E836" s="213"/>
      <c r="F836" s="213"/>
      <c r="G836" s="213"/>
    </row>
    <row r="837" spans="1:7" x14ac:dyDescent="0.2">
      <c r="A837" s="213"/>
      <c r="B837" s="214"/>
      <c r="C837" s="213"/>
      <c r="D837" s="213"/>
      <c r="E837" s="213"/>
      <c r="F837" s="213"/>
      <c r="G837" s="213"/>
    </row>
    <row r="838" spans="1:7" x14ac:dyDescent="0.2">
      <c r="A838" s="213"/>
      <c r="B838" s="214"/>
      <c r="C838" s="213"/>
      <c r="D838" s="213"/>
      <c r="E838" s="213"/>
      <c r="F838" s="213"/>
      <c r="G838" s="213"/>
    </row>
    <row r="839" spans="1:7" x14ac:dyDescent="0.2">
      <c r="A839" s="213"/>
      <c r="B839" s="214"/>
      <c r="C839" s="213"/>
      <c r="D839" s="213"/>
      <c r="E839" s="213"/>
      <c r="F839" s="213"/>
      <c r="G839" s="213"/>
    </row>
    <row r="840" spans="1:7" x14ac:dyDescent="0.2">
      <c r="A840" s="213"/>
      <c r="B840" s="214"/>
      <c r="C840" s="213"/>
      <c r="D840" s="213"/>
      <c r="E840" s="213"/>
      <c r="F840" s="213"/>
      <c r="G840" s="213"/>
    </row>
    <row r="841" spans="1:7" x14ac:dyDescent="0.2">
      <c r="A841" s="213"/>
      <c r="B841" s="214"/>
      <c r="C841" s="213"/>
      <c r="D841" s="213"/>
      <c r="E841" s="213"/>
      <c r="F841" s="213"/>
      <c r="G841" s="213"/>
    </row>
    <row r="842" spans="1:7" x14ac:dyDescent="0.2">
      <c r="A842" s="213"/>
      <c r="B842" s="214"/>
      <c r="C842" s="213"/>
      <c r="D842" s="213"/>
      <c r="E842" s="213"/>
      <c r="F842" s="213"/>
      <c r="G842" s="213"/>
    </row>
    <row r="843" spans="1:7" x14ac:dyDescent="0.2">
      <c r="A843" s="213"/>
      <c r="B843" s="214"/>
      <c r="C843" s="213"/>
      <c r="D843" s="213"/>
      <c r="E843" s="213"/>
      <c r="F843" s="213"/>
      <c r="G843" s="213"/>
    </row>
    <row r="844" spans="1:7" x14ac:dyDescent="0.2">
      <c r="A844" s="213"/>
      <c r="B844" s="214"/>
      <c r="C844" s="213"/>
      <c r="D844" s="213"/>
      <c r="E844" s="213"/>
      <c r="F844" s="213"/>
      <c r="G844" s="213"/>
    </row>
    <row r="845" spans="1:7" x14ac:dyDescent="0.2">
      <c r="A845" s="213"/>
      <c r="B845" s="214"/>
      <c r="C845" s="213"/>
      <c r="D845" s="213"/>
      <c r="E845" s="213"/>
      <c r="F845" s="213"/>
      <c r="G845" s="213"/>
    </row>
    <row r="846" spans="1:7" x14ac:dyDescent="0.2">
      <c r="A846" s="213"/>
      <c r="B846" s="214"/>
      <c r="C846" s="213"/>
      <c r="D846" s="213"/>
      <c r="E846" s="213"/>
      <c r="F846" s="213"/>
      <c r="G846" s="213"/>
    </row>
    <row r="847" spans="1:7" x14ac:dyDescent="0.2">
      <c r="A847" s="213"/>
      <c r="B847" s="214"/>
      <c r="C847" s="213"/>
      <c r="D847" s="213"/>
      <c r="E847" s="213"/>
      <c r="F847" s="213"/>
      <c r="G847" s="213"/>
    </row>
    <row r="848" spans="1:7" x14ac:dyDescent="0.2">
      <c r="A848" s="213"/>
      <c r="B848" s="214"/>
      <c r="C848" s="213"/>
      <c r="D848" s="213"/>
      <c r="E848" s="213"/>
      <c r="F848" s="213"/>
      <c r="G848" s="213"/>
    </row>
    <row r="849" spans="1:7" x14ac:dyDescent="0.2">
      <c r="A849" s="213"/>
      <c r="B849" s="214"/>
      <c r="C849" s="213"/>
      <c r="D849" s="213"/>
      <c r="E849" s="213"/>
      <c r="F849" s="213"/>
      <c r="G849" s="213"/>
    </row>
    <row r="850" spans="1:7" x14ac:dyDescent="0.2">
      <c r="A850" s="213"/>
      <c r="B850" s="214"/>
      <c r="C850" s="213"/>
      <c r="D850" s="213"/>
      <c r="E850" s="213"/>
      <c r="F850" s="213"/>
      <c r="G850" s="213"/>
    </row>
    <row r="851" spans="1:7" x14ac:dyDescent="0.2">
      <c r="A851" s="213"/>
      <c r="B851" s="214"/>
      <c r="C851" s="213"/>
      <c r="D851" s="213"/>
      <c r="E851" s="213"/>
      <c r="F851" s="213"/>
      <c r="G851" s="213"/>
    </row>
    <row r="852" spans="1:7" x14ac:dyDescent="0.2">
      <c r="A852" s="213"/>
      <c r="B852" s="214"/>
      <c r="C852" s="213"/>
      <c r="D852" s="213"/>
      <c r="E852" s="213"/>
      <c r="F852" s="213"/>
      <c r="G852" s="213"/>
    </row>
    <row r="853" spans="1:7" x14ac:dyDescent="0.2">
      <c r="A853" s="213"/>
      <c r="B853" s="214"/>
      <c r="C853" s="213"/>
      <c r="D853" s="213"/>
      <c r="E853" s="213"/>
      <c r="F853" s="213"/>
      <c r="G853" s="213"/>
    </row>
    <row r="854" spans="1:7" x14ac:dyDescent="0.2">
      <c r="A854" s="213"/>
      <c r="B854" s="214"/>
      <c r="C854" s="213"/>
      <c r="D854" s="213"/>
      <c r="E854" s="213"/>
      <c r="F854" s="213"/>
      <c r="G854" s="213"/>
    </row>
    <row r="855" spans="1:7" x14ac:dyDescent="0.2">
      <c r="A855" s="213"/>
      <c r="B855" s="214"/>
      <c r="C855" s="213"/>
      <c r="D855" s="213"/>
      <c r="E855" s="213"/>
      <c r="F855" s="213"/>
      <c r="G855" s="213"/>
    </row>
    <row r="856" spans="1:7" x14ac:dyDescent="0.2">
      <c r="A856" s="213"/>
      <c r="B856" s="214"/>
      <c r="C856" s="213"/>
      <c r="D856" s="213"/>
      <c r="E856" s="213"/>
      <c r="F856" s="213"/>
      <c r="G856" s="213"/>
    </row>
    <row r="857" spans="1:7" x14ac:dyDescent="0.2">
      <c r="A857" s="213"/>
      <c r="B857" s="214"/>
      <c r="C857" s="213"/>
      <c r="D857" s="213"/>
      <c r="E857" s="213"/>
      <c r="F857" s="213"/>
      <c r="G857" s="213"/>
    </row>
    <row r="858" spans="1:7" x14ac:dyDescent="0.2">
      <c r="A858" s="213"/>
      <c r="B858" s="214"/>
      <c r="C858" s="213"/>
      <c r="D858" s="213"/>
      <c r="E858" s="213"/>
      <c r="F858" s="213"/>
      <c r="G858" s="213"/>
    </row>
    <row r="859" spans="1:7" x14ac:dyDescent="0.2">
      <c r="A859" s="213"/>
      <c r="B859" s="214"/>
      <c r="C859" s="213"/>
      <c r="D859" s="213"/>
      <c r="E859" s="213"/>
      <c r="F859" s="213"/>
      <c r="G859" s="213"/>
    </row>
    <row r="860" spans="1:7" x14ac:dyDescent="0.2">
      <c r="A860" s="213"/>
      <c r="B860" s="214"/>
      <c r="C860" s="213"/>
      <c r="D860" s="213"/>
      <c r="E860" s="213"/>
      <c r="F860" s="213"/>
      <c r="G860" s="213"/>
    </row>
    <row r="861" spans="1:7" x14ac:dyDescent="0.2">
      <c r="A861" s="213"/>
      <c r="B861" s="214"/>
      <c r="C861" s="213"/>
      <c r="D861" s="213"/>
      <c r="E861" s="213"/>
      <c r="F861" s="213"/>
      <c r="G861" s="213"/>
    </row>
    <row r="862" spans="1:7" x14ac:dyDescent="0.2">
      <c r="A862" s="213"/>
      <c r="B862" s="214"/>
      <c r="C862" s="213"/>
      <c r="D862" s="213"/>
      <c r="E862" s="213"/>
      <c r="F862" s="213"/>
      <c r="G862" s="213"/>
    </row>
    <row r="863" spans="1:7" x14ac:dyDescent="0.2">
      <c r="A863" s="213"/>
      <c r="B863" s="214"/>
      <c r="C863" s="213"/>
      <c r="D863" s="213"/>
      <c r="E863" s="213"/>
      <c r="F863" s="213"/>
      <c r="G863" s="213"/>
    </row>
    <row r="864" spans="1:7" x14ac:dyDescent="0.2">
      <c r="A864" s="213"/>
      <c r="B864" s="214"/>
      <c r="C864" s="213"/>
      <c r="D864" s="213"/>
      <c r="E864" s="213"/>
      <c r="F864" s="213"/>
      <c r="G864" s="213"/>
    </row>
    <row r="865" spans="1:7" x14ac:dyDescent="0.2">
      <c r="A865" s="213"/>
      <c r="B865" s="214"/>
      <c r="C865" s="213"/>
      <c r="D865" s="213"/>
      <c r="E865" s="213"/>
      <c r="F865" s="213"/>
      <c r="G865" s="213"/>
    </row>
    <row r="866" spans="1:7" x14ac:dyDescent="0.2">
      <c r="A866" s="213"/>
      <c r="B866" s="214"/>
      <c r="C866" s="213"/>
      <c r="D866" s="213"/>
      <c r="E866" s="213"/>
      <c r="F866" s="213"/>
      <c r="G866" s="213"/>
    </row>
    <row r="867" spans="1:7" x14ac:dyDescent="0.2">
      <c r="A867" s="213"/>
      <c r="B867" s="214"/>
      <c r="C867" s="213"/>
      <c r="D867" s="213"/>
      <c r="E867" s="213"/>
      <c r="F867" s="213"/>
      <c r="G867" s="213"/>
    </row>
    <row r="868" spans="1:7" x14ac:dyDescent="0.2">
      <c r="A868" s="213"/>
      <c r="B868" s="214"/>
      <c r="C868" s="213"/>
      <c r="D868" s="213"/>
      <c r="E868" s="213"/>
      <c r="F868" s="213"/>
      <c r="G868" s="213"/>
    </row>
    <row r="869" spans="1:7" x14ac:dyDescent="0.2">
      <c r="A869" s="213"/>
      <c r="B869" s="214"/>
      <c r="C869" s="213"/>
      <c r="D869" s="213"/>
      <c r="E869" s="213"/>
      <c r="F869" s="213"/>
      <c r="G869" s="213"/>
    </row>
    <row r="870" spans="1:7" x14ac:dyDescent="0.2">
      <c r="A870" s="213"/>
      <c r="B870" s="214"/>
      <c r="C870" s="213"/>
      <c r="D870" s="213"/>
      <c r="E870" s="213"/>
      <c r="F870" s="213"/>
      <c r="G870" s="213"/>
    </row>
    <row r="871" spans="1:7" x14ac:dyDescent="0.2">
      <c r="A871" s="213"/>
      <c r="B871" s="214"/>
      <c r="C871" s="213"/>
      <c r="D871" s="213"/>
      <c r="E871" s="213"/>
      <c r="F871" s="213"/>
      <c r="G871" s="213"/>
    </row>
    <row r="872" spans="1:7" x14ac:dyDescent="0.2">
      <c r="A872" s="213"/>
      <c r="B872" s="214"/>
      <c r="C872" s="213"/>
      <c r="D872" s="213"/>
      <c r="E872" s="213"/>
      <c r="F872" s="213"/>
      <c r="G872" s="213"/>
    </row>
    <row r="873" spans="1:7" x14ac:dyDescent="0.2">
      <c r="A873" s="213"/>
      <c r="B873" s="214"/>
      <c r="C873" s="213"/>
      <c r="D873" s="213"/>
      <c r="E873" s="213"/>
      <c r="F873" s="213"/>
      <c r="G873" s="213"/>
    </row>
    <row r="874" spans="1:7" x14ac:dyDescent="0.2">
      <c r="A874" s="213"/>
      <c r="B874" s="214"/>
      <c r="C874" s="213"/>
      <c r="D874" s="213"/>
      <c r="E874" s="213"/>
      <c r="F874" s="213"/>
      <c r="G874" s="213"/>
    </row>
    <row r="875" spans="1:7" x14ac:dyDescent="0.2">
      <c r="A875" s="213"/>
      <c r="B875" s="214"/>
      <c r="C875" s="213"/>
      <c r="D875" s="213"/>
      <c r="E875" s="213"/>
      <c r="F875" s="213"/>
      <c r="G875" s="213"/>
    </row>
    <row r="876" spans="1:7" x14ac:dyDescent="0.2">
      <c r="A876" s="213"/>
      <c r="B876" s="214"/>
      <c r="C876" s="213"/>
      <c r="D876" s="213"/>
      <c r="E876" s="213"/>
      <c r="F876" s="213"/>
      <c r="G876" s="213"/>
    </row>
    <row r="877" spans="1:7" x14ac:dyDescent="0.2">
      <c r="A877" s="213"/>
      <c r="B877" s="214"/>
      <c r="C877" s="213"/>
      <c r="D877" s="213"/>
      <c r="E877" s="213"/>
      <c r="F877" s="213"/>
      <c r="G877" s="213"/>
    </row>
    <row r="878" spans="1:7" x14ac:dyDescent="0.2">
      <c r="A878" s="213"/>
      <c r="B878" s="214"/>
      <c r="C878" s="213"/>
      <c r="D878" s="213"/>
      <c r="E878" s="213"/>
      <c r="F878" s="213"/>
      <c r="G878" s="213"/>
    </row>
    <row r="879" spans="1:7" x14ac:dyDescent="0.2">
      <c r="A879" s="213"/>
      <c r="B879" s="214"/>
      <c r="C879" s="213"/>
      <c r="D879" s="213"/>
      <c r="E879" s="213"/>
      <c r="F879" s="213"/>
      <c r="G879" s="213"/>
    </row>
    <row r="880" spans="1:7" x14ac:dyDescent="0.2">
      <c r="A880" s="213"/>
      <c r="B880" s="214"/>
      <c r="C880" s="213"/>
      <c r="D880" s="213"/>
      <c r="E880" s="213"/>
      <c r="F880" s="213"/>
      <c r="G880" s="213"/>
    </row>
    <row r="881" spans="1:7" x14ac:dyDescent="0.2">
      <c r="A881" s="213"/>
      <c r="B881" s="214"/>
      <c r="C881" s="213"/>
      <c r="D881" s="213"/>
      <c r="E881" s="213"/>
      <c r="F881" s="213"/>
      <c r="G881" s="213"/>
    </row>
    <row r="882" spans="1:7" x14ac:dyDescent="0.2">
      <c r="A882" s="213"/>
      <c r="B882" s="214"/>
      <c r="C882" s="213"/>
      <c r="D882" s="213"/>
      <c r="E882" s="213"/>
      <c r="F882" s="213"/>
      <c r="G882" s="213"/>
    </row>
    <row r="883" spans="1:7" x14ac:dyDescent="0.2">
      <c r="A883" s="213"/>
      <c r="B883" s="214"/>
      <c r="C883" s="213"/>
      <c r="D883" s="213"/>
      <c r="E883" s="213"/>
      <c r="F883" s="213"/>
      <c r="G883" s="213"/>
    </row>
    <row r="884" spans="1:7" x14ac:dyDescent="0.2">
      <c r="A884" s="213"/>
      <c r="B884" s="214"/>
      <c r="C884" s="213"/>
      <c r="D884" s="213"/>
      <c r="E884" s="213"/>
      <c r="F884" s="213"/>
      <c r="G884" s="213"/>
    </row>
    <row r="885" spans="1:7" x14ac:dyDescent="0.2">
      <c r="A885" s="213"/>
      <c r="B885" s="214"/>
      <c r="C885" s="213"/>
      <c r="D885" s="213"/>
      <c r="E885" s="213"/>
      <c r="F885" s="213"/>
      <c r="G885" s="213"/>
    </row>
    <row r="886" spans="1:7" x14ac:dyDescent="0.2">
      <c r="A886" s="213"/>
      <c r="B886" s="214"/>
      <c r="C886" s="213"/>
      <c r="D886" s="213"/>
      <c r="E886" s="213"/>
      <c r="F886" s="213"/>
      <c r="G886" s="213"/>
    </row>
    <row r="887" spans="1:7" x14ac:dyDescent="0.2">
      <c r="A887" s="213"/>
      <c r="B887" s="214"/>
      <c r="C887" s="213"/>
      <c r="D887" s="213"/>
      <c r="E887" s="213"/>
      <c r="F887" s="213"/>
      <c r="G887" s="213"/>
    </row>
    <row r="888" spans="1:7" x14ac:dyDescent="0.2">
      <c r="A888" s="213"/>
      <c r="B888" s="214"/>
      <c r="C888" s="213"/>
      <c r="D888" s="213"/>
      <c r="E888" s="213"/>
      <c r="F888" s="213"/>
      <c r="G888" s="213"/>
    </row>
    <row r="889" spans="1:7" x14ac:dyDescent="0.2">
      <c r="A889" s="213"/>
      <c r="B889" s="214"/>
      <c r="C889" s="213"/>
      <c r="D889" s="213"/>
      <c r="E889" s="213"/>
      <c r="F889" s="213"/>
      <c r="G889" s="213"/>
    </row>
    <row r="890" spans="1:7" x14ac:dyDescent="0.2">
      <c r="A890" s="213"/>
      <c r="B890" s="214"/>
      <c r="C890" s="213"/>
      <c r="D890" s="213"/>
      <c r="E890" s="213"/>
      <c r="F890" s="213"/>
      <c r="G890" s="213"/>
    </row>
    <row r="891" spans="1:7" x14ac:dyDescent="0.2">
      <c r="A891" s="213"/>
      <c r="B891" s="214"/>
      <c r="C891" s="213"/>
      <c r="D891" s="213"/>
      <c r="E891" s="213"/>
      <c r="F891" s="213"/>
      <c r="G891" s="213"/>
    </row>
    <row r="892" spans="1:7" x14ac:dyDescent="0.2">
      <c r="A892" s="213"/>
      <c r="B892" s="214"/>
      <c r="C892" s="213"/>
      <c r="D892" s="213"/>
      <c r="E892" s="213"/>
      <c r="F892" s="213"/>
      <c r="G892" s="213"/>
    </row>
    <row r="893" spans="1:7" x14ac:dyDescent="0.2">
      <c r="A893" s="213"/>
      <c r="B893" s="214"/>
      <c r="C893" s="213"/>
      <c r="D893" s="213"/>
      <c r="E893" s="213"/>
      <c r="F893" s="213"/>
      <c r="G893" s="213"/>
    </row>
    <row r="894" spans="1:7" x14ac:dyDescent="0.2">
      <c r="A894" s="213"/>
      <c r="B894" s="214"/>
      <c r="C894" s="213"/>
      <c r="D894" s="213"/>
      <c r="E894" s="213"/>
      <c r="F894" s="213"/>
      <c r="G894" s="213"/>
    </row>
    <row r="895" spans="1:7" x14ac:dyDescent="0.2">
      <c r="A895" s="213"/>
      <c r="B895" s="214"/>
      <c r="C895" s="213"/>
      <c r="D895" s="213"/>
      <c r="E895" s="213"/>
      <c r="F895" s="213"/>
      <c r="G895" s="213"/>
    </row>
    <row r="896" spans="1:7" x14ac:dyDescent="0.2">
      <c r="A896" s="213"/>
      <c r="B896" s="214"/>
      <c r="C896" s="213"/>
      <c r="D896" s="213"/>
      <c r="E896" s="213"/>
      <c r="F896" s="213"/>
      <c r="G896" s="213"/>
    </row>
    <row r="897" spans="1:7" x14ac:dyDescent="0.2">
      <c r="A897" s="213"/>
      <c r="B897" s="214"/>
      <c r="C897" s="213"/>
      <c r="D897" s="213"/>
      <c r="E897" s="213"/>
      <c r="F897" s="213"/>
      <c r="G897" s="213"/>
    </row>
    <row r="898" spans="1:7" x14ac:dyDescent="0.2">
      <c r="A898" s="213"/>
      <c r="B898" s="214"/>
      <c r="C898" s="213"/>
      <c r="D898" s="213"/>
      <c r="E898" s="213"/>
      <c r="F898" s="213"/>
      <c r="G898" s="213"/>
    </row>
    <row r="899" spans="1:7" x14ac:dyDescent="0.2">
      <c r="A899" s="213"/>
      <c r="B899" s="214"/>
      <c r="C899" s="213"/>
      <c r="D899" s="213"/>
      <c r="E899" s="213"/>
      <c r="F899" s="213"/>
      <c r="G899" s="213"/>
    </row>
    <row r="900" spans="1:7" x14ac:dyDescent="0.2">
      <c r="A900" s="213"/>
      <c r="B900" s="214"/>
      <c r="C900" s="213"/>
      <c r="D900" s="213"/>
      <c r="E900" s="213"/>
      <c r="F900" s="213"/>
      <c r="G900" s="213"/>
    </row>
    <row r="901" spans="1:7" x14ac:dyDescent="0.2">
      <c r="A901" s="213"/>
      <c r="B901" s="214"/>
      <c r="C901" s="213"/>
      <c r="D901" s="213"/>
      <c r="E901" s="213"/>
      <c r="F901" s="213"/>
      <c r="G901" s="213"/>
    </row>
    <row r="902" spans="1:7" x14ac:dyDescent="0.2">
      <c r="A902" s="213"/>
      <c r="B902" s="214"/>
      <c r="C902" s="213"/>
      <c r="D902" s="213"/>
      <c r="E902" s="213"/>
      <c r="F902" s="213"/>
      <c r="G902" s="213"/>
    </row>
    <row r="903" spans="1:7" x14ac:dyDescent="0.2">
      <c r="A903" s="213"/>
      <c r="B903" s="214"/>
      <c r="C903" s="213"/>
      <c r="D903" s="213"/>
      <c r="E903" s="213"/>
      <c r="F903" s="213"/>
      <c r="G903" s="213"/>
    </row>
    <row r="904" spans="1:7" x14ac:dyDescent="0.2">
      <c r="A904" s="213"/>
      <c r="B904" s="214"/>
      <c r="C904" s="213"/>
      <c r="D904" s="213"/>
      <c r="E904" s="213"/>
      <c r="F904" s="213"/>
      <c r="G904" s="213"/>
    </row>
    <row r="905" spans="1:7" x14ac:dyDescent="0.2">
      <c r="A905" s="213"/>
      <c r="B905" s="214"/>
      <c r="C905" s="213"/>
      <c r="D905" s="213"/>
      <c r="E905" s="213"/>
      <c r="F905" s="213"/>
      <c r="G905" s="213"/>
    </row>
    <row r="906" spans="1:7" x14ac:dyDescent="0.2">
      <c r="A906" s="213"/>
      <c r="B906" s="214"/>
      <c r="C906" s="213"/>
      <c r="D906" s="213"/>
      <c r="E906" s="213"/>
      <c r="F906" s="213"/>
      <c r="G906" s="213"/>
    </row>
    <row r="907" spans="1:7" x14ac:dyDescent="0.2">
      <c r="A907" s="213"/>
      <c r="B907" s="214"/>
      <c r="C907" s="213"/>
      <c r="D907" s="213"/>
      <c r="E907" s="213"/>
      <c r="F907" s="213"/>
      <c r="G907" s="213"/>
    </row>
    <row r="908" spans="1:7" x14ac:dyDescent="0.2">
      <c r="A908" s="213"/>
      <c r="B908" s="214"/>
      <c r="C908" s="213"/>
      <c r="D908" s="213"/>
      <c r="E908" s="213"/>
      <c r="F908" s="213"/>
      <c r="G908" s="213"/>
    </row>
    <row r="909" spans="1:7" x14ac:dyDescent="0.2">
      <c r="A909" s="213"/>
      <c r="B909" s="214"/>
      <c r="C909" s="213"/>
      <c r="D909" s="213"/>
      <c r="E909" s="213"/>
      <c r="F909" s="213"/>
      <c r="G909" s="213"/>
    </row>
    <row r="910" spans="1:7" x14ac:dyDescent="0.2">
      <c r="A910" s="213"/>
      <c r="B910" s="214"/>
      <c r="C910" s="213"/>
      <c r="D910" s="213"/>
      <c r="E910" s="213"/>
      <c r="F910" s="213"/>
      <c r="G910" s="213"/>
    </row>
    <row r="911" spans="1:7" x14ac:dyDescent="0.2">
      <c r="A911" s="213"/>
      <c r="B911" s="214"/>
      <c r="C911" s="213"/>
      <c r="D911" s="213"/>
      <c r="E911" s="213"/>
      <c r="F911" s="213"/>
      <c r="G911" s="213"/>
    </row>
    <row r="912" spans="1:7" x14ac:dyDescent="0.2">
      <c r="A912" s="213"/>
      <c r="B912" s="214"/>
      <c r="C912" s="213"/>
      <c r="D912" s="213"/>
      <c r="E912" s="213"/>
      <c r="F912" s="213"/>
      <c r="G912" s="213"/>
    </row>
    <row r="913" spans="1:7" x14ac:dyDescent="0.2">
      <c r="A913" s="213"/>
      <c r="B913" s="214"/>
      <c r="C913" s="213"/>
      <c r="D913" s="213"/>
      <c r="E913" s="213"/>
      <c r="F913" s="213"/>
      <c r="G913" s="213"/>
    </row>
    <row r="914" spans="1:7" x14ac:dyDescent="0.2">
      <c r="A914" s="213"/>
      <c r="B914" s="214"/>
      <c r="C914" s="213"/>
      <c r="D914" s="213"/>
      <c r="E914" s="213"/>
      <c r="F914" s="213"/>
      <c r="G914" s="213"/>
    </row>
    <row r="915" spans="1:7" x14ac:dyDescent="0.2">
      <c r="A915" s="213"/>
      <c r="B915" s="214"/>
      <c r="C915" s="213"/>
      <c r="D915" s="213"/>
      <c r="E915" s="213"/>
      <c r="F915" s="213"/>
      <c r="G915" s="213"/>
    </row>
    <row r="916" spans="1:7" x14ac:dyDescent="0.2">
      <c r="A916" s="213"/>
      <c r="B916" s="214"/>
      <c r="C916" s="213"/>
      <c r="D916" s="213"/>
      <c r="E916" s="213"/>
      <c r="F916" s="213"/>
      <c r="G916" s="213"/>
    </row>
    <row r="917" spans="1:7" x14ac:dyDescent="0.2">
      <c r="A917" s="213"/>
      <c r="B917" s="214"/>
      <c r="C917" s="213"/>
      <c r="D917" s="213"/>
      <c r="E917" s="213"/>
      <c r="F917" s="213"/>
      <c r="G917" s="213"/>
    </row>
    <row r="918" spans="1:7" x14ac:dyDescent="0.2">
      <c r="A918" s="213"/>
      <c r="B918" s="214"/>
      <c r="C918" s="213"/>
      <c r="D918" s="213"/>
      <c r="E918" s="213"/>
      <c r="F918" s="213"/>
      <c r="G918" s="213"/>
    </row>
    <row r="919" spans="1:7" x14ac:dyDescent="0.2">
      <c r="A919" s="213"/>
      <c r="B919" s="214"/>
      <c r="C919" s="213"/>
      <c r="D919" s="213"/>
      <c r="E919" s="213"/>
      <c r="F919" s="213"/>
      <c r="G919" s="213"/>
    </row>
    <row r="920" spans="1:7" x14ac:dyDescent="0.2">
      <c r="A920" s="213"/>
      <c r="B920" s="214"/>
      <c r="C920" s="213"/>
      <c r="D920" s="213"/>
      <c r="E920" s="213"/>
      <c r="F920" s="213"/>
      <c r="G920" s="213"/>
    </row>
    <row r="921" spans="1:7" x14ac:dyDescent="0.2">
      <c r="A921" s="213"/>
      <c r="B921" s="214"/>
      <c r="C921" s="213"/>
      <c r="D921" s="213"/>
      <c r="E921" s="213"/>
      <c r="F921" s="213"/>
      <c r="G921" s="213"/>
    </row>
    <row r="922" spans="1:7" x14ac:dyDescent="0.2">
      <c r="A922" s="213"/>
      <c r="B922" s="214"/>
      <c r="C922" s="213"/>
      <c r="D922" s="213"/>
      <c r="E922" s="213"/>
      <c r="F922" s="213"/>
      <c r="G922" s="213"/>
    </row>
    <row r="923" spans="1:7" x14ac:dyDescent="0.2">
      <c r="A923" s="213"/>
      <c r="B923" s="214"/>
      <c r="C923" s="213"/>
      <c r="D923" s="213"/>
      <c r="E923" s="213"/>
      <c r="F923" s="213"/>
      <c r="G923" s="213"/>
    </row>
    <row r="924" spans="1:7" x14ac:dyDescent="0.2">
      <c r="A924" s="213"/>
      <c r="B924" s="214"/>
      <c r="C924" s="213"/>
      <c r="D924" s="213"/>
      <c r="E924" s="213"/>
      <c r="F924" s="213"/>
      <c r="G924" s="213"/>
    </row>
    <row r="925" spans="1:7" x14ac:dyDescent="0.2">
      <c r="A925" s="213"/>
      <c r="B925" s="214"/>
      <c r="C925" s="213"/>
      <c r="D925" s="213"/>
      <c r="E925" s="213"/>
      <c r="F925" s="213"/>
      <c r="G925" s="213"/>
    </row>
    <row r="926" spans="1:7" x14ac:dyDescent="0.2">
      <c r="A926" s="213"/>
      <c r="B926" s="214"/>
      <c r="C926" s="213"/>
      <c r="D926" s="213"/>
      <c r="E926" s="213"/>
      <c r="F926" s="213"/>
      <c r="G926" s="213"/>
    </row>
    <row r="927" spans="1:7" x14ac:dyDescent="0.2">
      <c r="A927" s="213"/>
      <c r="B927" s="214"/>
      <c r="C927" s="213"/>
      <c r="D927" s="213"/>
      <c r="E927" s="213"/>
      <c r="F927" s="213"/>
      <c r="G927" s="213"/>
    </row>
    <row r="928" spans="1:7" x14ac:dyDescent="0.2">
      <c r="A928" s="213"/>
      <c r="B928" s="214"/>
      <c r="C928" s="213"/>
      <c r="D928" s="213"/>
      <c r="E928" s="213"/>
      <c r="F928" s="213"/>
      <c r="G928" s="213"/>
    </row>
    <row r="929" spans="1:7" x14ac:dyDescent="0.2">
      <c r="A929" s="213"/>
      <c r="B929" s="214"/>
      <c r="C929" s="213"/>
      <c r="D929" s="213"/>
      <c r="E929" s="213"/>
      <c r="F929" s="213"/>
      <c r="G929" s="213"/>
    </row>
    <row r="930" spans="1:7" x14ac:dyDescent="0.2">
      <c r="A930" s="213"/>
      <c r="B930" s="214"/>
      <c r="C930" s="213"/>
      <c r="D930" s="213"/>
      <c r="E930" s="213"/>
      <c r="F930" s="213"/>
      <c r="G930" s="213"/>
    </row>
    <row r="931" spans="1:7" x14ac:dyDescent="0.2">
      <c r="A931" s="213"/>
      <c r="B931" s="214"/>
      <c r="C931" s="213"/>
      <c r="D931" s="213"/>
      <c r="E931" s="213"/>
      <c r="F931" s="213"/>
      <c r="G931" s="213"/>
    </row>
    <row r="932" spans="1:7" x14ac:dyDescent="0.2">
      <c r="A932" s="213"/>
      <c r="B932" s="214"/>
      <c r="C932" s="213"/>
      <c r="D932" s="213"/>
      <c r="E932" s="213"/>
      <c r="F932" s="213"/>
      <c r="G932" s="213"/>
    </row>
    <row r="933" spans="1:7" x14ac:dyDescent="0.2">
      <c r="A933" s="213"/>
      <c r="B933" s="214"/>
      <c r="C933" s="213"/>
      <c r="D933" s="213"/>
      <c r="E933" s="213"/>
      <c r="F933" s="213"/>
      <c r="G933" s="213"/>
    </row>
    <row r="934" spans="1:7" x14ac:dyDescent="0.2">
      <c r="A934" s="213"/>
      <c r="B934" s="214"/>
      <c r="C934" s="213"/>
      <c r="D934" s="213"/>
      <c r="E934" s="213"/>
      <c r="F934" s="213"/>
      <c r="G934" s="213"/>
    </row>
    <row r="935" spans="1:7" x14ac:dyDescent="0.2">
      <c r="A935" s="213"/>
      <c r="B935" s="214"/>
      <c r="C935" s="213"/>
      <c r="D935" s="213"/>
      <c r="E935" s="213"/>
      <c r="F935" s="213"/>
      <c r="G935" s="213"/>
    </row>
    <row r="936" spans="1:7" x14ac:dyDescent="0.2">
      <c r="A936" s="213"/>
      <c r="B936" s="214"/>
      <c r="C936" s="213"/>
      <c r="D936" s="213"/>
      <c r="E936" s="213"/>
      <c r="F936" s="213"/>
      <c r="G936" s="213"/>
    </row>
    <row r="937" spans="1:7" x14ac:dyDescent="0.2">
      <c r="A937" s="213"/>
      <c r="B937" s="214"/>
      <c r="C937" s="213"/>
      <c r="D937" s="213"/>
      <c r="E937" s="213"/>
      <c r="F937" s="213"/>
      <c r="G937" s="213"/>
    </row>
    <row r="938" spans="1:7" x14ac:dyDescent="0.2">
      <c r="A938" s="213"/>
      <c r="B938" s="214"/>
      <c r="C938" s="213"/>
      <c r="D938" s="213"/>
      <c r="E938" s="213"/>
      <c r="F938" s="213"/>
      <c r="G938" s="213"/>
    </row>
    <row r="939" spans="1:7" x14ac:dyDescent="0.2">
      <c r="A939" s="213"/>
      <c r="B939" s="214"/>
      <c r="C939" s="213"/>
      <c r="D939" s="213"/>
      <c r="E939" s="213"/>
      <c r="F939" s="213"/>
      <c r="G939" s="213"/>
    </row>
    <row r="940" spans="1:7" x14ac:dyDescent="0.2">
      <c r="A940" s="213"/>
      <c r="B940" s="214"/>
      <c r="C940" s="213"/>
      <c r="D940" s="213"/>
      <c r="E940" s="213"/>
      <c r="F940" s="213"/>
      <c r="G940" s="213"/>
    </row>
    <row r="941" spans="1:7" x14ac:dyDescent="0.2">
      <c r="A941" s="213"/>
      <c r="B941" s="214"/>
      <c r="C941" s="213"/>
      <c r="D941" s="213"/>
      <c r="E941" s="213"/>
      <c r="F941" s="213"/>
      <c r="G941" s="213"/>
    </row>
    <row r="942" spans="1:7" x14ac:dyDescent="0.2">
      <c r="A942" s="213"/>
      <c r="B942" s="214"/>
      <c r="C942" s="213"/>
      <c r="D942" s="213"/>
      <c r="E942" s="213"/>
      <c r="F942" s="213"/>
      <c r="G942" s="213"/>
    </row>
    <row r="943" spans="1:7" x14ac:dyDescent="0.2">
      <c r="A943" s="213"/>
      <c r="B943" s="214"/>
      <c r="C943" s="213"/>
      <c r="D943" s="213"/>
      <c r="E943" s="213"/>
      <c r="F943" s="213"/>
      <c r="G943" s="213"/>
    </row>
    <row r="944" spans="1:7" x14ac:dyDescent="0.2">
      <c r="A944" s="213"/>
      <c r="B944" s="214"/>
      <c r="C944" s="213"/>
      <c r="D944" s="213"/>
      <c r="E944" s="213"/>
      <c r="F944" s="213"/>
      <c r="G944" s="213"/>
    </row>
    <row r="945" spans="1:7" x14ac:dyDescent="0.2">
      <c r="A945" s="213"/>
      <c r="B945" s="214"/>
      <c r="C945" s="213"/>
      <c r="D945" s="213"/>
      <c r="E945" s="213"/>
      <c r="F945" s="213"/>
      <c r="G945" s="213"/>
    </row>
    <row r="946" spans="1:7" x14ac:dyDescent="0.2">
      <c r="A946" s="213"/>
      <c r="B946" s="214"/>
      <c r="C946" s="213"/>
      <c r="D946" s="213"/>
      <c r="E946" s="213"/>
      <c r="F946" s="213"/>
      <c r="G946" s="213"/>
    </row>
    <row r="947" spans="1:7" x14ac:dyDescent="0.2">
      <c r="A947" s="213"/>
      <c r="B947" s="214"/>
      <c r="C947" s="213"/>
      <c r="D947" s="213"/>
      <c r="E947" s="213"/>
      <c r="F947" s="213"/>
      <c r="G947" s="213"/>
    </row>
    <row r="948" spans="1:7" x14ac:dyDescent="0.2">
      <c r="A948" s="213"/>
      <c r="B948" s="214"/>
      <c r="C948" s="213"/>
      <c r="D948" s="213"/>
      <c r="E948" s="213"/>
      <c r="F948" s="213"/>
      <c r="G948" s="213"/>
    </row>
    <row r="949" spans="1:7" x14ac:dyDescent="0.2">
      <c r="A949" s="213"/>
      <c r="B949" s="214"/>
      <c r="C949" s="213"/>
      <c r="D949" s="213"/>
      <c r="E949" s="213"/>
      <c r="F949" s="213"/>
      <c r="G949" s="213"/>
    </row>
    <row r="950" spans="1:7" x14ac:dyDescent="0.2">
      <c r="A950" s="213"/>
      <c r="B950" s="214"/>
      <c r="C950" s="213"/>
      <c r="D950" s="213"/>
      <c r="E950" s="213"/>
      <c r="F950" s="213"/>
      <c r="G950" s="213"/>
    </row>
    <row r="951" spans="1:7" x14ac:dyDescent="0.2">
      <c r="A951" s="213"/>
      <c r="B951" s="214"/>
      <c r="C951" s="213"/>
      <c r="D951" s="213"/>
      <c r="E951" s="213"/>
      <c r="F951" s="213"/>
      <c r="G951" s="213"/>
    </row>
    <row r="952" spans="1:7" x14ac:dyDescent="0.2">
      <c r="A952" s="213"/>
      <c r="B952" s="214"/>
      <c r="C952" s="213"/>
      <c r="D952" s="213"/>
      <c r="E952" s="213"/>
      <c r="F952" s="213"/>
      <c r="G952" s="213"/>
    </row>
    <row r="953" spans="1:7" x14ac:dyDescent="0.2">
      <c r="A953" s="213"/>
      <c r="B953" s="214"/>
      <c r="C953" s="213"/>
      <c r="D953" s="213"/>
      <c r="E953" s="213"/>
      <c r="F953" s="213"/>
      <c r="G953" s="213"/>
    </row>
    <row r="954" spans="1:7" x14ac:dyDescent="0.2">
      <c r="A954" s="213"/>
      <c r="B954" s="214"/>
      <c r="C954" s="213"/>
      <c r="D954" s="213"/>
      <c r="E954" s="213"/>
      <c r="F954" s="213"/>
      <c r="G954" s="213"/>
    </row>
    <row r="955" spans="1:7" x14ac:dyDescent="0.2">
      <c r="A955" s="213"/>
      <c r="B955" s="214"/>
      <c r="C955" s="213"/>
      <c r="D955" s="213"/>
      <c r="E955" s="213"/>
      <c r="F955" s="213"/>
      <c r="G955" s="213"/>
    </row>
    <row r="956" spans="1:7" x14ac:dyDescent="0.2">
      <c r="A956" s="213"/>
      <c r="B956" s="214"/>
      <c r="C956" s="213"/>
      <c r="D956" s="213"/>
      <c r="E956" s="213"/>
      <c r="F956" s="213"/>
      <c r="G956" s="213"/>
    </row>
    <row r="957" spans="1:7" x14ac:dyDescent="0.2">
      <c r="A957" s="213"/>
      <c r="B957" s="214"/>
      <c r="C957" s="213"/>
      <c r="D957" s="213"/>
      <c r="E957" s="213"/>
      <c r="F957" s="213"/>
      <c r="G957" s="213"/>
    </row>
    <row r="958" spans="1:7" x14ac:dyDescent="0.2">
      <c r="A958" s="213"/>
      <c r="B958" s="214"/>
      <c r="C958" s="213"/>
      <c r="D958" s="213"/>
      <c r="E958" s="213"/>
      <c r="F958" s="213"/>
      <c r="G958" s="213"/>
    </row>
    <row r="959" spans="1:7" x14ac:dyDescent="0.2">
      <c r="A959" s="213"/>
      <c r="B959" s="214"/>
      <c r="C959" s="213"/>
      <c r="D959" s="213"/>
      <c r="E959" s="213"/>
      <c r="F959" s="213"/>
      <c r="G959" s="213"/>
    </row>
    <row r="960" spans="1:7" x14ac:dyDescent="0.2">
      <c r="A960" s="213"/>
      <c r="B960" s="214"/>
      <c r="C960" s="213"/>
      <c r="D960" s="213"/>
      <c r="E960" s="213"/>
      <c r="F960" s="213"/>
      <c r="G960" s="213"/>
    </row>
    <row r="961" spans="1:7" x14ac:dyDescent="0.2">
      <c r="A961" s="213"/>
      <c r="B961" s="214"/>
      <c r="C961" s="213"/>
      <c r="D961" s="213"/>
      <c r="E961" s="213"/>
      <c r="F961" s="213"/>
      <c r="G961" s="213"/>
    </row>
    <row r="962" spans="1:7" x14ac:dyDescent="0.2">
      <c r="A962" s="213"/>
      <c r="B962" s="214"/>
      <c r="C962" s="213"/>
      <c r="D962" s="213"/>
      <c r="E962" s="213"/>
      <c r="F962" s="213"/>
      <c r="G962" s="213"/>
    </row>
    <row r="963" spans="1:7" x14ac:dyDescent="0.2">
      <c r="A963" s="213"/>
      <c r="B963" s="214"/>
      <c r="C963" s="213"/>
      <c r="D963" s="213"/>
      <c r="E963" s="213"/>
      <c r="F963" s="213"/>
      <c r="G963" s="213"/>
    </row>
    <row r="964" spans="1:7" x14ac:dyDescent="0.2">
      <c r="A964" s="213"/>
      <c r="B964" s="214"/>
      <c r="C964" s="213"/>
      <c r="D964" s="213"/>
      <c r="E964" s="213"/>
      <c r="F964" s="213"/>
      <c r="G964" s="213"/>
    </row>
    <row r="965" spans="1:7" x14ac:dyDescent="0.2">
      <c r="A965" s="213"/>
      <c r="B965" s="214"/>
      <c r="C965" s="213"/>
      <c r="D965" s="213"/>
      <c r="E965" s="213"/>
      <c r="F965" s="213"/>
      <c r="G965" s="213"/>
    </row>
    <row r="966" spans="1:7" x14ac:dyDescent="0.2">
      <c r="A966" s="213"/>
      <c r="B966" s="214"/>
      <c r="C966" s="213"/>
      <c r="D966" s="213"/>
      <c r="E966" s="213"/>
      <c r="F966" s="213"/>
      <c r="G966" s="213"/>
    </row>
    <row r="967" spans="1:7" x14ac:dyDescent="0.2">
      <c r="A967" s="213"/>
      <c r="B967" s="214"/>
      <c r="C967" s="213"/>
      <c r="D967" s="213"/>
      <c r="E967" s="213"/>
      <c r="F967" s="213"/>
      <c r="G967" s="213"/>
    </row>
    <row r="968" spans="1:7" x14ac:dyDescent="0.2">
      <c r="A968" s="213"/>
      <c r="B968" s="214"/>
      <c r="C968" s="213"/>
      <c r="D968" s="213"/>
      <c r="E968" s="213"/>
      <c r="F968" s="213"/>
      <c r="G968" s="213"/>
    </row>
    <row r="969" spans="1:7" x14ac:dyDescent="0.2">
      <c r="A969" s="213"/>
      <c r="B969" s="214"/>
      <c r="C969" s="213"/>
      <c r="D969" s="213"/>
      <c r="E969" s="213"/>
      <c r="F969" s="213"/>
      <c r="G969" s="213"/>
    </row>
    <row r="970" spans="1:7" x14ac:dyDescent="0.2">
      <c r="A970" s="213"/>
      <c r="B970" s="214"/>
      <c r="C970" s="213"/>
      <c r="D970" s="213"/>
      <c r="E970" s="213"/>
      <c r="F970" s="213"/>
      <c r="G970" s="213"/>
    </row>
    <row r="971" spans="1:7" x14ac:dyDescent="0.2">
      <c r="A971" s="213"/>
      <c r="B971" s="214"/>
      <c r="C971" s="213"/>
      <c r="D971" s="213"/>
      <c r="E971" s="213"/>
      <c r="F971" s="213"/>
      <c r="G971" s="213"/>
    </row>
    <row r="972" spans="1:7" x14ac:dyDescent="0.2">
      <c r="A972" s="213"/>
      <c r="B972" s="214"/>
      <c r="C972" s="213"/>
      <c r="D972" s="213"/>
      <c r="E972" s="213"/>
      <c r="F972" s="213"/>
      <c r="G972" s="213"/>
    </row>
    <row r="973" spans="1:7" x14ac:dyDescent="0.2">
      <c r="A973" s="213"/>
      <c r="B973" s="214"/>
      <c r="C973" s="213"/>
      <c r="D973" s="213"/>
      <c r="E973" s="213"/>
      <c r="F973" s="213"/>
      <c r="G973" s="213"/>
    </row>
    <row r="974" spans="1:7" x14ac:dyDescent="0.2">
      <c r="A974" s="213"/>
      <c r="B974" s="214"/>
      <c r="C974" s="213"/>
      <c r="D974" s="213"/>
      <c r="E974" s="213"/>
      <c r="F974" s="213"/>
      <c r="G974" s="213"/>
    </row>
    <row r="975" spans="1:7" x14ac:dyDescent="0.2">
      <c r="A975" s="213"/>
      <c r="B975" s="214"/>
      <c r="C975" s="213"/>
      <c r="D975" s="213"/>
      <c r="E975" s="213"/>
      <c r="F975" s="213"/>
      <c r="G975" s="213"/>
    </row>
    <row r="976" spans="1:7" x14ac:dyDescent="0.2">
      <c r="A976" s="213"/>
      <c r="B976" s="214"/>
      <c r="C976" s="213"/>
      <c r="D976" s="213"/>
      <c r="E976" s="213"/>
      <c r="F976" s="213"/>
      <c r="G976" s="213"/>
    </row>
    <row r="977" spans="1:7" x14ac:dyDescent="0.2">
      <c r="A977" s="213"/>
      <c r="B977" s="214"/>
      <c r="C977" s="213"/>
      <c r="D977" s="213"/>
      <c r="E977" s="213"/>
      <c r="F977" s="213"/>
      <c r="G977" s="213"/>
    </row>
    <row r="978" spans="1:7" x14ac:dyDescent="0.2">
      <c r="A978" s="213"/>
      <c r="B978" s="214"/>
      <c r="C978" s="213"/>
      <c r="D978" s="213"/>
      <c r="E978" s="213"/>
      <c r="F978" s="213"/>
      <c r="G978" s="213"/>
    </row>
    <row r="979" spans="1:7" x14ac:dyDescent="0.2">
      <c r="A979" s="213"/>
      <c r="B979" s="214"/>
      <c r="C979" s="213"/>
      <c r="D979" s="213"/>
      <c r="E979" s="213"/>
      <c r="F979" s="213"/>
      <c r="G979" s="213"/>
    </row>
    <row r="980" spans="1:7" x14ac:dyDescent="0.2">
      <c r="A980" s="213"/>
      <c r="B980" s="214"/>
      <c r="C980" s="213"/>
      <c r="D980" s="213"/>
      <c r="E980" s="213"/>
      <c r="F980" s="213"/>
      <c r="G980" s="213"/>
    </row>
    <row r="981" spans="1:7" x14ac:dyDescent="0.2">
      <c r="A981" s="213"/>
      <c r="B981" s="214"/>
      <c r="C981" s="213"/>
      <c r="D981" s="213"/>
      <c r="E981" s="213"/>
      <c r="F981" s="213"/>
      <c r="G981" s="213"/>
    </row>
    <row r="982" spans="1:7" x14ac:dyDescent="0.2">
      <c r="A982" s="213"/>
      <c r="B982" s="214"/>
      <c r="C982" s="213"/>
      <c r="D982" s="213"/>
      <c r="E982" s="213"/>
      <c r="F982" s="213"/>
      <c r="G982" s="213"/>
    </row>
    <row r="983" spans="1:7" x14ac:dyDescent="0.2">
      <c r="A983" s="213"/>
      <c r="B983" s="214"/>
      <c r="C983" s="213"/>
      <c r="D983" s="213"/>
      <c r="E983" s="213"/>
      <c r="F983" s="213"/>
      <c r="G983" s="213"/>
    </row>
    <row r="984" spans="1:7" x14ac:dyDescent="0.2">
      <c r="A984" s="213"/>
      <c r="B984" s="214"/>
      <c r="C984" s="213"/>
      <c r="D984" s="213"/>
      <c r="E984" s="213"/>
      <c r="F984" s="213"/>
      <c r="G984" s="213"/>
    </row>
    <row r="985" spans="1:7" x14ac:dyDescent="0.2">
      <c r="A985" s="213"/>
      <c r="B985" s="214"/>
      <c r="C985" s="213"/>
      <c r="D985" s="213"/>
      <c r="E985" s="213"/>
      <c r="F985" s="213"/>
      <c r="G985" s="213"/>
    </row>
    <row r="986" spans="1:7" x14ac:dyDescent="0.2">
      <c r="A986" s="213"/>
      <c r="B986" s="214"/>
      <c r="C986" s="213"/>
      <c r="D986" s="213"/>
      <c r="E986" s="213"/>
      <c r="F986" s="213"/>
      <c r="G986" s="213"/>
    </row>
    <row r="987" spans="1:7" x14ac:dyDescent="0.2">
      <c r="A987" s="213"/>
      <c r="B987" s="214"/>
      <c r="C987" s="213"/>
      <c r="D987" s="213"/>
      <c r="E987" s="213"/>
      <c r="F987" s="213"/>
      <c r="G987" s="213"/>
    </row>
    <row r="988" spans="1:7" x14ac:dyDescent="0.2">
      <c r="A988" s="213"/>
      <c r="B988" s="214"/>
      <c r="C988" s="213"/>
      <c r="D988" s="213"/>
      <c r="E988" s="213"/>
      <c r="F988" s="213"/>
      <c r="G988" s="213"/>
    </row>
    <row r="989" spans="1:7" x14ac:dyDescent="0.2">
      <c r="A989" s="213"/>
      <c r="B989" s="214"/>
      <c r="C989" s="213"/>
      <c r="D989" s="213"/>
      <c r="E989" s="213"/>
      <c r="F989" s="213"/>
      <c r="G989" s="213"/>
    </row>
    <row r="990" spans="1:7" x14ac:dyDescent="0.2">
      <c r="A990" s="213"/>
      <c r="B990" s="214"/>
      <c r="C990" s="213"/>
      <c r="D990" s="213"/>
      <c r="E990" s="213"/>
      <c r="F990" s="213"/>
      <c r="G990" s="213"/>
    </row>
    <row r="991" spans="1:7" x14ac:dyDescent="0.2">
      <c r="A991" s="213"/>
      <c r="B991" s="214"/>
      <c r="C991" s="213"/>
      <c r="D991" s="213"/>
      <c r="E991" s="213"/>
      <c r="F991" s="213"/>
      <c r="G991" s="213"/>
    </row>
    <row r="992" spans="1:7" x14ac:dyDescent="0.2">
      <c r="A992" s="213"/>
      <c r="B992" s="214"/>
      <c r="C992" s="213"/>
      <c r="D992" s="213"/>
      <c r="E992" s="213"/>
      <c r="F992" s="213"/>
      <c r="G992" s="213"/>
    </row>
    <row r="993" spans="1:7" x14ac:dyDescent="0.2">
      <c r="A993" s="213"/>
      <c r="B993" s="214"/>
      <c r="C993" s="213"/>
      <c r="D993" s="213"/>
      <c r="E993" s="213"/>
      <c r="F993" s="213"/>
      <c r="G993" s="213"/>
    </row>
    <row r="994" spans="1:7" x14ac:dyDescent="0.2">
      <c r="A994" s="213"/>
      <c r="B994" s="214"/>
      <c r="C994" s="213"/>
      <c r="D994" s="213"/>
      <c r="E994" s="213"/>
      <c r="F994" s="213"/>
      <c r="G994" s="213"/>
    </row>
    <row r="995" spans="1:7" x14ac:dyDescent="0.2">
      <c r="A995" s="213"/>
      <c r="B995" s="214"/>
      <c r="C995" s="213"/>
      <c r="D995" s="213"/>
      <c r="E995" s="213"/>
      <c r="F995" s="213"/>
      <c r="G995" s="213"/>
    </row>
    <row r="996" spans="1:7" x14ac:dyDescent="0.2">
      <c r="A996" s="213"/>
      <c r="B996" s="214"/>
      <c r="C996" s="213"/>
      <c r="D996" s="213"/>
      <c r="E996" s="213"/>
      <c r="F996" s="213"/>
      <c r="G996" s="213"/>
    </row>
    <row r="997" spans="1:7" x14ac:dyDescent="0.2">
      <c r="A997" s="213"/>
      <c r="B997" s="214"/>
      <c r="C997" s="213"/>
      <c r="D997" s="213"/>
      <c r="E997" s="213"/>
      <c r="F997" s="213"/>
      <c r="G997" s="213"/>
    </row>
    <row r="998" spans="1:7" x14ac:dyDescent="0.2">
      <c r="A998" s="213"/>
      <c r="B998" s="214"/>
      <c r="C998" s="213"/>
      <c r="D998" s="213"/>
      <c r="E998" s="213"/>
      <c r="F998" s="213"/>
      <c r="G998" s="213"/>
    </row>
    <row r="999" spans="1:7" x14ac:dyDescent="0.2">
      <c r="A999" s="213"/>
      <c r="B999" s="214"/>
      <c r="C999" s="213"/>
      <c r="D999" s="213"/>
      <c r="E999" s="213"/>
      <c r="F999" s="213"/>
      <c r="G999" s="213"/>
    </row>
    <row r="1000" spans="1:7" x14ac:dyDescent="0.2">
      <c r="A1000" s="213"/>
      <c r="B1000" s="214"/>
      <c r="C1000" s="213"/>
      <c r="D1000" s="213"/>
      <c r="E1000" s="213"/>
      <c r="F1000" s="213"/>
      <c r="G1000" s="213"/>
    </row>
    <row r="1001" spans="1:7" x14ac:dyDescent="0.2">
      <c r="A1001" s="213"/>
      <c r="B1001" s="214"/>
      <c r="C1001" s="213"/>
      <c r="D1001" s="213"/>
      <c r="E1001" s="213"/>
      <c r="F1001" s="213"/>
      <c r="G1001" s="213"/>
    </row>
    <row r="1002" spans="1:7" x14ac:dyDescent="0.2">
      <c r="A1002" s="213"/>
      <c r="B1002" s="214"/>
      <c r="C1002" s="213"/>
      <c r="D1002" s="213"/>
      <c r="E1002" s="213"/>
      <c r="F1002" s="213"/>
      <c r="G1002" s="213"/>
    </row>
    <row r="1003" spans="1:7" x14ac:dyDescent="0.2">
      <c r="A1003" s="213"/>
      <c r="B1003" s="214"/>
      <c r="C1003" s="213"/>
      <c r="D1003" s="213"/>
      <c r="E1003" s="213"/>
      <c r="F1003" s="213"/>
      <c r="G1003" s="213"/>
    </row>
    <row r="1004" spans="1:7" x14ac:dyDescent="0.2">
      <c r="A1004" s="213"/>
      <c r="B1004" s="214"/>
      <c r="C1004" s="213"/>
      <c r="D1004" s="213"/>
      <c r="E1004" s="213"/>
      <c r="F1004" s="213"/>
      <c r="G1004" s="213"/>
    </row>
    <row r="1005" spans="1:7" x14ac:dyDescent="0.2">
      <c r="A1005" s="213"/>
      <c r="B1005" s="214"/>
      <c r="C1005" s="213"/>
      <c r="D1005" s="213"/>
      <c r="E1005" s="213"/>
      <c r="F1005" s="213"/>
      <c r="G1005" s="213"/>
    </row>
    <row r="1006" spans="1:7" x14ac:dyDescent="0.2">
      <c r="A1006" s="213"/>
      <c r="B1006" s="214"/>
      <c r="C1006" s="213"/>
      <c r="D1006" s="213"/>
      <c r="E1006" s="213"/>
      <c r="F1006" s="213"/>
      <c r="G1006" s="213"/>
    </row>
    <row r="1007" spans="1:7" x14ac:dyDescent="0.2">
      <c r="A1007" s="213"/>
      <c r="B1007" s="214"/>
      <c r="C1007" s="213"/>
      <c r="D1007" s="213"/>
      <c r="E1007" s="213"/>
      <c r="F1007" s="213"/>
      <c r="G1007" s="213"/>
    </row>
    <row r="1008" spans="1:7" x14ac:dyDescent="0.2">
      <c r="A1008" s="213"/>
      <c r="B1008" s="214"/>
      <c r="C1008" s="213"/>
      <c r="D1008" s="213"/>
      <c r="E1008" s="213"/>
      <c r="F1008" s="213"/>
      <c r="G1008" s="213"/>
    </row>
    <row r="1009" spans="1:7" x14ac:dyDescent="0.2">
      <c r="A1009" s="213"/>
      <c r="B1009" s="214"/>
      <c r="C1009" s="213"/>
      <c r="D1009" s="213"/>
      <c r="E1009" s="213"/>
      <c r="F1009" s="213"/>
      <c r="G1009" s="213"/>
    </row>
    <row r="1010" spans="1:7" x14ac:dyDescent="0.2">
      <c r="A1010" s="213"/>
      <c r="B1010" s="214"/>
      <c r="C1010" s="213"/>
      <c r="D1010" s="213"/>
      <c r="E1010" s="213"/>
      <c r="F1010" s="213"/>
      <c r="G1010" s="213"/>
    </row>
    <row r="1011" spans="1:7" x14ac:dyDescent="0.2">
      <c r="A1011" s="213"/>
      <c r="B1011" s="214"/>
      <c r="C1011" s="213"/>
      <c r="D1011" s="213"/>
      <c r="E1011" s="213"/>
      <c r="F1011" s="213"/>
      <c r="G1011" s="213"/>
    </row>
    <row r="1012" spans="1:7" x14ac:dyDescent="0.2">
      <c r="A1012" s="213"/>
      <c r="B1012" s="214"/>
      <c r="C1012" s="213"/>
      <c r="D1012" s="213"/>
      <c r="E1012" s="213"/>
      <c r="F1012" s="213"/>
      <c r="G1012" s="213"/>
    </row>
    <row r="1013" spans="1:7" x14ac:dyDescent="0.2">
      <c r="A1013" s="213"/>
      <c r="B1013" s="214"/>
      <c r="C1013" s="213"/>
      <c r="D1013" s="213"/>
      <c r="E1013" s="213"/>
      <c r="F1013" s="213"/>
      <c r="G1013" s="213"/>
    </row>
    <row r="1014" spans="1:7" x14ac:dyDescent="0.2">
      <c r="A1014" s="213"/>
      <c r="B1014" s="214"/>
      <c r="C1014" s="213"/>
      <c r="D1014" s="213"/>
      <c r="E1014" s="213"/>
      <c r="F1014" s="213"/>
      <c r="G1014" s="213"/>
    </row>
    <row r="1015" spans="1:7" x14ac:dyDescent="0.2">
      <c r="A1015" s="213"/>
      <c r="B1015" s="214"/>
      <c r="C1015" s="213"/>
      <c r="D1015" s="213"/>
      <c r="E1015" s="213"/>
      <c r="F1015" s="213"/>
      <c r="G1015" s="213"/>
    </row>
    <row r="1016" spans="1:7" x14ac:dyDescent="0.2">
      <c r="A1016" s="213"/>
      <c r="B1016" s="214"/>
      <c r="C1016" s="213"/>
      <c r="D1016" s="213"/>
      <c r="E1016" s="213"/>
      <c r="F1016" s="213"/>
      <c r="G1016" s="213"/>
    </row>
    <row r="1017" spans="1:7" x14ac:dyDescent="0.2">
      <c r="A1017" s="213"/>
      <c r="B1017" s="214"/>
      <c r="C1017" s="213"/>
      <c r="D1017" s="213"/>
      <c r="E1017" s="213"/>
      <c r="F1017" s="213"/>
      <c r="G1017" s="213"/>
    </row>
    <row r="1018" spans="1:7" x14ac:dyDescent="0.2">
      <c r="A1018" s="213"/>
      <c r="B1018" s="214"/>
      <c r="C1018" s="213"/>
      <c r="D1018" s="213"/>
      <c r="E1018" s="213"/>
      <c r="F1018" s="213"/>
      <c r="G1018" s="213"/>
    </row>
    <row r="1019" spans="1:7" x14ac:dyDescent="0.2">
      <c r="A1019" s="213"/>
      <c r="B1019" s="214"/>
      <c r="C1019" s="213"/>
      <c r="D1019" s="213"/>
      <c r="E1019" s="213"/>
      <c r="F1019" s="213"/>
      <c r="G1019" s="213"/>
    </row>
    <row r="1020" spans="1:7" x14ac:dyDescent="0.2">
      <c r="A1020" s="213"/>
      <c r="B1020" s="214"/>
      <c r="C1020" s="213"/>
      <c r="D1020" s="213"/>
      <c r="E1020" s="213"/>
      <c r="F1020" s="213"/>
      <c r="G1020" s="213"/>
    </row>
    <row r="1021" spans="1:7" x14ac:dyDescent="0.2">
      <c r="A1021" s="213"/>
      <c r="B1021" s="214"/>
      <c r="C1021" s="213"/>
      <c r="D1021" s="213"/>
      <c r="E1021" s="213"/>
      <c r="F1021" s="213"/>
      <c r="G1021" s="213"/>
    </row>
    <row r="1022" spans="1:7" x14ac:dyDescent="0.2">
      <c r="A1022" s="213"/>
      <c r="B1022" s="214"/>
      <c r="C1022" s="213"/>
      <c r="D1022" s="213"/>
      <c r="E1022" s="213"/>
      <c r="F1022" s="213"/>
      <c r="G1022" s="213"/>
    </row>
    <row r="1023" spans="1:7" x14ac:dyDescent="0.2">
      <c r="A1023" s="213"/>
      <c r="B1023" s="214"/>
      <c r="C1023" s="213"/>
      <c r="D1023" s="213"/>
      <c r="E1023" s="213"/>
      <c r="F1023" s="213"/>
      <c r="G1023" s="213"/>
    </row>
    <row r="1024" spans="1:7" x14ac:dyDescent="0.2">
      <c r="A1024" s="213"/>
      <c r="B1024" s="214"/>
      <c r="C1024" s="213"/>
      <c r="D1024" s="213"/>
      <c r="E1024" s="213"/>
      <c r="F1024" s="213"/>
      <c r="G1024" s="213"/>
    </row>
    <row r="1025" spans="1:7" x14ac:dyDescent="0.2">
      <c r="A1025" s="213"/>
      <c r="B1025" s="214"/>
      <c r="C1025" s="213"/>
      <c r="D1025" s="213"/>
      <c r="E1025" s="213"/>
      <c r="F1025" s="213"/>
      <c r="G1025" s="213"/>
    </row>
    <row r="1026" spans="1:7" x14ac:dyDescent="0.2">
      <c r="A1026" s="213"/>
      <c r="B1026" s="214"/>
      <c r="C1026" s="213"/>
      <c r="D1026" s="213"/>
      <c r="E1026" s="213"/>
      <c r="F1026" s="213"/>
      <c r="G1026" s="213"/>
    </row>
    <row r="1027" spans="1:7" x14ac:dyDescent="0.2">
      <c r="A1027" s="213"/>
      <c r="B1027" s="214"/>
      <c r="C1027" s="213"/>
      <c r="D1027" s="213"/>
      <c r="E1027" s="213"/>
      <c r="F1027" s="213"/>
      <c r="G1027" s="213"/>
    </row>
    <row r="1028" spans="1:7" x14ac:dyDescent="0.2">
      <c r="A1028" s="213"/>
      <c r="B1028" s="214"/>
      <c r="C1028" s="213"/>
      <c r="D1028" s="213"/>
      <c r="E1028" s="213"/>
      <c r="F1028" s="213"/>
      <c r="G1028" s="213"/>
    </row>
    <row r="1029" spans="1:7" x14ac:dyDescent="0.2">
      <c r="A1029" s="213"/>
      <c r="B1029" s="214"/>
      <c r="C1029" s="213"/>
      <c r="D1029" s="213"/>
      <c r="E1029" s="213"/>
      <c r="F1029" s="213"/>
      <c r="G1029" s="213"/>
    </row>
    <row r="1030" spans="1:7" x14ac:dyDescent="0.2">
      <c r="A1030" s="213"/>
      <c r="B1030" s="214"/>
      <c r="C1030" s="213"/>
      <c r="D1030" s="213"/>
      <c r="E1030" s="213"/>
      <c r="F1030" s="213"/>
      <c r="G1030" s="213"/>
    </row>
    <row r="1031" spans="1:7" x14ac:dyDescent="0.2">
      <c r="A1031" s="213"/>
      <c r="B1031" s="214"/>
      <c r="C1031" s="213"/>
      <c r="D1031" s="213"/>
      <c r="E1031" s="213"/>
      <c r="F1031" s="213"/>
      <c r="G1031" s="213"/>
    </row>
    <row r="1032" spans="1:7" x14ac:dyDescent="0.2">
      <c r="A1032" s="213"/>
      <c r="B1032" s="214"/>
      <c r="C1032" s="213"/>
      <c r="D1032" s="213"/>
      <c r="E1032" s="213"/>
      <c r="F1032" s="213"/>
      <c r="G1032" s="213"/>
    </row>
    <row r="1033" spans="1:7" x14ac:dyDescent="0.2">
      <c r="A1033" s="213"/>
      <c r="B1033" s="214"/>
      <c r="C1033" s="213"/>
      <c r="D1033" s="213"/>
      <c r="E1033" s="213"/>
      <c r="F1033" s="213"/>
      <c r="G1033" s="213"/>
    </row>
    <row r="1034" spans="1:7" x14ac:dyDescent="0.2">
      <c r="A1034" s="213"/>
      <c r="B1034" s="214"/>
      <c r="C1034" s="213"/>
      <c r="D1034" s="213"/>
      <c r="E1034" s="213"/>
      <c r="F1034" s="213"/>
      <c r="G1034" s="213"/>
    </row>
    <row r="1035" spans="1:7" x14ac:dyDescent="0.2">
      <c r="A1035" s="213"/>
      <c r="B1035" s="214"/>
      <c r="C1035" s="213"/>
      <c r="D1035" s="213"/>
      <c r="E1035" s="213"/>
      <c r="F1035" s="213"/>
      <c r="G1035" s="213"/>
    </row>
    <row r="1036" spans="1:7" x14ac:dyDescent="0.2">
      <c r="A1036" s="213"/>
      <c r="B1036" s="214"/>
      <c r="C1036" s="213"/>
      <c r="D1036" s="213"/>
      <c r="E1036" s="213"/>
      <c r="F1036" s="213"/>
      <c r="G1036" s="213"/>
    </row>
    <row r="1037" spans="1:7" x14ac:dyDescent="0.2">
      <c r="A1037" s="213"/>
      <c r="B1037" s="214"/>
      <c r="C1037" s="213"/>
      <c r="D1037" s="213"/>
      <c r="E1037" s="213"/>
      <c r="F1037" s="213"/>
      <c r="G1037" s="213"/>
    </row>
    <row r="1038" spans="1:7" x14ac:dyDescent="0.2">
      <c r="A1038" s="213"/>
      <c r="B1038" s="214"/>
      <c r="C1038" s="213"/>
      <c r="D1038" s="213"/>
      <c r="E1038" s="213"/>
      <c r="F1038" s="213"/>
      <c r="G1038" s="213"/>
    </row>
    <row r="1039" spans="1:7" x14ac:dyDescent="0.2">
      <c r="A1039" s="213"/>
      <c r="B1039" s="214"/>
      <c r="C1039" s="213"/>
      <c r="D1039" s="213"/>
      <c r="E1039" s="213"/>
      <c r="F1039" s="213"/>
      <c r="G1039" s="213"/>
    </row>
    <row r="1040" spans="1:7" x14ac:dyDescent="0.2">
      <c r="A1040" s="213"/>
      <c r="B1040" s="214"/>
      <c r="C1040" s="213"/>
      <c r="D1040" s="213"/>
      <c r="E1040" s="213"/>
      <c r="F1040" s="213"/>
      <c r="G1040" s="213"/>
    </row>
    <row r="1041" spans="1:7" x14ac:dyDescent="0.2">
      <c r="A1041" s="213"/>
      <c r="B1041" s="214"/>
      <c r="C1041" s="213"/>
      <c r="D1041" s="213"/>
      <c r="E1041" s="213"/>
      <c r="F1041" s="213"/>
      <c r="G1041" s="213"/>
    </row>
    <row r="1042" spans="1:7" x14ac:dyDescent="0.2">
      <c r="A1042" s="213"/>
      <c r="B1042" s="214"/>
      <c r="C1042" s="213"/>
      <c r="D1042" s="213"/>
      <c r="E1042" s="213"/>
      <c r="F1042" s="213"/>
      <c r="G1042" s="213"/>
    </row>
    <row r="1043" spans="1:7" x14ac:dyDescent="0.2">
      <c r="A1043" s="213"/>
      <c r="B1043" s="214"/>
      <c r="C1043" s="213"/>
      <c r="D1043" s="213"/>
      <c r="E1043" s="213"/>
      <c r="F1043" s="213"/>
      <c r="G1043" s="213"/>
    </row>
    <row r="1044" spans="1:7" x14ac:dyDescent="0.2">
      <c r="A1044" s="213"/>
      <c r="B1044" s="214"/>
      <c r="C1044" s="213"/>
      <c r="D1044" s="213"/>
      <c r="E1044" s="213"/>
      <c r="F1044" s="213"/>
      <c r="G1044" s="213"/>
    </row>
    <row r="1045" spans="1:7" x14ac:dyDescent="0.2">
      <c r="A1045" s="213"/>
      <c r="B1045" s="214"/>
      <c r="C1045" s="213"/>
      <c r="D1045" s="213"/>
      <c r="E1045" s="213"/>
      <c r="F1045" s="213"/>
      <c r="G1045" s="213"/>
    </row>
    <row r="1046" spans="1:7" x14ac:dyDescent="0.2">
      <c r="A1046" s="213"/>
      <c r="B1046" s="214"/>
      <c r="C1046" s="213"/>
      <c r="D1046" s="213"/>
      <c r="E1046" s="213"/>
      <c r="F1046" s="213"/>
      <c r="G1046" s="213"/>
    </row>
    <row r="1047" spans="1:7" x14ac:dyDescent="0.2">
      <c r="A1047" s="213"/>
      <c r="B1047" s="214"/>
      <c r="C1047" s="213"/>
      <c r="D1047" s="213"/>
      <c r="E1047" s="213"/>
      <c r="F1047" s="213"/>
      <c r="G1047" s="213"/>
    </row>
    <row r="1048" spans="1:7" x14ac:dyDescent="0.2">
      <c r="A1048" s="213"/>
      <c r="B1048" s="214"/>
      <c r="C1048" s="213"/>
      <c r="D1048" s="213"/>
      <c r="E1048" s="213"/>
      <c r="F1048" s="213"/>
      <c r="G1048" s="213"/>
    </row>
    <row r="1049" spans="1:7" x14ac:dyDescent="0.2">
      <c r="A1049" s="213"/>
      <c r="B1049" s="214"/>
      <c r="C1049" s="213"/>
      <c r="D1049" s="213"/>
      <c r="E1049" s="213"/>
      <c r="F1049" s="213"/>
      <c r="G1049" s="213"/>
    </row>
    <row r="1050" spans="1:7" x14ac:dyDescent="0.2">
      <c r="A1050" s="213"/>
      <c r="B1050" s="214"/>
      <c r="C1050" s="213"/>
      <c r="D1050" s="213"/>
      <c r="E1050" s="213"/>
      <c r="F1050" s="213"/>
      <c r="G1050" s="213"/>
    </row>
    <row r="1051" spans="1:7" x14ac:dyDescent="0.2">
      <c r="A1051" s="213"/>
      <c r="B1051" s="214"/>
      <c r="C1051" s="213"/>
      <c r="D1051" s="213"/>
      <c r="E1051" s="213"/>
      <c r="F1051" s="213"/>
      <c r="G1051" s="213"/>
    </row>
    <row r="1052" spans="1:7" x14ac:dyDescent="0.2">
      <c r="A1052" s="213"/>
      <c r="B1052" s="214"/>
      <c r="C1052" s="213"/>
      <c r="D1052" s="213"/>
      <c r="E1052" s="213"/>
      <c r="F1052" s="213"/>
      <c r="G1052" s="213"/>
    </row>
    <row r="1053" spans="1:7" x14ac:dyDescent="0.2">
      <c r="A1053" s="213"/>
      <c r="B1053" s="214"/>
      <c r="C1053" s="213"/>
      <c r="D1053" s="213"/>
      <c r="E1053" s="213"/>
      <c r="F1053" s="213"/>
      <c r="G1053" s="213"/>
    </row>
    <row r="1054" spans="1:7" x14ac:dyDescent="0.2">
      <c r="A1054" s="213"/>
      <c r="B1054" s="214"/>
      <c r="C1054" s="213"/>
      <c r="D1054" s="213"/>
      <c r="E1054" s="213"/>
      <c r="F1054" s="213"/>
      <c r="G1054" s="213"/>
    </row>
    <row r="1055" spans="1:7" x14ac:dyDescent="0.2">
      <c r="A1055" s="213"/>
      <c r="B1055" s="214"/>
      <c r="C1055" s="213"/>
      <c r="D1055" s="213"/>
      <c r="E1055" s="213"/>
      <c r="F1055" s="213"/>
      <c r="G1055" s="213"/>
    </row>
    <row r="1056" spans="1:7" x14ac:dyDescent="0.2">
      <c r="A1056" s="213"/>
      <c r="B1056" s="214"/>
      <c r="C1056" s="213"/>
      <c r="D1056" s="213"/>
      <c r="E1056" s="213"/>
      <c r="F1056" s="213"/>
      <c r="G1056" s="213"/>
    </row>
    <row r="1057" spans="1:7" x14ac:dyDescent="0.2">
      <c r="A1057" s="213"/>
      <c r="B1057" s="214"/>
      <c r="C1057" s="213"/>
      <c r="D1057" s="213"/>
      <c r="E1057" s="213"/>
      <c r="F1057" s="213"/>
      <c r="G1057" s="213"/>
    </row>
    <row r="1058" spans="1:7" x14ac:dyDescent="0.2">
      <c r="A1058" s="213"/>
      <c r="B1058" s="214"/>
      <c r="C1058" s="213"/>
      <c r="D1058" s="213"/>
      <c r="E1058" s="213"/>
      <c r="F1058" s="213"/>
      <c r="G1058" s="213"/>
    </row>
    <row r="1059" spans="1:7" x14ac:dyDescent="0.2">
      <c r="A1059" s="213"/>
      <c r="B1059" s="214"/>
      <c r="C1059" s="213"/>
      <c r="D1059" s="213"/>
      <c r="E1059" s="213"/>
      <c r="F1059" s="213"/>
      <c r="G1059" s="213"/>
    </row>
    <row r="1060" spans="1:7" x14ac:dyDescent="0.2">
      <c r="A1060" s="213"/>
      <c r="B1060" s="214"/>
      <c r="C1060" s="213"/>
      <c r="D1060" s="213"/>
      <c r="E1060" s="213"/>
      <c r="F1060" s="213"/>
      <c r="G1060" s="213"/>
    </row>
    <row r="1061" spans="1:7" x14ac:dyDescent="0.2">
      <c r="A1061" s="213"/>
      <c r="B1061" s="214"/>
      <c r="C1061" s="213"/>
      <c r="D1061" s="213"/>
      <c r="E1061" s="213"/>
      <c r="F1061" s="213"/>
      <c r="G1061" s="213"/>
    </row>
    <row r="1062" spans="1:7" x14ac:dyDescent="0.2">
      <c r="A1062" s="213"/>
      <c r="B1062" s="214"/>
      <c r="C1062" s="213"/>
      <c r="D1062" s="213"/>
      <c r="E1062" s="213"/>
      <c r="F1062" s="213"/>
      <c r="G1062" s="213"/>
    </row>
    <row r="1063" spans="1:7" x14ac:dyDescent="0.2">
      <c r="A1063" s="213"/>
      <c r="B1063" s="214"/>
      <c r="C1063" s="213"/>
      <c r="D1063" s="213"/>
      <c r="E1063" s="213"/>
      <c r="F1063" s="213"/>
      <c r="G1063" s="213"/>
    </row>
    <row r="1064" spans="1:7" x14ac:dyDescent="0.2">
      <c r="A1064" s="213"/>
      <c r="B1064" s="214"/>
      <c r="C1064" s="213"/>
      <c r="D1064" s="213"/>
      <c r="E1064" s="213"/>
      <c r="F1064" s="213"/>
      <c r="G1064" s="213"/>
    </row>
    <row r="1065" spans="1:7" x14ac:dyDescent="0.2">
      <c r="A1065" s="213"/>
      <c r="B1065" s="214"/>
      <c r="C1065" s="213"/>
      <c r="D1065" s="213"/>
      <c r="E1065" s="213"/>
      <c r="F1065" s="213"/>
      <c r="G1065" s="213"/>
    </row>
    <row r="1066" spans="1:7" x14ac:dyDescent="0.2">
      <c r="A1066" s="213"/>
      <c r="B1066" s="214"/>
      <c r="C1066" s="213"/>
      <c r="D1066" s="213"/>
      <c r="E1066" s="213"/>
      <c r="F1066" s="213"/>
      <c r="G1066" s="213"/>
    </row>
    <row r="1067" spans="1:7" x14ac:dyDescent="0.2">
      <c r="A1067" s="213"/>
      <c r="B1067" s="214"/>
      <c r="C1067" s="213"/>
      <c r="D1067" s="213"/>
      <c r="E1067" s="213"/>
      <c r="F1067" s="213"/>
      <c r="G1067" s="213"/>
    </row>
    <row r="1068" spans="1:7" x14ac:dyDescent="0.2">
      <c r="A1068" s="213"/>
      <c r="B1068" s="214"/>
      <c r="C1068" s="213"/>
      <c r="D1068" s="213"/>
      <c r="E1068" s="213"/>
      <c r="F1068" s="213"/>
      <c r="G1068" s="213"/>
    </row>
    <row r="1069" spans="1:7" x14ac:dyDescent="0.2">
      <c r="A1069" s="213"/>
      <c r="B1069" s="214"/>
      <c r="C1069" s="213"/>
      <c r="D1069" s="213"/>
      <c r="E1069" s="213"/>
      <c r="F1069" s="213"/>
      <c r="G1069" s="213"/>
    </row>
    <row r="1070" spans="1:7" x14ac:dyDescent="0.2">
      <c r="A1070" s="213"/>
      <c r="B1070" s="214"/>
      <c r="C1070" s="213"/>
      <c r="D1070" s="213"/>
      <c r="E1070" s="213"/>
      <c r="F1070" s="213"/>
      <c r="G1070" s="213"/>
    </row>
    <row r="1071" spans="1:7" x14ac:dyDescent="0.2">
      <c r="A1071" s="213"/>
      <c r="B1071" s="214"/>
      <c r="C1071" s="213"/>
      <c r="D1071" s="213"/>
      <c r="E1071" s="213"/>
      <c r="F1071" s="213"/>
      <c r="G1071" s="213"/>
    </row>
    <row r="1072" spans="1:7" x14ac:dyDescent="0.2">
      <c r="A1072" s="213"/>
      <c r="B1072" s="214"/>
      <c r="C1072" s="213"/>
      <c r="D1072" s="213"/>
      <c r="E1072" s="213"/>
      <c r="F1072" s="213"/>
      <c r="G1072" s="213"/>
    </row>
    <row r="1073" spans="1:7" x14ac:dyDescent="0.2">
      <c r="A1073" s="213"/>
      <c r="B1073" s="214"/>
      <c r="C1073" s="213"/>
      <c r="D1073" s="213"/>
      <c r="E1073" s="213"/>
      <c r="F1073" s="213"/>
      <c r="G1073" s="213"/>
    </row>
    <row r="1074" spans="1:7" x14ac:dyDescent="0.2">
      <c r="A1074" s="213"/>
      <c r="B1074" s="214"/>
      <c r="C1074" s="213"/>
      <c r="D1074" s="213"/>
      <c r="E1074" s="213"/>
      <c r="F1074" s="213"/>
      <c r="G1074" s="213"/>
    </row>
    <row r="1075" spans="1:7" x14ac:dyDescent="0.2">
      <c r="A1075" s="213"/>
      <c r="B1075" s="214"/>
      <c r="C1075" s="213"/>
      <c r="D1075" s="213"/>
      <c r="E1075" s="213"/>
      <c r="F1075" s="213"/>
      <c r="G1075" s="213"/>
    </row>
    <row r="1076" spans="1:7" x14ac:dyDescent="0.2">
      <c r="A1076" s="213"/>
      <c r="B1076" s="214"/>
      <c r="C1076" s="213"/>
      <c r="D1076" s="213"/>
      <c r="E1076" s="213"/>
      <c r="F1076" s="213"/>
      <c r="G1076" s="213"/>
    </row>
    <row r="1077" spans="1:7" x14ac:dyDescent="0.2">
      <c r="A1077" s="213"/>
      <c r="B1077" s="214"/>
      <c r="C1077" s="213"/>
      <c r="D1077" s="213"/>
      <c r="E1077" s="213"/>
      <c r="F1077" s="213"/>
      <c r="G1077" s="213"/>
    </row>
    <row r="1078" spans="1:7" x14ac:dyDescent="0.2">
      <c r="A1078" s="213"/>
      <c r="B1078" s="214"/>
      <c r="C1078" s="213"/>
      <c r="D1078" s="213"/>
      <c r="E1078" s="213"/>
      <c r="F1078" s="213"/>
      <c r="G1078" s="213"/>
    </row>
    <row r="1079" spans="1:7" x14ac:dyDescent="0.2">
      <c r="A1079" s="213"/>
      <c r="B1079" s="214"/>
      <c r="C1079" s="213"/>
      <c r="D1079" s="213"/>
      <c r="E1079" s="213"/>
      <c r="F1079" s="213"/>
      <c r="G1079" s="213"/>
    </row>
    <row r="1080" spans="1:7" x14ac:dyDescent="0.2">
      <c r="A1080" s="213"/>
      <c r="B1080" s="214"/>
      <c r="C1080" s="213"/>
      <c r="D1080" s="213"/>
      <c r="E1080" s="213"/>
      <c r="F1080" s="213"/>
      <c r="G1080" s="213"/>
    </row>
    <row r="1081" spans="1:7" x14ac:dyDescent="0.2">
      <c r="A1081" s="213"/>
      <c r="B1081" s="214"/>
      <c r="C1081" s="213"/>
      <c r="D1081" s="213"/>
      <c r="E1081" s="213"/>
      <c r="F1081" s="213"/>
      <c r="G1081" s="213"/>
    </row>
    <row r="1082" spans="1:7" x14ac:dyDescent="0.2">
      <c r="A1082" s="213"/>
      <c r="B1082" s="214"/>
      <c r="C1082" s="213"/>
      <c r="D1082" s="213"/>
      <c r="E1082" s="213"/>
      <c r="F1082" s="213"/>
      <c r="G1082" s="213"/>
    </row>
    <row r="1083" spans="1:7" x14ac:dyDescent="0.2">
      <c r="A1083" s="213"/>
      <c r="B1083" s="214"/>
      <c r="C1083" s="213"/>
      <c r="D1083" s="213"/>
      <c r="E1083" s="213"/>
      <c r="F1083" s="213"/>
      <c r="G1083" s="213"/>
    </row>
    <row r="1084" spans="1:7" x14ac:dyDescent="0.2">
      <c r="A1084" s="213"/>
      <c r="B1084" s="214"/>
      <c r="C1084" s="213"/>
      <c r="D1084" s="213"/>
      <c r="E1084" s="213"/>
      <c r="F1084" s="213"/>
      <c r="G1084" s="213"/>
    </row>
    <row r="1085" spans="1:7" x14ac:dyDescent="0.2">
      <c r="A1085" s="213"/>
      <c r="B1085" s="214"/>
      <c r="C1085" s="213"/>
      <c r="D1085" s="213"/>
      <c r="E1085" s="213"/>
      <c r="F1085" s="213"/>
      <c r="G1085" s="213"/>
    </row>
    <row r="1086" spans="1:7" x14ac:dyDescent="0.2">
      <c r="A1086" s="213"/>
      <c r="B1086" s="214"/>
      <c r="C1086" s="213"/>
      <c r="D1086" s="213"/>
      <c r="E1086" s="213"/>
      <c r="F1086" s="213"/>
      <c r="G1086" s="213"/>
    </row>
    <row r="1087" spans="1:7" x14ac:dyDescent="0.2">
      <c r="A1087" s="213"/>
      <c r="B1087" s="214"/>
      <c r="C1087" s="213"/>
      <c r="D1087" s="213"/>
      <c r="E1087" s="213"/>
      <c r="F1087" s="213"/>
      <c r="G1087" s="213"/>
    </row>
    <row r="1088" spans="1:7" x14ac:dyDescent="0.2">
      <c r="A1088" s="213"/>
      <c r="B1088" s="214"/>
      <c r="C1088" s="213"/>
      <c r="D1088" s="213"/>
      <c r="E1088" s="213"/>
      <c r="F1088" s="213"/>
      <c r="G1088" s="213"/>
    </row>
    <row r="1089" spans="1:7" x14ac:dyDescent="0.2">
      <c r="A1089" s="213"/>
      <c r="B1089" s="214"/>
      <c r="C1089" s="213"/>
      <c r="D1089" s="213"/>
      <c r="E1089" s="213"/>
      <c r="F1089" s="213"/>
      <c r="G1089" s="213"/>
    </row>
    <row r="1090" spans="1:7" x14ac:dyDescent="0.2">
      <c r="A1090" s="213"/>
      <c r="B1090" s="214"/>
      <c r="C1090" s="213"/>
      <c r="D1090" s="213"/>
      <c r="E1090" s="213"/>
      <c r="F1090" s="213"/>
      <c r="G1090" s="213"/>
    </row>
    <row r="1091" spans="1:7" x14ac:dyDescent="0.2">
      <c r="A1091" s="213"/>
      <c r="B1091" s="214"/>
      <c r="C1091" s="213"/>
      <c r="D1091" s="213"/>
      <c r="E1091" s="213"/>
      <c r="F1091" s="213"/>
      <c r="G1091" s="213"/>
    </row>
    <row r="1092" spans="1:7" x14ac:dyDescent="0.2">
      <c r="A1092" s="213"/>
      <c r="B1092" s="214"/>
      <c r="C1092" s="213"/>
      <c r="D1092" s="213"/>
      <c r="E1092" s="213"/>
      <c r="F1092" s="213"/>
      <c r="G1092" s="213"/>
    </row>
    <row r="1093" spans="1:7" x14ac:dyDescent="0.2">
      <c r="A1093" s="213"/>
      <c r="B1093" s="214"/>
      <c r="C1093" s="213"/>
      <c r="D1093" s="213"/>
      <c r="E1093" s="213"/>
      <c r="F1093" s="213"/>
      <c r="G1093" s="213"/>
    </row>
    <row r="1094" spans="1:7" x14ac:dyDescent="0.2">
      <c r="A1094" s="213"/>
      <c r="B1094" s="214"/>
      <c r="C1094" s="213"/>
      <c r="D1094" s="213"/>
      <c r="E1094" s="213"/>
      <c r="F1094" s="213"/>
      <c r="G1094" s="213"/>
    </row>
    <row r="1095" spans="1:7" x14ac:dyDescent="0.2">
      <c r="A1095" s="213"/>
      <c r="B1095" s="214"/>
      <c r="C1095" s="213"/>
      <c r="D1095" s="213"/>
      <c r="E1095" s="213"/>
      <c r="F1095" s="213"/>
      <c r="G1095" s="213"/>
    </row>
    <row r="1096" spans="1:7" x14ac:dyDescent="0.2">
      <c r="A1096" s="213"/>
      <c r="B1096" s="214"/>
      <c r="C1096" s="213"/>
      <c r="D1096" s="213"/>
      <c r="E1096" s="213"/>
      <c r="F1096" s="213"/>
      <c r="G1096" s="213"/>
    </row>
    <row r="1097" spans="1:7" x14ac:dyDescent="0.2">
      <c r="A1097" s="213"/>
      <c r="B1097" s="214"/>
      <c r="C1097" s="213"/>
      <c r="D1097" s="213"/>
      <c r="E1097" s="213"/>
      <c r="F1097" s="213"/>
      <c r="G1097" s="213"/>
    </row>
    <row r="1098" spans="1:7" x14ac:dyDescent="0.2">
      <c r="A1098" s="213"/>
      <c r="B1098" s="214"/>
      <c r="C1098" s="213"/>
      <c r="D1098" s="213"/>
      <c r="E1098" s="213"/>
      <c r="F1098" s="213"/>
      <c r="G1098" s="213"/>
    </row>
    <row r="1099" spans="1:7" x14ac:dyDescent="0.2">
      <c r="A1099" s="213"/>
      <c r="B1099" s="214"/>
      <c r="C1099" s="213"/>
      <c r="D1099" s="213"/>
      <c r="E1099" s="213"/>
      <c r="F1099" s="213"/>
      <c r="G1099" s="213"/>
    </row>
    <row r="1100" spans="1:7" x14ac:dyDescent="0.2">
      <c r="A1100" s="213"/>
      <c r="B1100" s="214"/>
      <c r="C1100" s="213"/>
      <c r="D1100" s="213"/>
      <c r="E1100" s="213"/>
      <c r="F1100" s="213"/>
      <c r="G1100" s="213"/>
    </row>
    <row r="1101" spans="1:7" x14ac:dyDescent="0.2">
      <c r="A1101" s="213"/>
      <c r="B1101" s="214"/>
      <c r="C1101" s="213"/>
      <c r="D1101" s="213"/>
      <c r="E1101" s="213"/>
      <c r="F1101" s="213"/>
      <c r="G1101" s="213"/>
    </row>
    <row r="1102" spans="1:7" x14ac:dyDescent="0.2">
      <c r="A1102" s="213"/>
      <c r="B1102" s="214"/>
      <c r="C1102" s="213"/>
      <c r="D1102" s="213"/>
      <c r="E1102" s="213"/>
      <c r="F1102" s="213"/>
      <c r="G1102" s="213"/>
    </row>
    <row r="1103" spans="1:7" x14ac:dyDescent="0.2">
      <c r="A1103" s="213"/>
      <c r="B1103" s="214"/>
      <c r="C1103" s="213"/>
      <c r="D1103" s="213"/>
      <c r="E1103" s="213"/>
      <c r="F1103" s="213"/>
      <c r="G1103" s="213"/>
    </row>
    <row r="1104" spans="1:7" x14ac:dyDescent="0.2">
      <c r="A1104" s="213"/>
      <c r="B1104" s="214"/>
      <c r="C1104" s="213"/>
      <c r="D1104" s="213"/>
      <c r="E1104" s="213"/>
      <c r="F1104" s="213"/>
      <c r="G1104" s="213"/>
    </row>
    <row r="1105" spans="1:7" x14ac:dyDescent="0.2">
      <c r="A1105" s="213"/>
      <c r="B1105" s="214"/>
      <c r="C1105" s="213"/>
      <c r="D1105" s="213"/>
      <c r="E1105" s="213"/>
      <c r="F1105" s="213"/>
      <c r="G1105" s="213"/>
    </row>
    <row r="1106" spans="1:7" x14ac:dyDescent="0.2">
      <c r="A1106" s="213"/>
      <c r="B1106" s="214"/>
      <c r="C1106" s="213"/>
      <c r="D1106" s="213"/>
      <c r="E1106" s="213"/>
      <c r="F1106" s="213"/>
      <c r="G1106" s="213"/>
    </row>
    <row r="1107" spans="1:7" x14ac:dyDescent="0.2">
      <c r="A1107" s="213"/>
      <c r="B1107" s="214"/>
      <c r="C1107" s="213"/>
      <c r="D1107" s="213"/>
      <c r="E1107" s="213"/>
      <c r="F1107" s="213"/>
      <c r="G1107" s="213"/>
    </row>
    <row r="1108" spans="1:7" x14ac:dyDescent="0.2">
      <c r="A1108" s="213"/>
      <c r="B1108" s="214"/>
      <c r="C1108" s="213"/>
      <c r="D1108" s="213"/>
      <c r="E1108" s="213"/>
      <c r="F1108" s="213"/>
      <c r="G1108" s="213"/>
    </row>
    <row r="1109" spans="1:7" x14ac:dyDescent="0.2">
      <c r="A1109" s="213"/>
      <c r="B1109" s="214"/>
      <c r="C1109" s="213"/>
      <c r="D1109" s="213"/>
      <c r="E1109" s="213"/>
      <c r="F1109" s="213"/>
      <c r="G1109" s="213"/>
    </row>
    <row r="1110" spans="1:7" x14ac:dyDescent="0.2">
      <c r="A1110" s="213"/>
      <c r="B1110" s="214"/>
      <c r="C1110" s="213"/>
      <c r="D1110" s="213"/>
      <c r="E1110" s="213"/>
      <c r="F1110" s="213"/>
      <c r="G1110" s="213"/>
    </row>
    <row r="1111" spans="1:7" x14ac:dyDescent="0.2">
      <c r="A1111" s="213"/>
      <c r="B1111" s="214"/>
      <c r="C1111" s="213"/>
      <c r="D1111" s="213"/>
      <c r="E1111" s="213"/>
      <c r="F1111" s="213"/>
      <c r="G1111" s="213"/>
    </row>
    <row r="1112" spans="1:7" x14ac:dyDescent="0.2">
      <c r="A1112" s="213"/>
      <c r="B1112" s="214"/>
      <c r="C1112" s="213"/>
      <c r="D1112" s="213"/>
      <c r="E1112" s="213"/>
      <c r="F1112" s="213"/>
      <c r="G1112" s="213"/>
    </row>
    <row r="1113" spans="1:7" x14ac:dyDescent="0.2">
      <c r="A1113" s="213"/>
      <c r="B1113" s="214"/>
      <c r="C1113" s="213"/>
      <c r="D1113" s="213"/>
      <c r="E1113" s="213"/>
      <c r="F1113" s="213"/>
      <c r="G1113" s="213"/>
    </row>
    <row r="1114" spans="1:7" x14ac:dyDescent="0.2">
      <c r="A1114" s="213"/>
      <c r="B1114" s="214"/>
      <c r="C1114" s="213"/>
      <c r="D1114" s="213"/>
      <c r="E1114" s="213"/>
      <c r="F1114" s="213"/>
      <c r="G1114" s="213"/>
    </row>
    <row r="1115" spans="1:7" x14ac:dyDescent="0.2">
      <c r="A1115" s="213"/>
      <c r="B1115" s="214"/>
      <c r="C1115" s="213"/>
      <c r="D1115" s="213"/>
      <c r="E1115" s="213"/>
      <c r="F1115" s="213"/>
      <c r="G1115" s="213"/>
    </row>
    <row r="1116" spans="1:7" x14ac:dyDescent="0.2">
      <c r="A1116" s="213"/>
      <c r="B1116" s="214"/>
      <c r="C1116" s="213"/>
      <c r="D1116" s="213"/>
      <c r="E1116" s="213"/>
      <c r="F1116" s="213"/>
      <c r="G1116" s="213"/>
    </row>
    <row r="1117" spans="1:7" x14ac:dyDescent="0.2">
      <c r="A1117" s="213"/>
      <c r="B1117" s="214"/>
      <c r="C1117" s="213"/>
      <c r="D1117" s="213"/>
      <c r="E1117" s="213"/>
      <c r="F1117" s="213"/>
      <c r="G1117" s="213"/>
    </row>
    <row r="1118" spans="1:7" x14ac:dyDescent="0.2">
      <c r="A1118" s="213"/>
      <c r="B1118" s="214"/>
      <c r="C1118" s="213"/>
      <c r="D1118" s="213"/>
      <c r="E1118" s="213"/>
      <c r="F1118" s="213"/>
      <c r="G1118" s="213"/>
    </row>
    <row r="1119" spans="1:7" x14ac:dyDescent="0.2">
      <c r="A1119" s="213"/>
      <c r="B1119" s="214"/>
      <c r="C1119" s="213"/>
      <c r="D1119" s="213"/>
      <c r="E1119" s="213"/>
      <c r="F1119" s="213"/>
      <c r="G1119" s="213"/>
    </row>
    <row r="1120" spans="1:7" x14ac:dyDescent="0.2">
      <c r="A1120" s="213"/>
      <c r="B1120" s="214"/>
      <c r="C1120" s="213"/>
      <c r="D1120" s="213"/>
      <c r="E1120" s="213"/>
      <c r="F1120" s="213"/>
      <c r="G1120" s="213"/>
    </row>
    <row r="1121" spans="1:7" x14ac:dyDescent="0.2">
      <c r="A1121" s="213"/>
      <c r="B1121" s="214"/>
      <c r="C1121" s="213"/>
      <c r="D1121" s="213"/>
      <c r="E1121" s="213"/>
      <c r="F1121" s="213"/>
      <c r="G1121" s="213"/>
    </row>
    <row r="1122" spans="1:7" x14ac:dyDescent="0.2">
      <c r="A1122" s="213"/>
      <c r="B1122" s="214"/>
      <c r="C1122" s="213"/>
      <c r="D1122" s="213"/>
      <c r="E1122" s="213"/>
      <c r="F1122" s="213"/>
      <c r="G1122" s="213"/>
    </row>
    <row r="1123" spans="1:7" x14ac:dyDescent="0.2">
      <c r="A1123" s="213"/>
      <c r="B1123" s="214"/>
      <c r="C1123" s="213"/>
      <c r="D1123" s="213"/>
      <c r="E1123" s="213"/>
      <c r="F1123" s="213"/>
      <c r="G1123" s="213"/>
    </row>
    <row r="1124" spans="1:7" x14ac:dyDescent="0.2">
      <c r="A1124" s="213"/>
      <c r="B1124" s="214"/>
      <c r="C1124" s="213"/>
      <c r="D1124" s="213"/>
      <c r="E1124" s="213"/>
      <c r="F1124" s="213"/>
      <c r="G1124" s="213"/>
    </row>
    <row r="1125" spans="1:7" x14ac:dyDescent="0.2">
      <c r="A1125" s="213"/>
      <c r="B1125" s="214"/>
      <c r="C1125" s="213"/>
      <c r="D1125" s="213"/>
      <c r="E1125" s="213"/>
      <c r="F1125" s="213"/>
      <c r="G1125" s="213"/>
    </row>
    <row r="1126" spans="1:7" x14ac:dyDescent="0.2">
      <c r="A1126" s="213"/>
      <c r="B1126" s="214"/>
      <c r="C1126" s="213"/>
      <c r="D1126" s="213"/>
      <c r="E1126" s="213"/>
      <c r="F1126" s="213"/>
      <c r="G1126" s="213"/>
    </row>
    <row r="1127" spans="1:7" x14ac:dyDescent="0.2">
      <c r="A1127" s="213"/>
      <c r="B1127" s="214"/>
      <c r="C1127" s="213"/>
      <c r="D1127" s="213"/>
      <c r="E1127" s="213"/>
      <c r="F1127" s="213"/>
      <c r="G1127" s="213"/>
    </row>
    <row r="1128" spans="1:7" x14ac:dyDescent="0.2">
      <c r="A1128" s="213"/>
      <c r="B1128" s="214"/>
      <c r="C1128" s="213"/>
      <c r="D1128" s="213"/>
      <c r="E1128" s="213"/>
      <c r="F1128" s="213"/>
      <c r="G1128" s="213"/>
    </row>
    <row r="1129" spans="1:7" x14ac:dyDescent="0.2">
      <c r="A1129" s="213"/>
      <c r="B1129" s="214"/>
      <c r="C1129" s="213"/>
      <c r="D1129" s="213"/>
      <c r="E1129" s="213"/>
      <c r="F1129" s="213"/>
      <c r="G1129" s="213"/>
    </row>
    <row r="1130" spans="1:7" x14ac:dyDescent="0.2">
      <c r="A1130" s="213"/>
      <c r="B1130" s="214"/>
      <c r="C1130" s="213"/>
      <c r="D1130" s="213"/>
      <c r="E1130" s="213"/>
      <c r="F1130" s="213"/>
      <c r="G1130" s="213"/>
    </row>
    <row r="1131" spans="1:7" x14ac:dyDescent="0.2">
      <c r="A1131" s="213"/>
      <c r="B1131" s="214"/>
      <c r="C1131" s="213"/>
      <c r="D1131" s="213"/>
      <c r="E1131" s="213"/>
      <c r="F1131" s="213"/>
      <c r="G1131" s="213"/>
    </row>
    <row r="1132" spans="1:7" x14ac:dyDescent="0.2">
      <c r="A1132" s="213"/>
      <c r="B1132" s="214"/>
      <c r="C1132" s="213"/>
      <c r="D1132" s="213"/>
      <c r="E1132" s="213"/>
      <c r="F1132" s="213"/>
      <c r="G1132" s="213"/>
    </row>
    <row r="1133" spans="1:7" x14ac:dyDescent="0.2">
      <c r="A1133" s="213"/>
      <c r="B1133" s="214"/>
      <c r="C1133" s="213"/>
      <c r="D1133" s="213"/>
      <c r="E1133" s="213"/>
      <c r="F1133" s="213"/>
      <c r="G1133" s="213"/>
    </row>
    <row r="1134" spans="1:7" x14ac:dyDescent="0.2">
      <c r="A1134" s="213"/>
      <c r="B1134" s="214"/>
      <c r="C1134" s="213"/>
      <c r="D1134" s="213"/>
      <c r="E1134" s="213"/>
      <c r="F1134" s="213"/>
      <c r="G1134" s="213"/>
    </row>
    <row r="1135" spans="1:7" x14ac:dyDescent="0.2">
      <c r="A1135" s="213"/>
      <c r="B1135" s="214"/>
      <c r="C1135" s="213"/>
      <c r="D1135" s="213"/>
      <c r="E1135" s="213"/>
      <c r="F1135" s="213"/>
      <c r="G1135" s="213"/>
    </row>
    <row r="1136" spans="1:7" x14ac:dyDescent="0.2">
      <c r="A1136" s="213"/>
      <c r="B1136" s="214"/>
      <c r="C1136" s="213"/>
      <c r="D1136" s="213"/>
      <c r="E1136" s="213"/>
      <c r="F1136" s="213"/>
      <c r="G1136" s="213"/>
    </row>
    <row r="1137" spans="1:7" x14ac:dyDescent="0.2">
      <c r="A1137" s="213"/>
      <c r="B1137" s="214"/>
      <c r="C1137" s="213"/>
      <c r="D1137" s="213"/>
      <c r="E1137" s="213"/>
      <c r="F1137" s="213"/>
      <c r="G1137" s="213"/>
    </row>
    <row r="1138" spans="1:7" x14ac:dyDescent="0.2">
      <c r="A1138" s="213"/>
      <c r="B1138" s="214"/>
      <c r="C1138" s="213"/>
      <c r="D1138" s="213"/>
      <c r="E1138" s="213"/>
      <c r="F1138" s="213"/>
      <c r="G1138" s="213"/>
    </row>
    <row r="1139" spans="1:7" x14ac:dyDescent="0.2">
      <c r="A1139" s="213"/>
      <c r="B1139" s="214"/>
      <c r="C1139" s="213"/>
      <c r="D1139" s="213"/>
      <c r="E1139" s="213"/>
      <c r="F1139" s="213"/>
      <c r="G1139" s="213"/>
    </row>
    <row r="1140" spans="1:7" x14ac:dyDescent="0.2">
      <c r="A1140" s="213"/>
      <c r="B1140" s="214"/>
      <c r="C1140" s="213"/>
      <c r="D1140" s="213"/>
      <c r="E1140" s="213"/>
      <c r="F1140" s="213"/>
      <c r="G1140" s="213"/>
    </row>
    <row r="1141" spans="1:7" x14ac:dyDescent="0.2">
      <c r="A1141" s="213"/>
      <c r="B1141" s="214"/>
      <c r="C1141" s="213"/>
      <c r="D1141" s="213"/>
      <c r="E1141" s="213"/>
      <c r="F1141" s="213"/>
      <c r="G1141" s="213"/>
    </row>
    <row r="1142" spans="1:7" x14ac:dyDescent="0.2">
      <c r="A1142" s="213"/>
      <c r="B1142" s="214"/>
      <c r="C1142" s="213"/>
      <c r="D1142" s="213"/>
      <c r="E1142" s="213"/>
      <c r="F1142" s="213"/>
      <c r="G1142" s="213"/>
    </row>
    <row r="1143" spans="1:7" x14ac:dyDescent="0.2">
      <c r="A1143" s="213"/>
      <c r="B1143" s="214"/>
      <c r="C1143" s="213"/>
      <c r="D1143" s="213"/>
      <c r="E1143" s="213"/>
      <c r="F1143" s="213"/>
      <c r="G1143" s="213"/>
    </row>
    <row r="1144" spans="1:7" x14ac:dyDescent="0.2">
      <c r="A1144" s="213"/>
      <c r="B1144" s="214"/>
      <c r="C1144" s="213"/>
      <c r="D1144" s="213"/>
      <c r="E1144" s="213"/>
      <c r="F1144" s="213"/>
      <c r="G1144" s="213"/>
    </row>
    <row r="1145" spans="1:7" x14ac:dyDescent="0.2">
      <c r="A1145" s="213"/>
      <c r="B1145" s="214"/>
      <c r="C1145" s="213"/>
      <c r="D1145" s="213"/>
      <c r="E1145" s="213"/>
      <c r="F1145" s="213"/>
      <c r="G1145" s="213"/>
    </row>
    <row r="1146" spans="1:7" x14ac:dyDescent="0.2">
      <c r="A1146" s="213"/>
      <c r="B1146" s="214"/>
      <c r="C1146" s="213"/>
      <c r="D1146" s="213"/>
      <c r="E1146" s="213"/>
      <c r="F1146" s="213"/>
      <c r="G1146" s="213"/>
    </row>
    <row r="1147" spans="1:7" x14ac:dyDescent="0.2">
      <c r="A1147" s="213"/>
      <c r="B1147" s="214"/>
      <c r="C1147" s="213"/>
      <c r="D1147" s="213"/>
      <c r="E1147" s="213"/>
      <c r="F1147" s="213"/>
      <c r="G1147" s="213"/>
    </row>
    <row r="1148" spans="1:7" x14ac:dyDescent="0.2">
      <c r="A1148" s="213"/>
      <c r="B1148" s="214"/>
      <c r="C1148" s="213"/>
      <c r="D1148" s="213"/>
      <c r="E1148" s="213"/>
      <c r="F1148" s="213"/>
      <c r="G1148" s="213"/>
    </row>
    <row r="1149" spans="1:7" x14ac:dyDescent="0.2">
      <c r="A1149" s="213"/>
      <c r="B1149" s="214"/>
      <c r="C1149" s="213"/>
      <c r="D1149" s="213"/>
      <c r="E1149" s="213"/>
      <c r="F1149" s="213"/>
      <c r="G1149" s="213"/>
    </row>
    <row r="1150" spans="1:7" x14ac:dyDescent="0.2">
      <c r="A1150" s="213"/>
      <c r="B1150" s="214"/>
      <c r="C1150" s="213"/>
      <c r="D1150" s="213"/>
      <c r="E1150" s="213"/>
      <c r="F1150" s="213"/>
      <c r="G1150" s="213"/>
    </row>
    <row r="1151" spans="1:7" x14ac:dyDescent="0.2">
      <c r="A1151" s="213"/>
      <c r="B1151" s="214"/>
      <c r="C1151" s="213"/>
      <c r="D1151" s="213"/>
      <c r="E1151" s="213"/>
      <c r="F1151" s="213"/>
      <c r="G1151" s="213"/>
    </row>
    <row r="1152" spans="1:7" x14ac:dyDescent="0.2">
      <c r="A1152" s="213"/>
      <c r="B1152" s="214"/>
      <c r="C1152" s="213"/>
      <c r="D1152" s="213"/>
      <c r="E1152" s="213"/>
      <c r="F1152" s="213"/>
      <c r="G1152" s="213"/>
    </row>
    <row r="1153" spans="1:7" x14ac:dyDescent="0.2">
      <c r="A1153" s="213"/>
      <c r="B1153" s="214"/>
      <c r="C1153" s="213"/>
      <c r="D1153" s="213"/>
      <c r="E1153" s="213"/>
      <c r="F1153" s="213"/>
      <c r="G1153" s="213"/>
    </row>
    <row r="1154" spans="1:7" x14ac:dyDescent="0.2">
      <c r="A1154" s="213"/>
      <c r="B1154" s="214"/>
      <c r="C1154" s="213"/>
      <c r="D1154" s="213"/>
      <c r="E1154" s="213"/>
      <c r="F1154" s="213"/>
      <c r="G1154" s="213"/>
    </row>
    <row r="1155" spans="1:7" x14ac:dyDescent="0.2">
      <c r="A1155" s="213"/>
      <c r="B1155" s="214"/>
      <c r="C1155" s="213"/>
      <c r="D1155" s="213"/>
      <c r="E1155" s="213"/>
      <c r="F1155" s="213"/>
      <c r="G1155" s="213"/>
    </row>
    <row r="1156" spans="1:7" x14ac:dyDescent="0.2">
      <c r="A1156" s="213"/>
      <c r="B1156" s="214"/>
      <c r="C1156" s="213"/>
      <c r="D1156" s="213"/>
      <c r="E1156" s="213"/>
      <c r="F1156" s="213"/>
      <c r="G1156" s="213"/>
    </row>
    <row r="1157" spans="1:7" x14ac:dyDescent="0.2">
      <c r="A1157" s="213"/>
      <c r="B1157" s="214"/>
      <c r="C1157" s="213"/>
      <c r="D1157" s="213"/>
      <c r="E1157" s="213"/>
      <c r="F1157" s="213"/>
      <c r="G1157" s="213"/>
    </row>
    <row r="1158" spans="1:7" x14ac:dyDescent="0.2">
      <c r="A1158" s="213"/>
      <c r="B1158" s="214"/>
      <c r="C1158" s="213"/>
      <c r="D1158" s="213"/>
      <c r="E1158" s="213"/>
      <c r="F1158" s="213"/>
      <c r="G1158" s="213"/>
    </row>
    <row r="1159" spans="1:7" x14ac:dyDescent="0.2">
      <c r="A1159" s="213"/>
      <c r="B1159" s="214"/>
      <c r="C1159" s="213"/>
      <c r="D1159" s="213"/>
      <c r="E1159" s="213"/>
      <c r="F1159" s="213"/>
      <c r="G1159" s="213"/>
    </row>
    <row r="1160" spans="1:7" x14ac:dyDescent="0.2">
      <c r="A1160" s="213"/>
      <c r="B1160" s="214"/>
      <c r="C1160" s="213"/>
      <c r="D1160" s="213"/>
      <c r="E1160" s="213"/>
      <c r="F1160" s="213"/>
      <c r="G1160" s="213"/>
    </row>
    <row r="1161" spans="1:7" x14ac:dyDescent="0.2">
      <c r="A1161" s="213"/>
      <c r="B1161" s="214"/>
      <c r="C1161" s="213"/>
      <c r="D1161" s="213"/>
      <c r="E1161" s="213"/>
      <c r="F1161" s="213"/>
      <c r="G1161" s="213"/>
    </row>
    <row r="1162" spans="1:7" x14ac:dyDescent="0.2">
      <c r="A1162" s="213"/>
      <c r="B1162" s="214"/>
      <c r="C1162" s="213"/>
      <c r="D1162" s="213"/>
      <c r="E1162" s="213"/>
      <c r="F1162" s="213"/>
      <c r="G1162" s="213"/>
    </row>
    <row r="1163" spans="1:7" x14ac:dyDescent="0.2">
      <c r="A1163" s="213"/>
      <c r="B1163" s="214"/>
      <c r="C1163" s="213"/>
      <c r="D1163" s="213"/>
      <c r="E1163" s="213"/>
      <c r="F1163" s="213"/>
      <c r="G1163" s="213"/>
    </row>
    <row r="1164" spans="1:7" x14ac:dyDescent="0.2">
      <c r="A1164" s="213"/>
      <c r="B1164" s="214"/>
      <c r="C1164" s="213"/>
      <c r="D1164" s="213"/>
      <c r="E1164" s="213"/>
      <c r="F1164" s="213"/>
      <c r="G1164" s="213"/>
    </row>
    <row r="1165" spans="1:7" x14ac:dyDescent="0.2">
      <c r="A1165" s="213"/>
      <c r="B1165" s="214"/>
      <c r="C1165" s="213"/>
      <c r="D1165" s="213"/>
      <c r="E1165" s="213"/>
      <c r="F1165" s="213"/>
      <c r="G1165" s="213"/>
    </row>
    <row r="1166" spans="1:7" x14ac:dyDescent="0.2">
      <c r="A1166" s="213"/>
      <c r="B1166" s="214"/>
      <c r="C1166" s="213"/>
      <c r="D1166" s="213"/>
      <c r="E1166" s="213"/>
      <c r="F1166" s="213"/>
      <c r="G1166" s="213"/>
    </row>
    <row r="1167" spans="1:7" x14ac:dyDescent="0.2">
      <c r="A1167" s="213"/>
      <c r="B1167" s="214"/>
      <c r="C1167" s="213"/>
      <c r="D1167" s="213"/>
      <c r="E1167" s="213"/>
      <c r="F1167" s="213"/>
      <c r="G1167" s="213"/>
    </row>
    <row r="1168" spans="1:7" x14ac:dyDescent="0.2">
      <c r="A1168" s="213"/>
      <c r="B1168" s="214"/>
      <c r="C1168" s="213"/>
      <c r="D1168" s="213"/>
      <c r="E1168" s="213"/>
      <c r="F1168" s="213"/>
      <c r="G1168" s="213"/>
    </row>
    <row r="1169" spans="1:7" x14ac:dyDescent="0.2">
      <c r="A1169" s="213"/>
      <c r="B1169" s="214"/>
      <c r="C1169" s="213"/>
      <c r="D1169" s="213"/>
      <c r="E1169" s="213"/>
      <c r="F1169" s="213"/>
      <c r="G1169" s="213"/>
    </row>
    <row r="1170" spans="1:7" x14ac:dyDescent="0.2">
      <c r="A1170" s="213"/>
      <c r="B1170" s="214"/>
      <c r="C1170" s="213"/>
      <c r="D1170" s="213"/>
      <c r="E1170" s="213"/>
      <c r="F1170" s="213"/>
      <c r="G1170" s="213"/>
    </row>
    <row r="1171" spans="1:7" x14ac:dyDescent="0.2">
      <c r="A1171" s="213"/>
      <c r="B1171" s="214"/>
      <c r="C1171" s="213"/>
      <c r="D1171" s="213"/>
      <c r="E1171" s="213"/>
      <c r="F1171" s="213"/>
      <c r="G1171" s="213"/>
    </row>
    <row r="1172" spans="1:7" x14ac:dyDescent="0.2">
      <c r="A1172" s="213"/>
      <c r="B1172" s="214"/>
      <c r="C1172" s="213"/>
      <c r="D1172" s="213"/>
      <c r="E1172" s="213"/>
      <c r="F1172" s="213"/>
      <c r="G1172" s="213"/>
    </row>
    <row r="1173" spans="1:7" x14ac:dyDescent="0.2">
      <c r="A1173" s="213"/>
      <c r="B1173" s="214"/>
      <c r="C1173" s="213"/>
      <c r="D1173" s="213"/>
      <c r="E1173" s="213"/>
      <c r="F1173" s="213"/>
      <c r="G1173" s="213"/>
    </row>
    <row r="1174" spans="1:7" x14ac:dyDescent="0.2">
      <c r="A1174" s="213"/>
      <c r="B1174" s="214"/>
      <c r="C1174" s="213"/>
      <c r="D1174" s="213"/>
      <c r="E1174" s="213"/>
      <c r="F1174" s="213"/>
      <c r="G1174" s="213"/>
    </row>
    <row r="1175" spans="1:7" x14ac:dyDescent="0.2">
      <c r="A1175" s="213"/>
      <c r="B1175" s="214"/>
      <c r="C1175" s="213"/>
      <c r="D1175" s="213"/>
      <c r="E1175" s="213"/>
      <c r="F1175" s="213"/>
      <c r="G1175" s="213"/>
    </row>
    <row r="1176" spans="1:7" x14ac:dyDescent="0.2">
      <c r="A1176" s="213"/>
      <c r="B1176" s="214"/>
      <c r="C1176" s="213"/>
      <c r="D1176" s="213"/>
      <c r="E1176" s="213"/>
      <c r="F1176" s="213"/>
      <c r="G1176" s="213"/>
    </row>
    <row r="1177" spans="1:7" x14ac:dyDescent="0.2">
      <c r="A1177" s="213"/>
      <c r="B1177" s="214"/>
      <c r="C1177" s="213"/>
      <c r="D1177" s="213"/>
      <c r="E1177" s="213"/>
      <c r="F1177" s="213"/>
      <c r="G1177" s="213"/>
    </row>
    <row r="1178" spans="1:7" x14ac:dyDescent="0.2">
      <c r="A1178" s="213"/>
      <c r="B1178" s="214"/>
      <c r="C1178" s="213"/>
      <c r="D1178" s="213"/>
      <c r="E1178" s="213"/>
      <c r="F1178" s="213"/>
      <c r="G1178" s="213"/>
    </row>
    <row r="1179" spans="1:7" x14ac:dyDescent="0.2">
      <c r="A1179" s="213"/>
      <c r="B1179" s="214"/>
      <c r="C1179" s="213"/>
      <c r="D1179" s="213"/>
      <c r="E1179" s="213"/>
      <c r="F1179" s="213"/>
      <c r="G1179" s="213"/>
    </row>
    <row r="1180" spans="1:7" x14ac:dyDescent="0.2">
      <c r="A1180" s="213"/>
      <c r="B1180" s="214"/>
      <c r="C1180" s="213"/>
      <c r="D1180" s="213"/>
      <c r="E1180" s="213"/>
      <c r="F1180" s="213"/>
      <c r="G1180" s="213"/>
    </row>
    <row r="1181" spans="1:7" x14ac:dyDescent="0.2">
      <c r="A1181" s="213"/>
      <c r="B1181" s="214"/>
      <c r="C1181" s="213"/>
      <c r="D1181" s="213"/>
      <c r="E1181" s="213"/>
      <c r="F1181" s="213"/>
      <c r="G1181" s="213"/>
    </row>
    <row r="1182" spans="1:7" x14ac:dyDescent="0.2">
      <c r="A1182" s="213"/>
      <c r="B1182" s="214"/>
      <c r="C1182" s="213"/>
      <c r="D1182" s="213"/>
      <c r="E1182" s="213"/>
      <c r="F1182" s="213"/>
      <c r="G1182" s="213"/>
    </row>
    <row r="1183" spans="1:7" x14ac:dyDescent="0.2">
      <c r="A1183" s="213"/>
      <c r="B1183" s="214"/>
      <c r="C1183" s="213"/>
      <c r="D1183" s="213"/>
      <c r="E1183" s="213"/>
      <c r="F1183" s="213"/>
      <c r="G1183" s="213"/>
    </row>
    <row r="1184" spans="1:7" x14ac:dyDescent="0.2">
      <c r="A1184" s="213"/>
      <c r="B1184" s="214"/>
      <c r="C1184" s="213"/>
      <c r="D1184" s="213"/>
      <c r="E1184" s="213"/>
      <c r="F1184" s="213"/>
      <c r="G1184" s="213"/>
    </row>
    <row r="1185" spans="1:7" x14ac:dyDescent="0.2">
      <c r="A1185" s="213"/>
      <c r="B1185" s="214"/>
      <c r="C1185" s="213"/>
      <c r="D1185" s="213"/>
      <c r="E1185" s="213"/>
      <c r="F1185" s="213"/>
      <c r="G1185" s="213"/>
    </row>
    <row r="1186" spans="1:7" x14ac:dyDescent="0.2">
      <c r="A1186" s="213"/>
      <c r="B1186" s="214"/>
      <c r="C1186" s="213"/>
      <c r="D1186" s="213"/>
      <c r="E1186" s="213"/>
      <c r="F1186" s="213"/>
      <c r="G1186" s="213"/>
    </row>
    <row r="1187" spans="1:7" x14ac:dyDescent="0.2">
      <c r="A1187" s="213"/>
      <c r="B1187" s="214"/>
      <c r="C1187" s="213"/>
      <c r="D1187" s="213"/>
      <c r="E1187" s="213"/>
      <c r="F1187" s="213"/>
      <c r="G1187" s="213"/>
    </row>
    <row r="1188" spans="1:7" x14ac:dyDescent="0.2">
      <c r="A1188" s="213"/>
      <c r="B1188" s="214"/>
      <c r="C1188" s="213"/>
      <c r="D1188" s="213"/>
      <c r="E1188" s="213"/>
      <c r="F1188" s="213"/>
      <c r="G1188" s="213"/>
    </row>
    <row r="1189" spans="1:7" x14ac:dyDescent="0.2">
      <c r="A1189" s="213"/>
      <c r="B1189" s="214"/>
      <c r="C1189" s="213"/>
      <c r="D1189" s="213"/>
      <c r="E1189" s="213"/>
      <c r="F1189" s="213"/>
      <c r="G1189" s="213"/>
    </row>
    <row r="1190" spans="1:7" x14ac:dyDescent="0.2">
      <c r="A1190" s="213"/>
      <c r="B1190" s="214"/>
      <c r="C1190" s="213"/>
      <c r="D1190" s="213"/>
      <c r="E1190" s="213"/>
      <c r="F1190" s="213"/>
      <c r="G1190" s="213"/>
    </row>
    <row r="1191" spans="1:7" x14ac:dyDescent="0.2">
      <c r="A1191" s="213"/>
      <c r="B1191" s="214"/>
      <c r="C1191" s="213"/>
      <c r="D1191" s="213"/>
      <c r="E1191" s="213"/>
      <c r="F1191" s="213"/>
      <c r="G1191" s="213"/>
    </row>
    <row r="1192" spans="1:7" x14ac:dyDescent="0.2">
      <c r="A1192" s="213"/>
      <c r="B1192" s="214"/>
      <c r="C1192" s="213"/>
      <c r="D1192" s="213"/>
      <c r="E1192" s="213"/>
      <c r="F1192" s="213"/>
      <c r="G1192" s="213"/>
    </row>
    <row r="1193" spans="1:7" x14ac:dyDescent="0.2">
      <c r="A1193" s="213"/>
      <c r="B1193" s="214"/>
      <c r="C1193" s="213"/>
      <c r="D1193" s="213"/>
      <c r="E1193" s="213"/>
      <c r="F1193" s="213"/>
      <c r="G1193" s="213"/>
    </row>
    <row r="1194" spans="1:7" x14ac:dyDescent="0.2">
      <c r="A1194" s="213"/>
      <c r="B1194" s="214"/>
      <c r="C1194" s="213"/>
      <c r="D1194" s="213"/>
      <c r="E1194" s="213"/>
      <c r="F1194" s="213"/>
      <c r="G1194" s="213"/>
    </row>
    <row r="1195" spans="1:7" x14ac:dyDescent="0.2">
      <c r="A1195" s="213"/>
      <c r="B1195" s="214"/>
      <c r="C1195" s="213"/>
      <c r="D1195" s="213"/>
      <c r="E1195" s="213"/>
      <c r="F1195" s="213"/>
      <c r="G1195" s="213"/>
    </row>
    <row r="1196" spans="1:7" x14ac:dyDescent="0.2">
      <c r="A1196" s="213"/>
      <c r="B1196" s="214"/>
      <c r="C1196" s="213"/>
      <c r="D1196" s="213"/>
      <c r="E1196" s="213"/>
      <c r="F1196" s="213"/>
      <c r="G1196" s="213"/>
    </row>
    <row r="1197" spans="1:7" x14ac:dyDescent="0.2">
      <c r="A1197" s="213"/>
      <c r="B1197" s="214"/>
      <c r="C1197" s="213"/>
      <c r="D1197" s="213"/>
      <c r="E1197" s="213"/>
      <c r="F1197" s="213"/>
      <c r="G1197" s="213"/>
    </row>
    <row r="1198" spans="1:7" x14ac:dyDescent="0.2">
      <c r="A1198" s="213"/>
      <c r="B1198" s="214"/>
      <c r="C1198" s="213"/>
      <c r="D1198" s="213"/>
      <c r="E1198" s="213"/>
      <c r="F1198" s="213"/>
      <c r="G1198" s="213"/>
    </row>
    <row r="1199" spans="1:7" x14ac:dyDescent="0.2">
      <c r="A1199" s="213"/>
      <c r="B1199" s="214"/>
      <c r="C1199" s="213"/>
      <c r="D1199" s="213"/>
      <c r="E1199" s="213"/>
      <c r="F1199" s="213"/>
      <c r="G1199" s="213"/>
    </row>
    <row r="1200" spans="1:7" x14ac:dyDescent="0.2">
      <c r="A1200" s="213"/>
      <c r="B1200" s="214"/>
      <c r="C1200" s="213"/>
      <c r="D1200" s="213"/>
      <c r="E1200" s="213"/>
      <c r="F1200" s="213"/>
      <c r="G1200" s="213"/>
    </row>
    <row r="1201" spans="1:7" x14ac:dyDescent="0.2">
      <c r="A1201" s="213"/>
      <c r="B1201" s="214"/>
      <c r="C1201" s="213"/>
      <c r="D1201" s="213"/>
      <c r="E1201" s="213"/>
      <c r="F1201" s="213"/>
      <c r="G1201" s="213"/>
    </row>
    <row r="1202" spans="1:7" x14ac:dyDescent="0.2">
      <c r="A1202" s="213"/>
      <c r="B1202" s="214"/>
      <c r="C1202" s="213"/>
      <c r="D1202" s="213"/>
      <c r="E1202" s="213"/>
      <c r="F1202" s="213"/>
      <c r="G1202" s="213"/>
    </row>
    <row r="1203" spans="1:7" x14ac:dyDescent="0.2">
      <c r="A1203" s="213"/>
      <c r="B1203" s="214"/>
      <c r="C1203" s="213"/>
      <c r="D1203" s="213"/>
      <c r="E1203" s="213"/>
      <c r="F1203" s="213"/>
      <c r="G1203" s="213"/>
    </row>
    <row r="1204" spans="1:7" x14ac:dyDescent="0.2">
      <c r="A1204" s="213"/>
      <c r="B1204" s="214"/>
      <c r="C1204" s="213"/>
      <c r="D1204" s="213"/>
      <c r="E1204" s="213"/>
      <c r="F1204" s="213"/>
      <c r="G1204" s="213"/>
    </row>
    <row r="1205" spans="1:7" x14ac:dyDescent="0.2">
      <c r="A1205" s="213"/>
      <c r="B1205" s="214"/>
      <c r="C1205" s="213"/>
      <c r="D1205" s="213"/>
      <c r="E1205" s="213"/>
      <c r="F1205" s="213"/>
      <c r="G1205" s="213"/>
    </row>
    <row r="1206" spans="1:7" x14ac:dyDescent="0.2">
      <c r="A1206" s="213"/>
      <c r="B1206" s="214"/>
      <c r="C1206" s="213"/>
      <c r="D1206" s="213"/>
      <c r="E1206" s="213"/>
      <c r="F1206" s="213"/>
      <c r="G1206" s="213"/>
    </row>
    <row r="1207" spans="1:7" x14ac:dyDescent="0.2">
      <c r="A1207" s="213"/>
      <c r="B1207" s="214"/>
      <c r="C1207" s="213"/>
      <c r="D1207" s="213"/>
      <c r="E1207" s="213"/>
      <c r="F1207" s="213"/>
      <c r="G1207" s="213"/>
    </row>
    <row r="1208" spans="1:7" x14ac:dyDescent="0.2">
      <c r="A1208" s="213"/>
      <c r="B1208" s="214"/>
      <c r="C1208" s="213"/>
      <c r="D1208" s="213"/>
      <c r="E1208" s="213"/>
      <c r="F1208" s="213"/>
      <c r="G1208" s="213"/>
    </row>
    <row r="1209" spans="1:7" x14ac:dyDescent="0.2">
      <c r="A1209" s="213"/>
      <c r="B1209" s="214"/>
      <c r="C1209" s="213"/>
      <c r="D1209" s="213"/>
      <c r="E1209" s="213"/>
      <c r="F1209" s="213"/>
      <c r="G1209" s="213"/>
    </row>
    <row r="1210" spans="1:7" x14ac:dyDescent="0.2">
      <c r="A1210" s="213"/>
      <c r="B1210" s="214"/>
      <c r="C1210" s="213"/>
      <c r="D1210" s="213"/>
      <c r="E1210" s="213"/>
      <c r="F1210" s="213"/>
      <c r="G1210" s="213"/>
    </row>
    <row r="1211" spans="1:7" x14ac:dyDescent="0.2">
      <c r="A1211" s="213"/>
      <c r="B1211" s="214"/>
      <c r="C1211" s="213"/>
      <c r="D1211" s="213"/>
      <c r="E1211" s="213"/>
      <c r="F1211" s="213"/>
      <c r="G1211" s="213"/>
    </row>
    <row r="1212" spans="1:7" x14ac:dyDescent="0.2">
      <c r="A1212" s="213"/>
      <c r="B1212" s="214"/>
      <c r="C1212" s="213"/>
      <c r="D1212" s="213"/>
      <c r="E1212" s="213"/>
      <c r="F1212" s="213"/>
      <c r="G1212" s="213"/>
    </row>
    <row r="1213" spans="1:7" x14ac:dyDescent="0.2">
      <c r="A1213" s="213"/>
      <c r="B1213" s="214"/>
      <c r="C1213" s="213"/>
      <c r="D1213" s="213"/>
      <c r="E1213" s="213"/>
      <c r="F1213" s="213"/>
      <c r="G1213" s="213"/>
    </row>
    <row r="1214" spans="1:7" x14ac:dyDescent="0.2">
      <c r="A1214" s="213"/>
      <c r="B1214" s="214"/>
      <c r="C1214" s="213"/>
      <c r="D1214" s="213"/>
      <c r="E1214" s="213"/>
      <c r="F1214" s="213"/>
      <c r="G1214" s="213"/>
    </row>
    <row r="1215" spans="1:7" x14ac:dyDescent="0.2">
      <c r="A1215" s="213"/>
      <c r="B1215" s="214"/>
      <c r="C1215" s="213"/>
      <c r="D1215" s="213"/>
      <c r="E1215" s="213"/>
      <c r="F1215" s="213"/>
      <c r="G1215" s="213"/>
    </row>
    <row r="1216" spans="1:7" x14ac:dyDescent="0.2">
      <c r="A1216" s="213"/>
      <c r="B1216" s="214"/>
      <c r="C1216" s="213"/>
      <c r="D1216" s="213"/>
      <c r="E1216" s="213"/>
      <c r="F1216" s="213"/>
      <c r="G1216" s="213"/>
    </row>
    <row r="1217" spans="1:7" x14ac:dyDescent="0.2">
      <c r="A1217" s="213"/>
      <c r="B1217" s="214"/>
      <c r="C1217" s="213"/>
      <c r="D1217" s="213"/>
      <c r="E1217" s="213"/>
      <c r="F1217" s="213"/>
      <c r="G1217" s="213"/>
    </row>
    <row r="1218" spans="1:7" x14ac:dyDescent="0.2">
      <c r="A1218" s="213"/>
      <c r="B1218" s="214"/>
      <c r="C1218" s="213"/>
      <c r="D1218" s="213"/>
      <c r="E1218" s="213"/>
      <c r="F1218" s="213"/>
      <c r="G1218" s="213"/>
    </row>
    <row r="1219" spans="1:7" x14ac:dyDescent="0.2">
      <c r="A1219" s="213"/>
      <c r="B1219" s="214"/>
      <c r="C1219" s="213"/>
      <c r="D1219" s="213"/>
      <c r="E1219" s="213"/>
      <c r="F1219" s="213"/>
      <c r="G1219" s="213"/>
    </row>
    <row r="1220" spans="1:7" x14ac:dyDescent="0.2">
      <c r="A1220" s="213"/>
      <c r="B1220" s="214"/>
      <c r="C1220" s="213"/>
      <c r="D1220" s="213"/>
      <c r="E1220" s="213"/>
      <c r="F1220" s="213"/>
      <c r="G1220" s="213"/>
    </row>
    <row r="1221" spans="1:7" x14ac:dyDescent="0.2">
      <c r="A1221" s="213"/>
      <c r="B1221" s="214"/>
      <c r="C1221" s="213"/>
      <c r="D1221" s="213"/>
      <c r="E1221" s="213"/>
      <c r="F1221" s="213"/>
      <c r="G1221" s="213"/>
    </row>
    <row r="1222" spans="1:7" x14ac:dyDescent="0.2">
      <c r="A1222" s="213"/>
      <c r="B1222" s="214"/>
      <c r="C1222" s="213"/>
      <c r="D1222" s="213"/>
      <c r="E1222" s="213"/>
      <c r="F1222" s="213"/>
      <c r="G1222" s="213"/>
    </row>
    <row r="1223" spans="1:7" x14ac:dyDescent="0.2">
      <c r="A1223" s="213"/>
      <c r="B1223" s="214"/>
      <c r="C1223" s="213"/>
      <c r="D1223" s="213"/>
      <c r="E1223" s="213"/>
      <c r="F1223" s="213"/>
      <c r="G1223" s="213"/>
    </row>
    <row r="1224" spans="1:7" x14ac:dyDescent="0.2">
      <c r="A1224" s="213"/>
      <c r="B1224" s="214"/>
      <c r="C1224" s="213"/>
      <c r="D1224" s="213"/>
      <c r="E1224" s="213"/>
      <c r="F1224" s="213"/>
      <c r="G1224" s="213"/>
    </row>
    <row r="1225" spans="1:7" x14ac:dyDescent="0.2">
      <c r="A1225" s="213"/>
      <c r="B1225" s="214"/>
      <c r="C1225" s="213"/>
      <c r="D1225" s="213"/>
      <c r="E1225" s="213"/>
      <c r="F1225" s="213"/>
      <c r="G1225" s="213"/>
    </row>
    <row r="1226" spans="1:7" x14ac:dyDescent="0.2">
      <c r="A1226" s="213"/>
      <c r="B1226" s="214"/>
      <c r="C1226" s="213"/>
      <c r="D1226" s="213"/>
      <c r="E1226" s="213"/>
      <c r="F1226" s="213"/>
      <c r="G1226" s="213"/>
    </row>
    <row r="1227" spans="1:7" x14ac:dyDescent="0.2">
      <c r="A1227" s="213"/>
      <c r="B1227" s="214"/>
      <c r="C1227" s="213"/>
      <c r="D1227" s="213"/>
      <c r="E1227" s="213"/>
      <c r="F1227" s="213"/>
      <c r="G1227" s="213"/>
    </row>
    <row r="1228" spans="1:7" x14ac:dyDescent="0.2">
      <c r="A1228" s="213"/>
      <c r="B1228" s="214"/>
      <c r="C1228" s="213"/>
      <c r="D1228" s="213"/>
      <c r="E1228" s="213"/>
      <c r="F1228" s="213"/>
      <c r="G1228" s="213"/>
    </row>
    <row r="1229" spans="1:7" x14ac:dyDescent="0.2">
      <c r="A1229" s="213"/>
      <c r="B1229" s="214"/>
      <c r="C1229" s="213"/>
      <c r="D1229" s="213"/>
      <c r="E1229" s="213"/>
      <c r="F1229" s="213"/>
      <c r="G1229" s="213"/>
    </row>
    <row r="1230" spans="1:7" x14ac:dyDescent="0.2">
      <c r="A1230" s="213"/>
      <c r="B1230" s="214"/>
      <c r="C1230" s="213"/>
      <c r="D1230" s="213"/>
      <c r="E1230" s="213"/>
      <c r="F1230" s="213"/>
      <c r="G1230" s="213"/>
    </row>
    <row r="1231" spans="1:7" x14ac:dyDescent="0.2">
      <c r="A1231" s="213"/>
      <c r="B1231" s="214"/>
      <c r="C1231" s="213"/>
      <c r="D1231" s="213"/>
      <c r="E1231" s="213"/>
      <c r="F1231" s="213"/>
      <c r="G1231" s="213"/>
    </row>
    <row r="1232" spans="1:7" x14ac:dyDescent="0.2">
      <c r="A1232" s="213"/>
      <c r="B1232" s="214"/>
      <c r="C1232" s="213"/>
      <c r="D1232" s="213"/>
      <c r="E1232" s="213"/>
      <c r="F1232" s="213"/>
      <c r="G1232" s="213"/>
    </row>
    <row r="1233" spans="1:7" x14ac:dyDescent="0.2">
      <c r="A1233" s="213"/>
      <c r="B1233" s="214"/>
      <c r="C1233" s="213"/>
      <c r="D1233" s="213"/>
      <c r="E1233" s="213"/>
      <c r="F1233" s="213"/>
      <c r="G1233" s="213"/>
    </row>
    <row r="1234" spans="1:7" x14ac:dyDescent="0.2">
      <c r="A1234" s="213"/>
      <c r="B1234" s="214"/>
      <c r="C1234" s="213"/>
      <c r="D1234" s="213"/>
      <c r="E1234" s="213"/>
      <c r="F1234" s="213"/>
      <c r="G1234" s="213"/>
    </row>
    <row r="1235" spans="1:7" x14ac:dyDescent="0.2">
      <c r="A1235" s="213"/>
      <c r="B1235" s="214"/>
      <c r="C1235" s="213"/>
      <c r="D1235" s="213"/>
      <c r="E1235" s="213"/>
      <c r="F1235" s="213"/>
      <c r="G1235" s="213"/>
    </row>
    <row r="1236" spans="1:7" x14ac:dyDescent="0.2">
      <c r="A1236" s="213"/>
      <c r="B1236" s="214"/>
      <c r="C1236" s="213"/>
      <c r="D1236" s="213"/>
      <c r="E1236" s="213"/>
      <c r="F1236" s="213"/>
      <c r="G1236" s="213"/>
    </row>
    <row r="1237" spans="1:7" x14ac:dyDescent="0.2">
      <c r="A1237" s="213"/>
      <c r="B1237" s="214"/>
      <c r="C1237" s="213"/>
      <c r="D1237" s="213"/>
      <c r="E1237" s="213"/>
      <c r="F1237" s="213"/>
      <c r="G1237" s="213"/>
    </row>
    <row r="1238" spans="1:7" x14ac:dyDescent="0.2">
      <c r="A1238" s="213"/>
      <c r="B1238" s="214"/>
      <c r="C1238" s="213"/>
      <c r="D1238" s="213"/>
      <c r="E1238" s="213"/>
      <c r="F1238" s="213"/>
      <c r="G1238" s="213"/>
    </row>
    <row r="1239" spans="1:7" x14ac:dyDescent="0.2">
      <c r="A1239" s="213"/>
      <c r="B1239" s="214"/>
      <c r="C1239" s="213"/>
      <c r="D1239" s="213"/>
      <c r="E1239" s="213"/>
      <c r="F1239" s="213"/>
      <c r="G1239" s="213"/>
    </row>
    <row r="1240" spans="1:7" x14ac:dyDescent="0.2">
      <c r="A1240" s="213"/>
      <c r="B1240" s="214"/>
      <c r="C1240" s="213"/>
      <c r="D1240" s="213"/>
      <c r="E1240" s="213"/>
      <c r="F1240" s="213"/>
      <c r="G1240" s="213"/>
    </row>
    <row r="1241" spans="1:7" x14ac:dyDescent="0.2">
      <c r="A1241" s="213"/>
      <c r="B1241" s="214"/>
      <c r="C1241" s="213"/>
      <c r="D1241" s="213"/>
      <c r="E1241" s="213"/>
      <c r="F1241" s="213"/>
      <c r="G1241" s="213"/>
    </row>
    <row r="1242" spans="1:7" x14ac:dyDescent="0.2">
      <c r="A1242" s="213"/>
      <c r="B1242" s="214"/>
      <c r="C1242" s="213"/>
      <c r="D1242" s="213"/>
      <c r="E1242" s="213"/>
      <c r="F1242" s="213"/>
      <c r="G1242" s="213"/>
    </row>
    <row r="1243" spans="1:7" x14ac:dyDescent="0.2">
      <c r="A1243" s="213"/>
      <c r="B1243" s="214"/>
      <c r="C1243" s="213"/>
      <c r="D1243" s="213"/>
      <c r="E1243" s="213"/>
      <c r="F1243" s="213"/>
      <c r="G1243" s="213"/>
    </row>
    <row r="1244" spans="1:7" x14ac:dyDescent="0.2">
      <c r="A1244" s="213"/>
      <c r="B1244" s="214"/>
      <c r="C1244" s="213"/>
      <c r="D1244" s="213"/>
      <c r="E1244" s="213"/>
      <c r="F1244" s="213"/>
      <c r="G1244" s="213"/>
    </row>
    <row r="1245" spans="1:7" x14ac:dyDescent="0.2">
      <c r="A1245" s="213"/>
      <c r="B1245" s="214"/>
      <c r="C1245" s="213"/>
      <c r="D1245" s="213"/>
      <c r="E1245" s="213"/>
      <c r="F1245" s="213"/>
      <c r="G1245" s="213"/>
    </row>
    <row r="1246" spans="1:7" x14ac:dyDescent="0.2">
      <c r="A1246" s="213"/>
      <c r="B1246" s="214"/>
      <c r="C1246" s="213"/>
      <c r="D1246" s="213"/>
      <c r="E1246" s="213"/>
      <c r="F1246" s="213"/>
      <c r="G1246" s="213"/>
    </row>
    <row r="1247" spans="1:7" x14ac:dyDescent="0.2">
      <c r="A1247" s="213"/>
      <c r="B1247" s="214"/>
      <c r="C1247" s="213"/>
      <c r="D1247" s="213"/>
      <c r="E1247" s="213"/>
      <c r="F1247" s="213"/>
      <c r="G1247" s="213"/>
    </row>
    <row r="1248" spans="1:7" x14ac:dyDescent="0.2">
      <c r="A1248" s="213"/>
      <c r="B1248" s="214"/>
      <c r="C1248" s="213"/>
      <c r="D1248" s="213"/>
      <c r="E1248" s="213"/>
      <c r="F1248" s="213"/>
      <c r="G1248" s="213"/>
    </row>
    <row r="1249" spans="1:7" x14ac:dyDescent="0.2">
      <c r="A1249" s="213"/>
      <c r="B1249" s="214"/>
      <c r="C1249" s="213"/>
      <c r="D1249" s="213"/>
      <c r="E1249" s="213"/>
      <c r="F1249" s="213"/>
      <c r="G1249" s="213"/>
    </row>
    <row r="1250" spans="1:7" x14ac:dyDescent="0.2">
      <c r="A1250" s="213"/>
      <c r="B1250" s="214"/>
      <c r="C1250" s="213"/>
      <c r="D1250" s="213"/>
      <c r="E1250" s="213"/>
      <c r="F1250" s="213"/>
      <c r="G1250" s="213"/>
    </row>
    <row r="1251" spans="1:7" x14ac:dyDescent="0.2">
      <c r="A1251" s="213"/>
      <c r="B1251" s="214"/>
      <c r="C1251" s="213"/>
      <c r="D1251" s="213"/>
      <c r="E1251" s="213"/>
      <c r="F1251" s="213"/>
      <c r="G1251" s="213"/>
    </row>
    <row r="1252" spans="1:7" x14ac:dyDescent="0.2">
      <c r="A1252" s="213"/>
      <c r="B1252" s="214"/>
      <c r="C1252" s="213"/>
      <c r="D1252" s="213"/>
      <c r="E1252" s="213"/>
      <c r="F1252" s="213"/>
      <c r="G1252" s="213"/>
    </row>
    <row r="1253" spans="1:7" x14ac:dyDescent="0.2">
      <c r="A1253" s="213"/>
      <c r="B1253" s="214"/>
      <c r="C1253" s="213"/>
      <c r="D1253" s="213"/>
      <c r="E1253" s="213"/>
      <c r="F1253" s="213"/>
      <c r="G1253" s="213"/>
    </row>
    <row r="1254" spans="1:7" x14ac:dyDescent="0.2">
      <c r="A1254" s="213"/>
      <c r="B1254" s="214"/>
      <c r="C1254" s="213"/>
      <c r="D1254" s="213"/>
      <c r="E1254" s="213"/>
      <c r="F1254" s="213"/>
      <c r="G1254" s="213"/>
    </row>
    <row r="1255" spans="1:7" x14ac:dyDescent="0.2">
      <c r="A1255" s="213"/>
      <c r="B1255" s="214"/>
      <c r="C1255" s="213"/>
      <c r="D1255" s="213"/>
      <c r="E1255" s="213"/>
      <c r="F1255" s="213"/>
      <c r="G1255" s="213"/>
    </row>
    <row r="1256" spans="1:7" x14ac:dyDescent="0.2">
      <c r="A1256" s="213"/>
      <c r="B1256" s="214"/>
      <c r="C1256" s="213"/>
      <c r="D1256" s="213"/>
      <c r="E1256" s="213"/>
      <c r="F1256" s="213"/>
      <c r="G1256" s="213"/>
    </row>
    <row r="1257" spans="1:7" x14ac:dyDescent="0.2">
      <c r="A1257" s="213"/>
      <c r="B1257" s="214"/>
      <c r="C1257" s="213"/>
      <c r="D1257" s="213"/>
      <c r="E1257" s="213"/>
      <c r="F1257" s="213"/>
      <c r="G1257" s="213"/>
    </row>
    <row r="1258" spans="1:7" x14ac:dyDescent="0.2">
      <c r="A1258" s="213"/>
      <c r="B1258" s="214"/>
      <c r="C1258" s="213"/>
      <c r="D1258" s="213"/>
      <c r="E1258" s="213"/>
      <c r="F1258" s="213"/>
      <c r="G1258" s="213"/>
    </row>
    <row r="1259" spans="1:7" x14ac:dyDescent="0.2">
      <c r="A1259" s="213"/>
      <c r="B1259" s="214"/>
      <c r="C1259" s="213"/>
      <c r="D1259" s="213"/>
      <c r="E1259" s="213"/>
      <c r="F1259" s="213"/>
      <c r="G1259" s="213"/>
    </row>
    <row r="1260" spans="1:7" x14ac:dyDescent="0.2">
      <c r="A1260" s="213"/>
      <c r="B1260" s="214"/>
      <c r="C1260" s="213"/>
      <c r="D1260" s="213"/>
      <c r="E1260" s="213"/>
      <c r="F1260" s="213"/>
      <c r="G1260" s="213"/>
    </row>
    <row r="1261" spans="1:7" x14ac:dyDescent="0.2">
      <c r="A1261" s="213"/>
      <c r="B1261" s="214"/>
      <c r="C1261" s="213"/>
      <c r="D1261" s="213"/>
      <c r="E1261" s="213"/>
      <c r="F1261" s="213"/>
      <c r="G1261" s="213"/>
    </row>
    <row r="1262" spans="1:7" x14ac:dyDescent="0.2">
      <c r="A1262" s="213"/>
      <c r="B1262" s="214"/>
      <c r="C1262" s="213"/>
      <c r="D1262" s="213"/>
      <c r="E1262" s="213"/>
      <c r="F1262" s="213"/>
      <c r="G1262" s="213"/>
    </row>
    <row r="1263" spans="1:7" x14ac:dyDescent="0.2">
      <c r="A1263" s="213"/>
      <c r="B1263" s="214"/>
      <c r="C1263" s="213"/>
      <c r="D1263" s="213"/>
      <c r="E1263" s="213"/>
      <c r="F1263" s="213"/>
      <c r="G1263" s="213"/>
    </row>
    <row r="1264" spans="1:7" x14ac:dyDescent="0.2">
      <c r="A1264" s="213"/>
      <c r="B1264" s="214"/>
      <c r="C1264" s="213"/>
      <c r="D1264" s="213"/>
      <c r="E1264" s="213"/>
      <c r="F1264" s="213"/>
      <c r="G1264" s="213"/>
    </row>
    <row r="1265" spans="1:7" x14ac:dyDescent="0.2">
      <c r="A1265" s="213"/>
      <c r="B1265" s="214"/>
      <c r="C1265" s="213"/>
      <c r="D1265" s="213"/>
      <c r="E1265" s="213"/>
      <c r="F1265" s="213"/>
      <c r="G1265" s="213"/>
    </row>
    <row r="1266" spans="1:7" x14ac:dyDescent="0.2">
      <c r="A1266" s="213"/>
      <c r="B1266" s="214"/>
      <c r="C1266" s="213"/>
      <c r="D1266" s="213"/>
      <c r="E1266" s="213"/>
      <c r="F1266" s="213"/>
      <c r="G1266" s="213"/>
    </row>
    <row r="1267" spans="1:7" x14ac:dyDescent="0.2">
      <c r="A1267" s="213"/>
      <c r="B1267" s="214"/>
      <c r="C1267" s="213"/>
      <c r="D1267" s="213"/>
      <c r="E1267" s="213"/>
      <c r="F1267" s="213"/>
      <c r="G1267" s="213"/>
    </row>
    <row r="1268" spans="1:7" x14ac:dyDescent="0.2">
      <c r="A1268" s="213"/>
      <c r="B1268" s="214"/>
      <c r="C1268" s="213"/>
      <c r="D1268" s="213"/>
      <c r="E1268" s="213"/>
      <c r="F1268" s="213"/>
      <c r="G1268" s="213"/>
    </row>
    <row r="1269" spans="1:7" x14ac:dyDescent="0.2">
      <c r="A1269" s="213"/>
      <c r="B1269" s="214"/>
      <c r="C1269" s="213"/>
      <c r="D1269" s="213"/>
      <c r="E1269" s="213"/>
      <c r="F1269" s="213"/>
      <c r="G1269" s="213"/>
    </row>
    <row r="1270" spans="1:7" x14ac:dyDescent="0.2">
      <c r="A1270" s="213"/>
      <c r="B1270" s="214"/>
      <c r="C1270" s="213"/>
      <c r="D1270" s="213"/>
      <c r="E1270" s="213"/>
      <c r="F1270" s="213"/>
      <c r="G1270" s="213"/>
    </row>
    <row r="1271" spans="1:7" x14ac:dyDescent="0.2">
      <c r="A1271" s="213"/>
      <c r="B1271" s="214"/>
      <c r="C1271" s="213"/>
      <c r="D1271" s="213"/>
      <c r="E1271" s="213"/>
      <c r="F1271" s="213"/>
      <c r="G1271" s="213"/>
    </row>
    <row r="1272" spans="1:7" x14ac:dyDescent="0.2">
      <c r="A1272" s="213"/>
      <c r="B1272" s="214"/>
      <c r="C1272" s="213"/>
      <c r="D1272" s="213"/>
      <c r="E1272" s="213"/>
      <c r="F1272" s="213"/>
      <c r="G1272" s="213"/>
    </row>
    <row r="1273" spans="1:7" x14ac:dyDescent="0.2">
      <c r="A1273" s="213"/>
      <c r="B1273" s="214"/>
      <c r="C1273" s="213"/>
      <c r="D1273" s="213"/>
      <c r="E1273" s="213"/>
      <c r="F1273" s="213"/>
      <c r="G1273" s="213"/>
    </row>
    <row r="1274" spans="1:7" x14ac:dyDescent="0.2">
      <c r="A1274" s="213"/>
      <c r="B1274" s="214"/>
      <c r="C1274" s="213"/>
      <c r="D1274" s="213"/>
      <c r="E1274" s="213"/>
      <c r="F1274" s="213"/>
      <c r="G1274" s="213"/>
    </row>
    <row r="1275" spans="1:7" x14ac:dyDescent="0.2">
      <c r="A1275" s="213"/>
      <c r="B1275" s="214"/>
      <c r="C1275" s="213"/>
      <c r="D1275" s="213"/>
      <c r="E1275" s="213"/>
      <c r="F1275" s="213"/>
      <c r="G1275" s="213"/>
    </row>
    <row r="1276" spans="1:7" x14ac:dyDescent="0.2">
      <c r="A1276" s="213"/>
      <c r="B1276" s="214"/>
      <c r="C1276" s="213"/>
      <c r="D1276" s="213"/>
      <c r="E1276" s="213"/>
      <c r="F1276" s="213"/>
      <c r="G1276" s="213"/>
    </row>
    <row r="1277" spans="1:7" x14ac:dyDescent="0.2">
      <c r="A1277" s="213"/>
      <c r="B1277" s="214"/>
      <c r="C1277" s="213"/>
      <c r="D1277" s="213"/>
      <c r="E1277" s="213"/>
      <c r="F1277" s="213"/>
      <c r="G1277" s="213"/>
    </row>
    <row r="1278" spans="1:7" x14ac:dyDescent="0.2">
      <c r="A1278" s="213"/>
      <c r="B1278" s="214"/>
      <c r="C1278" s="213"/>
      <c r="D1278" s="213"/>
      <c r="E1278" s="213"/>
      <c r="F1278" s="213"/>
      <c r="G1278" s="213"/>
    </row>
    <row r="1279" spans="1:7" x14ac:dyDescent="0.2">
      <c r="A1279" s="213"/>
      <c r="B1279" s="214"/>
      <c r="C1279" s="213"/>
      <c r="D1279" s="213"/>
      <c r="E1279" s="213"/>
      <c r="F1279" s="213"/>
      <c r="G1279" s="213"/>
    </row>
    <row r="1280" spans="1:7" x14ac:dyDescent="0.2">
      <c r="A1280" s="213"/>
      <c r="B1280" s="214"/>
      <c r="C1280" s="213"/>
      <c r="D1280" s="213"/>
      <c r="E1280" s="213"/>
      <c r="F1280" s="213"/>
      <c r="G1280" s="213"/>
    </row>
    <row r="1281" spans="1:7" x14ac:dyDescent="0.2">
      <c r="A1281" s="213"/>
      <c r="B1281" s="214"/>
      <c r="C1281" s="213"/>
      <c r="D1281" s="213"/>
      <c r="E1281" s="213"/>
      <c r="F1281" s="213"/>
      <c r="G1281" s="213"/>
    </row>
    <row r="1282" spans="1:7" x14ac:dyDescent="0.2">
      <c r="A1282" s="213"/>
      <c r="B1282" s="214"/>
      <c r="C1282" s="213"/>
      <c r="D1282" s="213"/>
      <c r="E1282" s="213"/>
      <c r="F1282" s="213"/>
      <c r="G1282" s="213"/>
    </row>
    <row r="1283" spans="1:7" x14ac:dyDescent="0.2">
      <c r="A1283" s="213"/>
      <c r="B1283" s="214"/>
      <c r="C1283" s="213"/>
      <c r="D1283" s="213"/>
      <c r="E1283" s="213"/>
      <c r="F1283" s="213"/>
      <c r="G1283" s="213"/>
    </row>
    <row r="1284" spans="1:7" x14ac:dyDescent="0.2">
      <c r="A1284" s="213"/>
      <c r="B1284" s="214"/>
      <c r="C1284" s="213"/>
      <c r="D1284" s="213"/>
      <c r="E1284" s="213"/>
      <c r="F1284" s="213"/>
      <c r="G1284" s="213"/>
    </row>
    <row r="1285" spans="1:7" x14ac:dyDescent="0.2">
      <c r="A1285" s="213"/>
      <c r="B1285" s="214"/>
      <c r="C1285" s="213"/>
      <c r="D1285" s="213"/>
      <c r="E1285" s="213"/>
      <c r="F1285" s="213"/>
      <c r="G1285" s="213"/>
    </row>
    <row r="1286" spans="1:7" x14ac:dyDescent="0.2">
      <c r="A1286" s="213"/>
      <c r="B1286" s="214"/>
      <c r="C1286" s="213"/>
      <c r="D1286" s="213"/>
      <c r="E1286" s="213"/>
      <c r="F1286" s="213"/>
      <c r="G1286" s="213"/>
    </row>
    <row r="1287" spans="1:7" x14ac:dyDescent="0.2">
      <c r="A1287" s="213"/>
      <c r="B1287" s="214"/>
      <c r="C1287" s="213"/>
      <c r="D1287" s="213"/>
      <c r="E1287" s="213"/>
      <c r="F1287" s="213"/>
      <c r="G1287" s="213"/>
    </row>
    <row r="1288" spans="1:7" x14ac:dyDescent="0.2">
      <c r="A1288" s="213"/>
      <c r="B1288" s="214"/>
      <c r="C1288" s="213"/>
      <c r="D1288" s="213"/>
      <c r="E1288" s="213"/>
      <c r="F1288" s="213"/>
      <c r="G1288" s="213"/>
    </row>
    <row r="1289" spans="1:7" x14ac:dyDescent="0.2">
      <c r="A1289" s="213"/>
      <c r="B1289" s="214"/>
      <c r="C1289" s="213"/>
      <c r="D1289" s="213"/>
      <c r="E1289" s="213"/>
      <c r="F1289" s="213"/>
      <c r="G1289" s="213"/>
    </row>
    <row r="1290" spans="1:7" x14ac:dyDescent="0.2">
      <c r="A1290" s="213"/>
      <c r="B1290" s="214"/>
      <c r="C1290" s="213"/>
      <c r="D1290" s="213"/>
      <c r="E1290" s="213"/>
      <c r="F1290" s="213"/>
      <c r="G1290" s="213"/>
    </row>
    <row r="1291" spans="1:7" x14ac:dyDescent="0.2">
      <c r="A1291" s="213"/>
      <c r="B1291" s="214"/>
      <c r="C1291" s="213"/>
      <c r="D1291" s="213"/>
      <c r="E1291" s="213"/>
      <c r="F1291" s="213"/>
      <c r="G1291" s="213"/>
    </row>
    <row r="1292" spans="1:7" x14ac:dyDescent="0.2">
      <c r="A1292" s="213"/>
      <c r="B1292" s="214"/>
      <c r="C1292" s="213"/>
      <c r="D1292" s="213"/>
      <c r="E1292" s="213"/>
      <c r="F1292" s="213"/>
      <c r="G1292" s="213"/>
    </row>
    <row r="1293" spans="1:7" x14ac:dyDescent="0.2">
      <c r="A1293" s="213"/>
      <c r="B1293" s="214"/>
      <c r="C1293" s="213"/>
      <c r="D1293" s="213"/>
      <c r="E1293" s="213"/>
      <c r="F1293" s="213"/>
      <c r="G1293" s="213"/>
    </row>
    <row r="1294" spans="1:7" x14ac:dyDescent="0.2">
      <c r="A1294" s="213"/>
      <c r="B1294" s="214"/>
      <c r="C1294" s="213"/>
      <c r="D1294" s="213"/>
      <c r="E1294" s="213"/>
      <c r="F1294" s="213"/>
      <c r="G1294" s="213"/>
    </row>
    <row r="1295" spans="1:7" x14ac:dyDescent="0.2">
      <c r="A1295" s="213"/>
      <c r="B1295" s="214"/>
      <c r="C1295" s="213"/>
      <c r="D1295" s="213"/>
      <c r="E1295" s="213"/>
      <c r="F1295" s="213"/>
      <c r="G1295" s="213"/>
    </row>
    <row r="1296" spans="1:7" x14ac:dyDescent="0.2">
      <c r="A1296" s="213"/>
      <c r="B1296" s="214"/>
      <c r="C1296" s="213"/>
      <c r="D1296" s="213"/>
      <c r="E1296" s="213"/>
      <c r="F1296" s="213"/>
      <c r="G1296" s="213"/>
    </row>
    <row r="1297" spans="1:7" x14ac:dyDescent="0.2">
      <c r="A1297" s="213"/>
      <c r="B1297" s="214"/>
      <c r="C1297" s="213"/>
      <c r="D1297" s="213"/>
      <c r="E1297" s="213"/>
      <c r="F1297" s="213"/>
      <c r="G1297" s="213"/>
    </row>
    <row r="1298" spans="1:7" x14ac:dyDescent="0.2">
      <c r="A1298" s="213"/>
      <c r="B1298" s="214"/>
      <c r="C1298" s="213"/>
      <c r="D1298" s="213"/>
      <c r="E1298" s="213"/>
      <c r="F1298" s="213"/>
      <c r="G1298" s="213"/>
    </row>
    <row r="1299" spans="1:7" x14ac:dyDescent="0.2">
      <c r="A1299" s="213"/>
      <c r="B1299" s="214"/>
      <c r="C1299" s="213"/>
      <c r="D1299" s="213"/>
      <c r="E1299" s="213"/>
      <c r="F1299" s="213"/>
      <c r="G1299" s="213"/>
    </row>
    <row r="1300" spans="1:7" x14ac:dyDescent="0.2">
      <c r="A1300" s="213"/>
      <c r="B1300" s="214"/>
      <c r="C1300" s="213"/>
      <c r="D1300" s="213"/>
      <c r="E1300" s="213"/>
      <c r="F1300" s="213"/>
      <c r="G1300" s="213"/>
    </row>
    <row r="1301" spans="1:7" x14ac:dyDescent="0.2">
      <c r="A1301" s="213"/>
      <c r="B1301" s="214"/>
      <c r="C1301" s="213"/>
      <c r="D1301" s="213"/>
      <c r="E1301" s="213"/>
      <c r="F1301" s="213"/>
      <c r="G1301" s="213"/>
    </row>
    <row r="1302" spans="1:7" x14ac:dyDescent="0.2">
      <c r="A1302" s="213"/>
      <c r="B1302" s="214"/>
      <c r="C1302" s="213"/>
      <c r="D1302" s="213"/>
      <c r="E1302" s="213"/>
      <c r="F1302" s="213"/>
      <c r="G1302" s="213"/>
    </row>
    <row r="1303" spans="1:7" x14ac:dyDescent="0.2">
      <c r="A1303" s="213"/>
      <c r="B1303" s="214"/>
      <c r="C1303" s="213"/>
      <c r="D1303" s="213"/>
      <c r="E1303" s="213"/>
      <c r="F1303" s="213"/>
      <c r="G1303" s="213"/>
    </row>
    <row r="1304" spans="1:7" x14ac:dyDescent="0.2">
      <c r="A1304" s="213"/>
      <c r="B1304" s="214"/>
      <c r="C1304" s="213"/>
      <c r="D1304" s="213"/>
      <c r="E1304" s="213"/>
      <c r="F1304" s="213"/>
      <c r="G1304" s="213"/>
    </row>
    <row r="1305" spans="1:7" x14ac:dyDescent="0.2">
      <c r="A1305" s="213"/>
      <c r="B1305" s="214"/>
      <c r="C1305" s="213"/>
      <c r="D1305" s="213"/>
      <c r="E1305" s="213"/>
      <c r="F1305" s="213"/>
      <c r="G1305" s="213"/>
    </row>
    <row r="1306" spans="1:7" x14ac:dyDescent="0.2">
      <c r="A1306" s="213"/>
      <c r="B1306" s="214"/>
      <c r="C1306" s="213"/>
      <c r="D1306" s="213"/>
      <c r="E1306" s="213"/>
      <c r="F1306" s="213"/>
      <c r="G1306" s="213"/>
    </row>
    <row r="1307" spans="1:7" x14ac:dyDescent="0.2">
      <c r="A1307" s="213"/>
      <c r="B1307" s="214"/>
      <c r="C1307" s="213"/>
      <c r="D1307" s="213"/>
      <c r="E1307" s="213"/>
      <c r="F1307" s="213"/>
      <c r="G1307" s="213"/>
    </row>
    <row r="1308" spans="1:7" x14ac:dyDescent="0.2">
      <c r="A1308" s="213"/>
      <c r="B1308" s="214"/>
      <c r="C1308" s="213"/>
      <c r="D1308" s="213"/>
      <c r="E1308" s="213"/>
      <c r="F1308" s="213"/>
      <c r="G1308" s="213"/>
    </row>
    <row r="1309" spans="1:7" x14ac:dyDescent="0.2">
      <c r="A1309" s="213"/>
      <c r="B1309" s="214"/>
      <c r="C1309" s="213"/>
      <c r="D1309" s="213"/>
      <c r="E1309" s="213"/>
      <c r="F1309" s="213"/>
      <c r="G1309" s="213"/>
    </row>
    <row r="1310" spans="1:7" x14ac:dyDescent="0.2">
      <c r="A1310" s="213"/>
      <c r="B1310" s="214"/>
      <c r="C1310" s="213"/>
      <c r="D1310" s="213"/>
      <c r="E1310" s="213"/>
      <c r="F1310" s="213"/>
      <c r="G1310" s="213"/>
    </row>
    <row r="1311" spans="1:7" x14ac:dyDescent="0.2">
      <c r="A1311" s="213"/>
      <c r="B1311" s="214"/>
      <c r="C1311" s="213"/>
      <c r="D1311" s="213"/>
      <c r="E1311" s="213"/>
      <c r="F1311" s="213"/>
      <c r="G1311" s="213"/>
    </row>
    <row r="1312" spans="1:7" x14ac:dyDescent="0.2">
      <c r="A1312" s="213"/>
      <c r="B1312" s="214"/>
      <c r="C1312" s="213"/>
      <c r="D1312" s="213"/>
      <c r="E1312" s="213"/>
      <c r="F1312" s="213"/>
      <c r="G1312" s="213"/>
    </row>
    <row r="1313" spans="1:7" x14ac:dyDescent="0.2">
      <c r="A1313" s="213"/>
      <c r="B1313" s="214"/>
      <c r="C1313" s="213"/>
      <c r="D1313" s="213"/>
      <c r="E1313" s="213"/>
      <c r="F1313" s="213"/>
      <c r="G1313" s="213"/>
    </row>
    <row r="1314" spans="1:7" x14ac:dyDescent="0.2">
      <c r="A1314" s="213"/>
      <c r="B1314" s="214"/>
      <c r="C1314" s="213"/>
      <c r="D1314" s="213"/>
      <c r="E1314" s="213"/>
      <c r="F1314" s="213"/>
      <c r="G1314" s="213"/>
    </row>
    <row r="1315" spans="1:7" x14ac:dyDescent="0.2">
      <c r="A1315" s="213"/>
      <c r="B1315" s="214"/>
      <c r="C1315" s="213"/>
      <c r="D1315" s="213"/>
      <c r="E1315" s="213"/>
      <c r="F1315" s="213"/>
      <c r="G1315" s="213"/>
    </row>
    <row r="1316" spans="1:7" x14ac:dyDescent="0.2">
      <c r="A1316" s="213"/>
      <c r="B1316" s="214"/>
      <c r="C1316" s="213"/>
      <c r="D1316" s="213"/>
      <c r="E1316" s="213"/>
      <c r="F1316" s="213"/>
      <c r="G1316" s="213"/>
    </row>
    <row r="1317" spans="1:7" x14ac:dyDescent="0.2">
      <c r="A1317" s="213"/>
      <c r="B1317" s="214"/>
      <c r="C1317" s="213"/>
      <c r="D1317" s="213"/>
      <c r="E1317" s="213"/>
      <c r="F1317" s="213"/>
      <c r="G1317" s="213"/>
    </row>
    <row r="1318" spans="1:7" x14ac:dyDescent="0.2">
      <c r="A1318" s="213"/>
      <c r="B1318" s="214"/>
      <c r="C1318" s="213"/>
      <c r="D1318" s="213"/>
      <c r="E1318" s="213"/>
      <c r="F1318" s="213"/>
      <c r="G1318" s="213"/>
    </row>
    <row r="1319" spans="1:7" x14ac:dyDescent="0.2">
      <c r="A1319" s="213"/>
      <c r="B1319" s="214"/>
      <c r="C1319" s="213"/>
      <c r="D1319" s="213"/>
      <c r="E1319" s="213"/>
      <c r="F1319" s="213"/>
      <c r="G1319" s="213"/>
    </row>
    <row r="1320" spans="1:7" x14ac:dyDescent="0.2">
      <c r="A1320" s="213"/>
      <c r="B1320" s="214"/>
      <c r="C1320" s="213"/>
      <c r="D1320" s="213"/>
      <c r="E1320" s="213"/>
      <c r="F1320" s="213"/>
      <c r="G1320" s="213"/>
    </row>
    <row r="1321" spans="1:7" x14ac:dyDescent="0.2">
      <c r="A1321" s="213"/>
      <c r="B1321" s="214"/>
      <c r="C1321" s="213"/>
      <c r="D1321" s="213"/>
      <c r="E1321" s="213"/>
      <c r="F1321" s="213"/>
      <c r="G1321" s="213"/>
    </row>
    <row r="1322" spans="1:7" x14ac:dyDescent="0.2">
      <c r="A1322" s="213"/>
      <c r="B1322" s="214"/>
      <c r="C1322" s="213"/>
      <c r="D1322" s="213"/>
      <c r="E1322" s="213"/>
      <c r="F1322" s="213"/>
      <c r="G1322" s="213"/>
    </row>
    <row r="1323" spans="1:7" x14ac:dyDescent="0.2">
      <c r="A1323" s="213"/>
      <c r="B1323" s="214"/>
      <c r="C1323" s="213"/>
      <c r="D1323" s="213"/>
      <c r="E1323" s="213"/>
      <c r="F1323" s="213"/>
      <c r="G1323" s="213"/>
    </row>
    <row r="1324" spans="1:7" x14ac:dyDescent="0.2">
      <c r="A1324" s="213"/>
      <c r="B1324" s="214"/>
      <c r="C1324" s="213"/>
      <c r="D1324" s="213"/>
      <c r="E1324" s="213"/>
      <c r="F1324" s="213"/>
      <c r="G1324" s="213"/>
    </row>
    <row r="1325" spans="1:7" x14ac:dyDescent="0.2">
      <c r="A1325" s="213"/>
      <c r="B1325" s="214"/>
      <c r="C1325" s="213"/>
      <c r="D1325" s="213"/>
      <c r="E1325" s="213"/>
      <c r="F1325" s="213"/>
      <c r="G1325" s="213"/>
    </row>
    <row r="1326" spans="1:7" x14ac:dyDescent="0.2">
      <c r="A1326" s="213"/>
      <c r="B1326" s="214"/>
      <c r="C1326" s="213"/>
      <c r="D1326" s="213"/>
      <c r="E1326" s="213"/>
      <c r="F1326" s="213"/>
      <c r="G1326" s="213"/>
    </row>
    <row r="1327" spans="1:7" x14ac:dyDescent="0.2">
      <c r="A1327" s="213"/>
      <c r="B1327" s="214"/>
      <c r="C1327" s="213"/>
      <c r="D1327" s="213"/>
      <c r="E1327" s="213"/>
      <c r="F1327" s="213"/>
      <c r="G1327" s="213"/>
    </row>
    <row r="1328" spans="1:7" x14ac:dyDescent="0.2">
      <c r="A1328" s="213"/>
      <c r="B1328" s="214"/>
      <c r="C1328" s="213"/>
      <c r="D1328" s="213"/>
      <c r="E1328" s="213"/>
      <c r="F1328" s="213"/>
      <c r="G1328" s="213"/>
    </row>
    <row r="1329" spans="1:7" x14ac:dyDescent="0.2">
      <c r="A1329" s="213"/>
      <c r="B1329" s="214"/>
      <c r="C1329" s="213"/>
      <c r="D1329" s="213"/>
      <c r="E1329" s="213"/>
      <c r="F1329" s="213"/>
      <c r="G1329" s="213"/>
    </row>
    <row r="1330" spans="1:7" x14ac:dyDescent="0.2">
      <c r="A1330" s="213"/>
      <c r="B1330" s="214"/>
      <c r="C1330" s="213"/>
      <c r="D1330" s="213"/>
      <c r="E1330" s="213"/>
      <c r="F1330" s="213"/>
      <c r="G1330" s="213"/>
    </row>
    <row r="1331" spans="1:7" x14ac:dyDescent="0.2">
      <c r="A1331" s="213"/>
      <c r="B1331" s="214"/>
      <c r="C1331" s="213"/>
      <c r="D1331" s="213"/>
      <c r="E1331" s="213"/>
      <c r="F1331" s="213"/>
      <c r="G1331" s="213"/>
    </row>
    <row r="1332" spans="1:7" x14ac:dyDescent="0.2">
      <c r="A1332" s="213"/>
      <c r="B1332" s="214"/>
      <c r="C1332" s="213"/>
      <c r="D1332" s="213"/>
      <c r="E1332" s="213"/>
      <c r="F1332" s="213"/>
      <c r="G1332" s="213"/>
    </row>
    <row r="1333" spans="1:7" x14ac:dyDescent="0.2">
      <c r="A1333" s="213"/>
      <c r="B1333" s="214"/>
      <c r="C1333" s="213"/>
      <c r="D1333" s="213"/>
      <c r="E1333" s="213"/>
      <c r="F1333" s="213"/>
      <c r="G1333" s="213"/>
    </row>
    <row r="1334" spans="1:7" x14ac:dyDescent="0.2">
      <c r="A1334" s="213"/>
      <c r="B1334" s="214"/>
      <c r="C1334" s="213"/>
      <c r="D1334" s="213"/>
      <c r="E1334" s="213"/>
      <c r="F1334" s="213"/>
      <c r="G1334" s="213"/>
    </row>
    <row r="1335" spans="1:7" x14ac:dyDescent="0.2">
      <c r="A1335" s="213"/>
      <c r="B1335" s="214"/>
      <c r="C1335" s="213"/>
      <c r="D1335" s="213"/>
      <c r="E1335" s="213"/>
      <c r="F1335" s="213"/>
      <c r="G1335" s="213"/>
    </row>
    <row r="1336" spans="1:7" x14ac:dyDescent="0.2">
      <c r="A1336" s="213"/>
      <c r="B1336" s="214"/>
      <c r="C1336" s="213"/>
      <c r="D1336" s="213"/>
      <c r="E1336" s="213"/>
      <c r="F1336" s="213"/>
      <c r="G1336" s="213"/>
    </row>
    <row r="1337" spans="1:7" x14ac:dyDescent="0.2">
      <c r="A1337" s="213"/>
      <c r="B1337" s="214"/>
      <c r="C1337" s="213"/>
      <c r="D1337" s="213"/>
      <c r="E1337" s="213"/>
      <c r="F1337" s="213"/>
      <c r="G1337" s="213"/>
    </row>
    <row r="1338" spans="1:7" x14ac:dyDescent="0.2">
      <c r="A1338" s="213"/>
      <c r="B1338" s="214"/>
      <c r="C1338" s="213"/>
      <c r="D1338" s="213"/>
      <c r="E1338" s="213"/>
      <c r="F1338" s="213"/>
      <c r="G1338" s="213"/>
    </row>
    <row r="1339" spans="1:7" x14ac:dyDescent="0.2">
      <c r="A1339" s="213"/>
      <c r="B1339" s="214"/>
      <c r="C1339" s="213"/>
      <c r="D1339" s="213"/>
      <c r="E1339" s="213"/>
      <c r="F1339" s="213"/>
      <c r="G1339" s="213"/>
    </row>
    <row r="1340" spans="1:7" x14ac:dyDescent="0.2">
      <c r="A1340" s="213"/>
      <c r="B1340" s="214"/>
      <c r="C1340" s="213"/>
      <c r="D1340" s="213"/>
      <c r="E1340" s="213"/>
      <c r="F1340" s="213"/>
      <c r="G1340" s="213"/>
    </row>
    <row r="1341" spans="1:7" x14ac:dyDescent="0.2">
      <c r="A1341" s="213"/>
      <c r="B1341" s="214"/>
      <c r="C1341" s="213"/>
      <c r="D1341" s="213"/>
      <c r="E1341" s="213"/>
      <c r="F1341" s="213"/>
      <c r="G1341" s="213"/>
    </row>
    <row r="1342" spans="1:7" x14ac:dyDescent="0.2">
      <c r="A1342" s="213"/>
      <c r="B1342" s="214"/>
      <c r="C1342" s="213"/>
      <c r="D1342" s="213"/>
      <c r="E1342" s="213"/>
      <c r="F1342" s="213"/>
      <c r="G1342" s="213"/>
    </row>
    <row r="1343" spans="1:7" x14ac:dyDescent="0.2">
      <c r="A1343" s="213"/>
      <c r="B1343" s="214"/>
      <c r="C1343" s="213"/>
      <c r="D1343" s="213"/>
      <c r="E1343" s="213"/>
      <c r="F1343" s="213"/>
      <c r="G1343" s="213"/>
    </row>
    <row r="1344" spans="1:7" x14ac:dyDescent="0.2">
      <c r="A1344" s="213"/>
      <c r="B1344" s="214"/>
      <c r="C1344" s="213"/>
      <c r="D1344" s="213"/>
      <c r="E1344" s="213"/>
      <c r="F1344" s="213"/>
      <c r="G1344" s="213"/>
    </row>
    <row r="1345" spans="1:7" x14ac:dyDescent="0.2">
      <c r="A1345" s="213"/>
      <c r="B1345" s="214"/>
      <c r="C1345" s="213"/>
      <c r="D1345" s="213"/>
      <c r="E1345" s="213"/>
      <c r="F1345" s="213"/>
      <c r="G1345" s="213"/>
    </row>
    <row r="1346" spans="1:7" x14ac:dyDescent="0.2">
      <c r="A1346" s="213"/>
      <c r="B1346" s="214"/>
      <c r="C1346" s="213"/>
      <c r="D1346" s="213"/>
      <c r="E1346" s="213"/>
      <c r="F1346" s="213"/>
      <c r="G1346" s="213"/>
    </row>
    <row r="1347" spans="1:7" x14ac:dyDescent="0.2">
      <c r="A1347" s="213"/>
      <c r="B1347" s="214"/>
      <c r="C1347" s="213"/>
      <c r="D1347" s="213"/>
      <c r="E1347" s="213"/>
      <c r="F1347" s="213"/>
      <c r="G1347" s="213"/>
    </row>
    <row r="1348" spans="1:7" x14ac:dyDescent="0.2">
      <c r="A1348" s="213"/>
      <c r="B1348" s="214"/>
      <c r="C1348" s="213"/>
      <c r="D1348" s="213"/>
      <c r="E1348" s="213"/>
      <c r="F1348" s="213"/>
      <c r="G1348" s="213"/>
    </row>
    <row r="1349" spans="1:7" x14ac:dyDescent="0.2">
      <c r="A1349" s="213"/>
      <c r="B1349" s="214"/>
      <c r="C1349" s="213"/>
      <c r="D1349" s="213"/>
      <c r="E1349" s="213"/>
      <c r="F1349" s="213"/>
      <c r="G1349" s="213"/>
    </row>
    <row r="1350" spans="1:7" x14ac:dyDescent="0.2">
      <c r="A1350" s="213"/>
      <c r="B1350" s="214"/>
      <c r="C1350" s="213"/>
      <c r="D1350" s="213"/>
      <c r="E1350" s="213"/>
      <c r="F1350" s="213"/>
      <c r="G1350" s="213"/>
    </row>
    <row r="1351" spans="1:7" x14ac:dyDescent="0.2">
      <c r="A1351" s="213"/>
      <c r="B1351" s="214"/>
      <c r="C1351" s="213"/>
      <c r="D1351" s="213"/>
      <c r="E1351" s="213"/>
      <c r="F1351" s="213"/>
      <c r="G1351" s="213"/>
    </row>
    <row r="1352" spans="1:7" x14ac:dyDescent="0.2">
      <c r="A1352" s="213"/>
      <c r="B1352" s="214"/>
      <c r="C1352" s="213"/>
      <c r="D1352" s="213"/>
      <c r="E1352" s="213"/>
      <c r="F1352" s="213"/>
      <c r="G1352" s="213"/>
    </row>
    <row r="1353" spans="1:7" x14ac:dyDescent="0.2">
      <c r="A1353" s="213"/>
      <c r="B1353" s="214"/>
      <c r="C1353" s="213"/>
      <c r="D1353" s="213"/>
      <c r="E1353" s="213"/>
      <c r="F1353" s="213"/>
      <c r="G1353" s="213"/>
    </row>
    <row r="1354" spans="1:7" x14ac:dyDescent="0.2">
      <c r="A1354" s="213"/>
      <c r="B1354" s="214"/>
      <c r="C1354" s="213"/>
      <c r="D1354" s="213"/>
      <c r="E1354" s="213"/>
      <c r="F1354" s="213"/>
      <c r="G1354" s="213"/>
    </row>
    <row r="1355" spans="1:7" x14ac:dyDescent="0.2">
      <c r="A1355" s="213"/>
      <c r="B1355" s="214"/>
      <c r="C1355" s="213"/>
      <c r="D1355" s="213"/>
      <c r="E1355" s="213"/>
      <c r="F1355" s="213"/>
      <c r="G1355" s="213"/>
    </row>
    <row r="1356" spans="1:7" x14ac:dyDescent="0.2">
      <c r="A1356" s="213"/>
      <c r="B1356" s="214"/>
      <c r="C1356" s="213"/>
      <c r="D1356" s="213"/>
      <c r="E1356" s="213"/>
      <c r="F1356" s="213"/>
      <c r="G1356" s="213"/>
    </row>
    <row r="1357" spans="1:7" x14ac:dyDescent="0.2">
      <c r="A1357" s="213"/>
      <c r="B1357" s="214"/>
      <c r="C1357" s="213"/>
      <c r="D1357" s="213"/>
      <c r="E1357" s="213"/>
      <c r="F1357" s="213"/>
      <c r="G1357" s="213"/>
    </row>
    <row r="1358" spans="1:7" x14ac:dyDescent="0.2">
      <c r="A1358" s="213"/>
      <c r="B1358" s="214"/>
      <c r="C1358" s="213"/>
      <c r="D1358" s="213"/>
      <c r="E1358" s="213"/>
      <c r="F1358" s="213"/>
      <c r="G1358" s="213"/>
    </row>
    <row r="1359" spans="1:7" x14ac:dyDescent="0.2">
      <c r="A1359" s="213"/>
      <c r="B1359" s="214"/>
      <c r="C1359" s="213"/>
      <c r="D1359" s="213"/>
      <c r="E1359" s="213"/>
      <c r="F1359" s="213"/>
      <c r="G1359" s="213"/>
    </row>
    <row r="1360" spans="1:7" x14ac:dyDescent="0.2">
      <c r="A1360" s="213"/>
      <c r="B1360" s="214"/>
      <c r="C1360" s="213"/>
      <c r="D1360" s="213"/>
      <c r="E1360" s="213"/>
      <c r="F1360" s="213"/>
      <c r="G1360" s="213"/>
    </row>
    <row r="1361" spans="1:7" x14ac:dyDescent="0.2">
      <c r="A1361" s="213"/>
      <c r="B1361" s="214"/>
      <c r="C1361" s="213"/>
      <c r="D1361" s="213"/>
      <c r="E1361" s="213"/>
      <c r="F1361" s="213"/>
      <c r="G1361" s="213"/>
    </row>
    <row r="1362" spans="1:7" x14ac:dyDescent="0.2">
      <c r="A1362" s="213"/>
      <c r="B1362" s="214"/>
      <c r="C1362" s="213"/>
      <c r="D1362" s="213"/>
      <c r="E1362" s="213"/>
      <c r="F1362" s="213"/>
      <c r="G1362" s="213"/>
    </row>
    <row r="1363" spans="1:7" x14ac:dyDescent="0.2">
      <c r="A1363" s="213"/>
      <c r="B1363" s="214"/>
      <c r="C1363" s="213"/>
      <c r="D1363" s="213"/>
      <c r="E1363" s="213"/>
      <c r="F1363" s="213"/>
      <c r="G1363" s="213"/>
    </row>
    <row r="1364" spans="1:7" x14ac:dyDescent="0.2">
      <c r="A1364" s="213"/>
      <c r="B1364" s="214"/>
      <c r="C1364" s="213"/>
      <c r="D1364" s="213"/>
      <c r="E1364" s="213"/>
      <c r="F1364" s="213"/>
      <c r="G1364" s="213"/>
    </row>
    <row r="1365" spans="1:7" x14ac:dyDescent="0.2">
      <c r="A1365" s="213"/>
      <c r="B1365" s="214"/>
      <c r="C1365" s="213"/>
      <c r="D1365" s="213"/>
      <c r="E1365" s="213"/>
      <c r="F1365" s="213"/>
      <c r="G1365" s="213"/>
    </row>
    <row r="1366" spans="1:7" x14ac:dyDescent="0.2">
      <c r="A1366" s="213"/>
      <c r="B1366" s="214"/>
      <c r="C1366" s="213"/>
      <c r="D1366" s="213"/>
      <c r="E1366" s="213"/>
      <c r="F1366" s="213"/>
      <c r="G1366" s="213"/>
    </row>
    <row r="1367" spans="1:7" x14ac:dyDescent="0.2">
      <c r="A1367" s="213"/>
      <c r="B1367" s="214"/>
      <c r="C1367" s="213"/>
      <c r="D1367" s="213"/>
      <c r="E1367" s="213"/>
      <c r="F1367" s="213"/>
      <c r="G1367" s="213"/>
    </row>
    <row r="1368" spans="1:7" x14ac:dyDescent="0.2">
      <c r="A1368" s="213"/>
      <c r="B1368" s="214"/>
      <c r="C1368" s="213"/>
      <c r="D1368" s="213"/>
      <c r="E1368" s="213"/>
      <c r="F1368" s="213"/>
      <c r="G1368" s="213"/>
    </row>
    <row r="1369" spans="1:7" x14ac:dyDescent="0.2">
      <c r="A1369" s="213"/>
      <c r="B1369" s="214"/>
      <c r="C1369" s="213"/>
      <c r="D1369" s="213"/>
      <c r="E1369" s="213"/>
      <c r="F1369" s="213"/>
      <c r="G1369" s="213"/>
    </row>
    <row r="1370" spans="1:7" x14ac:dyDescent="0.2">
      <c r="A1370" s="213"/>
      <c r="B1370" s="214"/>
      <c r="C1370" s="213"/>
      <c r="D1370" s="213"/>
      <c r="E1370" s="213"/>
      <c r="F1370" s="213"/>
      <c r="G1370" s="213"/>
    </row>
    <row r="1371" spans="1:7" x14ac:dyDescent="0.2">
      <c r="A1371" s="213"/>
      <c r="B1371" s="214"/>
      <c r="C1371" s="213"/>
      <c r="D1371" s="213"/>
      <c r="E1371" s="213"/>
      <c r="F1371" s="213"/>
      <c r="G1371" s="213"/>
    </row>
    <row r="1372" spans="1:7" x14ac:dyDescent="0.2">
      <c r="A1372" s="213"/>
      <c r="B1372" s="214"/>
      <c r="C1372" s="213"/>
      <c r="D1372" s="213"/>
      <c r="E1372" s="213"/>
      <c r="F1372" s="213"/>
      <c r="G1372" s="213"/>
    </row>
    <row r="1373" spans="1:7" x14ac:dyDescent="0.2">
      <c r="A1373" s="213"/>
      <c r="B1373" s="214"/>
      <c r="C1373" s="213"/>
      <c r="D1373" s="213"/>
      <c r="E1373" s="213"/>
      <c r="F1373" s="213"/>
      <c r="G1373" s="213"/>
    </row>
    <row r="1374" spans="1:7" x14ac:dyDescent="0.2">
      <c r="A1374" s="213"/>
      <c r="B1374" s="214"/>
      <c r="C1374" s="213"/>
      <c r="D1374" s="213"/>
      <c r="E1374" s="213"/>
      <c r="F1374" s="213"/>
      <c r="G1374" s="213"/>
    </row>
    <row r="1375" spans="1:7" x14ac:dyDescent="0.2">
      <c r="A1375" s="213"/>
      <c r="B1375" s="214"/>
      <c r="C1375" s="213"/>
      <c r="D1375" s="213"/>
      <c r="E1375" s="213"/>
      <c r="F1375" s="213"/>
      <c r="G1375" s="213"/>
    </row>
    <row r="1376" spans="1:7" x14ac:dyDescent="0.2">
      <c r="A1376" s="213"/>
      <c r="B1376" s="214"/>
      <c r="C1376" s="213"/>
      <c r="D1376" s="213"/>
      <c r="E1376" s="213"/>
      <c r="F1376" s="213"/>
      <c r="G1376" s="213"/>
    </row>
    <row r="1377" spans="1:7" x14ac:dyDescent="0.2">
      <c r="A1377" s="213"/>
      <c r="B1377" s="214"/>
      <c r="C1377" s="213"/>
      <c r="D1377" s="213"/>
      <c r="E1377" s="213"/>
      <c r="F1377" s="213"/>
      <c r="G1377" s="213"/>
    </row>
    <row r="1378" spans="1:7" x14ac:dyDescent="0.2">
      <c r="A1378" s="213"/>
      <c r="B1378" s="214"/>
      <c r="C1378" s="213"/>
      <c r="D1378" s="213"/>
      <c r="E1378" s="213"/>
      <c r="F1378" s="213"/>
      <c r="G1378" s="213"/>
    </row>
    <row r="1379" spans="1:7" x14ac:dyDescent="0.2">
      <c r="A1379" s="213"/>
      <c r="B1379" s="214"/>
      <c r="C1379" s="213"/>
      <c r="D1379" s="213"/>
      <c r="E1379" s="213"/>
      <c r="F1379" s="213"/>
      <c r="G1379" s="213"/>
    </row>
    <row r="1380" spans="1:7" x14ac:dyDescent="0.2">
      <c r="A1380" s="213"/>
      <c r="B1380" s="214"/>
      <c r="C1380" s="213"/>
      <c r="D1380" s="213"/>
      <c r="E1380" s="213"/>
      <c r="F1380" s="213"/>
      <c r="G1380" s="213"/>
    </row>
    <row r="1381" spans="1:7" x14ac:dyDescent="0.2">
      <c r="A1381" s="213"/>
      <c r="B1381" s="214"/>
      <c r="C1381" s="213"/>
      <c r="D1381" s="213"/>
      <c r="E1381" s="213"/>
      <c r="F1381" s="213"/>
      <c r="G1381" s="213"/>
    </row>
    <row r="1382" spans="1:7" x14ac:dyDescent="0.2">
      <c r="A1382" s="213"/>
      <c r="B1382" s="214"/>
      <c r="C1382" s="213"/>
      <c r="D1382" s="213"/>
      <c r="E1382" s="213"/>
      <c r="F1382" s="213"/>
      <c r="G1382" s="213"/>
    </row>
    <row r="1383" spans="1:7" x14ac:dyDescent="0.2">
      <c r="A1383" s="213"/>
      <c r="B1383" s="214"/>
      <c r="C1383" s="213"/>
      <c r="D1383" s="213"/>
      <c r="E1383" s="213"/>
      <c r="F1383" s="213"/>
      <c r="G1383" s="213"/>
    </row>
    <row r="1384" spans="1:7" x14ac:dyDescent="0.2">
      <c r="A1384" s="213"/>
      <c r="B1384" s="214"/>
      <c r="C1384" s="213"/>
      <c r="D1384" s="213"/>
      <c r="E1384" s="213"/>
      <c r="F1384" s="213"/>
      <c r="G1384" s="213"/>
    </row>
    <row r="1385" spans="1:7" x14ac:dyDescent="0.2">
      <c r="A1385" s="213"/>
      <c r="B1385" s="214"/>
      <c r="C1385" s="213"/>
      <c r="D1385" s="213"/>
      <c r="E1385" s="213"/>
      <c r="F1385" s="213"/>
      <c r="G1385" s="213"/>
    </row>
    <row r="1386" spans="1:7" x14ac:dyDescent="0.2">
      <c r="A1386" s="213"/>
      <c r="B1386" s="214"/>
      <c r="C1386" s="213"/>
      <c r="D1386" s="213"/>
      <c r="E1386" s="213"/>
      <c r="F1386" s="213"/>
      <c r="G1386" s="213"/>
    </row>
    <row r="1387" spans="1:7" x14ac:dyDescent="0.2">
      <c r="A1387" s="213"/>
      <c r="B1387" s="214"/>
      <c r="C1387" s="213"/>
      <c r="D1387" s="213"/>
      <c r="E1387" s="213"/>
      <c r="F1387" s="213"/>
      <c r="G1387" s="213"/>
    </row>
    <row r="1388" spans="1:7" x14ac:dyDescent="0.2">
      <c r="A1388" s="213"/>
      <c r="B1388" s="214"/>
      <c r="C1388" s="213"/>
      <c r="D1388" s="213"/>
      <c r="E1388" s="213"/>
      <c r="F1388" s="213"/>
      <c r="G1388" s="213"/>
    </row>
    <row r="1389" spans="1:7" x14ac:dyDescent="0.2">
      <c r="A1389" s="213"/>
      <c r="B1389" s="214"/>
      <c r="C1389" s="213"/>
      <c r="D1389" s="213"/>
      <c r="E1389" s="213"/>
      <c r="F1389" s="213"/>
      <c r="G1389" s="213"/>
    </row>
    <row r="1390" spans="1:7" x14ac:dyDescent="0.2">
      <c r="A1390" s="213"/>
      <c r="B1390" s="214"/>
      <c r="C1390" s="213"/>
      <c r="D1390" s="213"/>
      <c r="E1390" s="213"/>
      <c r="F1390" s="213"/>
      <c r="G1390" s="213"/>
    </row>
    <row r="1391" spans="1:7" x14ac:dyDescent="0.2">
      <c r="A1391" s="213"/>
      <c r="B1391" s="214"/>
      <c r="C1391" s="213"/>
      <c r="D1391" s="213"/>
      <c r="E1391" s="213"/>
      <c r="F1391" s="213"/>
      <c r="G1391" s="213"/>
    </row>
    <row r="1392" spans="1:7" x14ac:dyDescent="0.2">
      <c r="A1392" s="213"/>
      <c r="B1392" s="214"/>
      <c r="C1392" s="213"/>
      <c r="D1392" s="213"/>
      <c r="E1392" s="213"/>
      <c r="F1392" s="213"/>
      <c r="G1392" s="213"/>
    </row>
    <row r="1393" spans="1:7" x14ac:dyDescent="0.2">
      <c r="A1393" s="213"/>
      <c r="B1393" s="214"/>
      <c r="C1393" s="213"/>
      <c r="D1393" s="213"/>
      <c r="E1393" s="213"/>
      <c r="F1393" s="213"/>
      <c r="G1393" s="213"/>
    </row>
    <row r="1394" spans="1:7" x14ac:dyDescent="0.2">
      <c r="A1394" s="213"/>
      <c r="B1394" s="214"/>
      <c r="C1394" s="213"/>
      <c r="D1394" s="213"/>
      <c r="E1394" s="213"/>
      <c r="F1394" s="213"/>
      <c r="G1394" s="213"/>
    </row>
    <row r="1395" spans="1:7" x14ac:dyDescent="0.2">
      <c r="A1395" s="213"/>
      <c r="B1395" s="214"/>
      <c r="C1395" s="213"/>
      <c r="D1395" s="213"/>
      <c r="E1395" s="213"/>
      <c r="F1395" s="213"/>
      <c r="G1395" s="213"/>
    </row>
    <row r="1396" spans="1:7" x14ac:dyDescent="0.2">
      <c r="A1396" s="213"/>
      <c r="B1396" s="214"/>
      <c r="C1396" s="213"/>
      <c r="D1396" s="213"/>
      <c r="E1396" s="213"/>
      <c r="F1396" s="213"/>
      <c r="G1396" s="213"/>
    </row>
    <row r="1397" spans="1:7" x14ac:dyDescent="0.2">
      <c r="A1397" s="213"/>
      <c r="B1397" s="214"/>
      <c r="C1397" s="213"/>
      <c r="D1397" s="213"/>
      <c r="E1397" s="213"/>
      <c r="F1397" s="213"/>
      <c r="G1397" s="213"/>
    </row>
    <row r="1398" spans="1:7" x14ac:dyDescent="0.2">
      <c r="A1398" s="213"/>
      <c r="B1398" s="214"/>
      <c r="C1398" s="213"/>
      <c r="D1398" s="213"/>
      <c r="E1398" s="213"/>
      <c r="F1398" s="213"/>
      <c r="G1398" s="213"/>
    </row>
    <row r="1399" spans="1:7" x14ac:dyDescent="0.2">
      <c r="A1399" s="213"/>
      <c r="B1399" s="214"/>
      <c r="C1399" s="213"/>
      <c r="D1399" s="213"/>
      <c r="E1399" s="213"/>
      <c r="F1399" s="213"/>
      <c r="G1399" s="213"/>
    </row>
    <row r="1400" spans="1:7" x14ac:dyDescent="0.2">
      <c r="A1400" s="213"/>
      <c r="B1400" s="214"/>
      <c r="C1400" s="213"/>
      <c r="D1400" s="213"/>
      <c r="E1400" s="213"/>
      <c r="F1400" s="213"/>
      <c r="G1400" s="213"/>
    </row>
    <row r="1401" spans="1:7" x14ac:dyDescent="0.2">
      <c r="A1401" s="213"/>
      <c r="B1401" s="214"/>
      <c r="C1401" s="213"/>
      <c r="D1401" s="213"/>
      <c r="E1401" s="213"/>
      <c r="F1401" s="213"/>
      <c r="G1401" s="213"/>
    </row>
    <row r="1402" spans="1:7" x14ac:dyDescent="0.2">
      <c r="A1402" s="213"/>
      <c r="B1402" s="214"/>
      <c r="C1402" s="213"/>
      <c r="D1402" s="213"/>
      <c r="E1402" s="213"/>
      <c r="F1402" s="213"/>
      <c r="G1402" s="213"/>
    </row>
    <row r="1403" spans="1:7" x14ac:dyDescent="0.2">
      <c r="A1403" s="213"/>
      <c r="B1403" s="214"/>
      <c r="C1403" s="213"/>
      <c r="D1403" s="213"/>
      <c r="E1403" s="213"/>
      <c r="F1403" s="213"/>
      <c r="G1403" s="213"/>
    </row>
    <row r="1404" spans="1:7" x14ac:dyDescent="0.2">
      <c r="A1404" s="213"/>
      <c r="B1404" s="214"/>
      <c r="C1404" s="213"/>
      <c r="D1404" s="213"/>
      <c r="E1404" s="213"/>
      <c r="F1404" s="213"/>
      <c r="G1404" s="213"/>
    </row>
    <row r="1405" spans="1:7" x14ac:dyDescent="0.2">
      <c r="A1405" s="213"/>
      <c r="B1405" s="214"/>
      <c r="C1405" s="213"/>
      <c r="D1405" s="213"/>
      <c r="E1405" s="213"/>
      <c r="F1405" s="213"/>
      <c r="G1405" s="213"/>
    </row>
    <row r="1406" spans="1:7" x14ac:dyDescent="0.2">
      <c r="A1406" s="213"/>
      <c r="B1406" s="214"/>
      <c r="C1406" s="213"/>
      <c r="D1406" s="213"/>
      <c r="E1406" s="213"/>
      <c r="F1406" s="213"/>
      <c r="G1406" s="213"/>
    </row>
    <row r="1407" spans="1:7" x14ac:dyDescent="0.2">
      <c r="A1407" s="213"/>
      <c r="B1407" s="214"/>
      <c r="C1407" s="213"/>
      <c r="D1407" s="213"/>
      <c r="E1407" s="213"/>
      <c r="F1407" s="213"/>
      <c r="G1407" s="213"/>
    </row>
    <row r="1408" spans="1:7" x14ac:dyDescent="0.2">
      <c r="A1408" s="213"/>
      <c r="B1408" s="214"/>
      <c r="C1408" s="213"/>
      <c r="D1408" s="213"/>
      <c r="E1408" s="213"/>
      <c r="F1408" s="213"/>
      <c r="G1408" s="213"/>
    </row>
    <row r="1409" spans="1:7" x14ac:dyDescent="0.2">
      <c r="A1409" s="213"/>
      <c r="B1409" s="214"/>
      <c r="C1409" s="213"/>
      <c r="D1409" s="213"/>
      <c r="E1409" s="213"/>
      <c r="F1409" s="213"/>
      <c r="G1409" s="213"/>
    </row>
    <row r="1410" spans="1:7" x14ac:dyDescent="0.2">
      <c r="A1410" s="213"/>
      <c r="B1410" s="214"/>
      <c r="C1410" s="213"/>
      <c r="D1410" s="213"/>
      <c r="E1410" s="213"/>
      <c r="F1410" s="213"/>
      <c r="G1410" s="213"/>
    </row>
    <row r="1411" spans="1:7" x14ac:dyDescent="0.2">
      <c r="A1411" s="213"/>
      <c r="B1411" s="214"/>
      <c r="C1411" s="213"/>
      <c r="D1411" s="213"/>
      <c r="E1411" s="213"/>
      <c r="F1411" s="213"/>
      <c r="G1411" s="213"/>
    </row>
    <row r="1412" spans="1:7" x14ac:dyDescent="0.2">
      <c r="A1412" s="213"/>
      <c r="B1412" s="214"/>
      <c r="C1412" s="213"/>
      <c r="D1412" s="213"/>
      <c r="E1412" s="213"/>
      <c r="F1412" s="213"/>
      <c r="G1412" s="213"/>
    </row>
    <row r="1413" spans="1:7" x14ac:dyDescent="0.2">
      <c r="A1413" s="213"/>
      <c r="B1413" s="214"/>
      <c r="C1413" s="213"/>
      <c r="D1413" s="213"/>
      <c r="E1413" s="213"/>
      <c r="F1413" s="213"/>
      <c r="G1413" s="213"/>
    </row>
    <row r="1414" spans="1:7" x14ac:dyDescent="0.2">
      <c r="A1414" s="213"/>
      <c r="B1414" s="214"/>
      <c r="C1414" s="213"/>
      <c r="D1414" s="213"/>
      <c r="E1414" s="213"/>
      <c r="F1414" s="213"/>
      <c r="G1414" s="213"/>
    </row>
    <row r="1415" spans="1:7" x14ac:dyDescent="0.2">
      <c r="A1415" s="213"/>
      <c r="B1415" s="214"/>
      <c r="C1415" s="213"/>
      <c r="D1415" s="213"/>
      <c r="E1415" s="213"/>
      <c r="F1415" s="213"/>
      <c r="G1415" s="213"/>
    </row>
    <row r="1416" spans="1:7" x14ac:dyDescent="0.2">
      <c r="A1416" s="213"/>
      <c r="B1416" s="214"/>
      <c r="C1416" s="213"/>
      <c r="D1416" s="213"/>
      <c r="E1416" s="213"/>
      <c r="F1416" s="213"/>
      <c r="G1416" s="213"/>
    </row>
    <row r="1417" spans="1:7" x14ac:dyDescent="0.2">
      <c r="A1417" s="213"/>
      <c r="B1417" s="214"/>
      <c r="C1417" s="213"/>
      <c r="D1417" s="213"/>
      <c r="E1417" s="213"/>
      <c r="F1417" s="213"/>
      <c r="G1417" s="213"/>
    </row>
    <row r="1418" spans="1:7" x14ac:dyDescent="0.2">
      <c r="A1418" s="213"/>
      <c r="B1418" s="214"/>
      <c r="C1418" s="213"/>
      <c r="D1418" s="213"/>
      <c r="E1418" s="213"/>
      <c r="F1418" s="213"/>
      <c r="G1418" s="213"/>
    </row>
    <row r="1419" spans="1:7" x14ac:dyDescent="0.2">
      <c r="A1419" s="213"/>
      <c r="B1419" s="214"/>
      <c r="C1419" s="213"/>
      <c r="D1419" s="213"/>
      <c r="E1419" s="213"/>
      <c r="F1419" s="213"/>
      <c r="G1419" s="213"/>
    </row>
    <row r="1420" spans="1:7" x14ac:dyDescent="0.2">
      <c r="A1420" s="213"/>
      <c r="B1420" s="214"/>
      <c r="C1420" s="213"/>
      <c r="D1420" s="213"/>
      <c r="E1420" s="213"/>
      <c r="F1420" s="213"/>
      <c r="G1420" s="213"/>
    </row>
    <row r="1421" spans="1:7" x14ac:dyDescent="0.2">
      <c r="A1421" s="213"/>
      <c r="B1421" s="214"/>
      <c r="C1421" s="213"/>
      <c r="D1421" s="213"/>
      <c r="E1421" s="213"/>
      <c r="F1421" s="213"/>
      <c r="G1421" s="213"/>
    </row>
    <row r="1422" spans="1:7" x14ac:dyDescent="0.2">
      <c r="A1422" s="213"/>
      <c r="B1422" s="214"/>
      <c r="C1422" s="213"/>
      <c r="D1422" s="213"/>
      <c r="E1422" s="213"/>
      <c r="F1422" s="213"/>
      <c r="G1422" s="213"/>
    </row>
    <row r="1423" spans="1:7" x14ac:dyDescent="0.2">
      <c r="A1423" s="213"/>
      <c r="B1423" s="214"/>
      <c r="C1423" s="213"/>
      <c r="D1423" s="213"/>
      <c r="E1423" s="213"/>
      <c r="F1423" s="213"/>
      <c r="G1423" s="213"/>
    </row>
    <row r="1424" spans="1:7" x14ac:dyDescent="0.2">
      <c r="A1424" s="213"/>
      <c r="B1424" s="214"/>
      <c r="C1424" s="213"/>
      <c r="D1424" s="213"/>
      <c r="E1424" s="213"/>
      <c r="F1424" s="213"/>
      <c r="G1424" s="213"/>
    </row>
    <row r="1425" spans="1:7" x14ac:dyDescent="0.2">
      <c r="A1425" s="213"/>
      <c r="B1425" s="214"/>
      <c r="C1425" s="213"/>
      <c r="D1425" s="213"/>
      <c r="E1425" s="213"/>
      <c r="F1425" s="213"/>
      <c r="G1425" s="213"/>
    </row>
    <row r="1426" spans="1:7" x14ac:dyDescent="0.2">
      <c r="A1426" s="213"/>
      <c r="B1426" s="214"/>
      <c r="C1426" s="213"/>
      <c r="D1426" s="213"/>
      <c r="E1426" s="213"/>
      <c r="F1426" s="213"/>
      <c r="G1426" s="213"/>
    </row>
    <row r="1427" spans="1:7" x14ac:dyDescent="0.2">
      <c r="A1427" s="213"/>
      <c r="B1427" s="214"/>
      <c r="C1427" s="213"/>
      <c r="D1427" s="213"/>
      <c r="E1427" s="213"/>
      <c r="F1427" s="213"/>
      <c r="G1427" s="213"/>
    </row>
    <row r="1428" spans="1:7" x14ac:dyDescent="0.2">
      <c r="A1428" s="213"/>
      <c r="B1428" s="214"/>
      <c r="C1428" s="213"/>
      <c r="D1428" s="213"/>
      <c r="E1428" s="213"/>
      <c r="F1428" s="213"/>
      <c r="G1428" s="213"/>
    </row>
    <row r="1429" spans="1:7" x14ac:dyDescent="0.2">
      <c r="A1429" s="213"/>
      <c r="B1429" s="214"/>
      <c r="C1429" s="213"/>
      <c r="D1429" s="213"/>
      <c r="E1429" s="213"/>
      <c r="F1429" s="213"/>
      <c r="G1429" s="213"/>
    </row>
    <row r="1430" spans="1:7" x14ac:dyDescent="0.2">
      <c r="A1430" s="213"/>
      <c r="B1430" s="214"/>
      <c r="C1430" s="213"/>
      <c r="D1430" s="213"/>
      <c r="E1430" s="213"/>
      <c r="F1430" s="213"/>
      <c r="G1430" s="213"/>
    </row>
    <row r="1431" spans="1:7" x14ac:dyDescent="0.2">
      <c r="A1431" s="213"/>
      <c r="B1431" s="214"/>
      <c r="C1431" s="213"/>
      <c r="D1431" s="213"/>
      <c r="E1431" s="213"/>
      <c r="F1431" s="213"/>
      <c r="G1431" s="213"/>
    </row>
    <row r="1432" spans="1:7" x14ac:dyDescent="0.2">
      <c r="A1432" s="213"/>
      <c r="B1432" s="214"/>
      <c r="C1432" s="213"/>
      <c r="D1432" s="213"/>
      <c r="E1432" s="213"/>
      <c r="F1432" s="213"/>
      <c r="G1432" s="213"/>
    </row>
    <row r="1433" spans="1:7" x14ac:dyDescent="0.2">
      <c r="A1433" s="213"/>
      <c r="B1433" s="214"/>
      <c r="C1433" s="213"/>
      <c r="D1433" s="213"/>
      <c r="E1433" s="213"/>
      <c r="F1433" s="213"/>
      <c r="G1433" s="213"/>
    </row>
    <row r="1434" spans="1:7" x14ac:dyDescent="0.2">
      <c r="A1434" s="213"/>
      <c r="B1434" s="214"/>
      <c r="C1434" s="213"/>
      <c r="D1434" s="213"/>
      <c r="E1434" s="213"/>
      <c r="F1434" s="213"/>
      <c r="G1434" s="213"/>
    </row>
    <row r="1435" spans="1:7" x14ac:dyDescent="0.2">
      <c r="A1435" s="213"/>
      <c r="B1435" s="214"/>
      <c r="C1435" s="213"/>
      <c r="D1435" s="213"/>
      <c r="E1435" s="213"/>
      <c r="F1435" s="213"/>
      <c r="G1435" s="213"/>
    </row>
    <row r="1436" spans="1:7" x14ac:dyDescent="0.2">
      <c r="A1436" s="213"/>
      <c r="B1436" s="214"/>
      <c r="C1436" s="213"/>
      <c r="D1436" s="213"/>
      <c r="E1436" s="213"/>
      <c r="F1436" s="213"/>
      <c r="G1436" s="213"/>
    </row>
    <row r="1437" spans="1:7" x14ac:dyDescent="0.2">
      <c r="A1437" s="213"/>
      <c r="B1437" s="214"/>
      <c r="C1437" s="213"/>
      <c r="D1437" s="213"/>
      <c r="E1437" s="213"/>
      <c r="F1437" s="213"/>
      <c r="G1437" s="213"/>
    </row>
    <row r="1438" spans="1:7" x14ac:dyDescent="0.2">
      <c r="A1438" s="213"/>
      <c r="B1438" s="214"/>
      <c r="C1438" s="213"/>
      <c r="D1438" s="213"/>
      <c r="E1438" s="213"/>
      <c r="F1438" s="213"/>
      <c r="G1438" s="213"/>
    </row>
    <row r="1439" spans="1:7" x14ac:dyDescent="0.2">
      <c r="A1439" s="213"/>
      <c r="B1439" s="214"/>
      <c r="C1439" s="213"/>
      <c r="D1439" s="213"/>
      <c r="E1439" s="213"/>
      <c r="F1439" s="213"/>
      <c r="G1439" s="213"/>
    </row>
    <row r="1440" spans="1:7" x14ac:dyDescent="0.2">
      <c r="A1440" s="213"/>
      <c r="B1440" s="214"/>
      <c r="C1440" s="213"/>
      <c r="D1440" s="213"/>
      <c r="E1440" s="213"/>
      <c r="F1440" s="213"/>
      <c r="G1440" s="213"/>
    </row>
    <row r="1441" spans="1:7" x14ac:dyDescent="0.2">
      <c r="A1441" s="213"/>
      <c r="B1441" s="214"/>
      <c r="C1441" s="213"/>
      <c r="D1441" s="213"/>
      <c r="E1441" s="213"/>
      <c r="F1441" s="213"/>
      <c r="G1441" s="213"/>
    </row>
    <row r="1442" spans="1:7" x14ac:dyDescent="0.2">
      <c r="A1442" s="213"/>
      <c r="B1442" s="214"/>
      <c r="C1442" s="213"/>
      <c r="D1442" s="213"/>
      <c r="E1442" s="213"/>
      <c r="F1442" s="213"/>
      <c r="G1442" s="213"/>
    </row>
    <row r="1443" spans="1:7" x14ac:dyDescent="0.2">
      <c r="A1443" s="213"/>
      <c r="B1443" s="214"/>
      <c r="C1443" s="213"/>
      <c r="D1443" s="213"/>
      <c r="E1443" s="213"/>
      <c r="F1443" s="213"/>
      <c r="G1443" s="213"/>
    </row>
    <row r="1444" spans="1:7" x14ac:dyDescent="0.2">
      <c r="A1444" s="213"/>
      <c r="B1444" s="214"/>
      <c r="C1444" s="213"/>
      <c r="D1444" s="213"/>
      <c r="E1444" s="213"/>
      <c r="F1444" s="213"/>
      <c r="G1444" s="213"/>
    </row>
    <row r="1445" spans="1:7" x14ac:dyDescent="0.2">
      <c r="A1445" s="213"/>
      <c r="B1445" s="214"/>
      <c r="C1445" s="213"/>
      <c r="D1445" s="213"/>
      <c r="E1445" s="213"/>
      <c r="F1445" s="213"/>
      <c r="G1445" s="213"/>
    </row>
    <row r="1446" spans="1:7" x14ac:dyDescent="0.2">
      <c r="A1446" s="213"/>
      <c r="B1446" s="214"/>
      <c r="C1446" s="213"/>
      <c r="D1446" s="213"/>
      <c r="E1446" s="213"/>
      <c r="F1446" s="213"/>
      <c r="G1446" s="213"/>
    </row>
    <row r="1447" spans="1:7" x14ac:dyDescent="0.2">
      <c r="A1447" s="213"/>
      <c r="B1447" s="214"/>
      <c r="C1447" s="213"/>
      <c r="D1447" s="213"/>
      <c r="E1447" s="213"/>
      <c r="F1447" s="213"/>
      <c r="G1447" s="213"/>
    </row>
    <row r="1448" spans="1:7" x14ac:dyDescent="0.2">
      <c r="A1448" s="213"/>
      <c r="B1448" s="214"/>
      <c r="C1448" s="213"/>
      <c r="D1448" s="213"/>
      <c r="E1448" s="213"/>
      <c r="F1448" s="213"/>
      <c r="G1448" s="213"/>
    </row>
    <row r="1449" spans="1:7" x14ac:dyDescent="0.2">
      <c r="A1449" s="213"/>
      <c r="B1449" s="214"/>
      <c r="C1449" s="213"/>
      <c r="D1449" s="213"/>
      <c r="E1449" s="213"/>
      <c r="F1449" s="213"/>
      <c r="G1449" s="213"/>
    </row>
    <row r="1450" spans="1:7" x14ac:dyDescent="0.2">
      <c r="A1450" s="213"/>
      <c r="B1450" s="214"/>
      <c r="C1450" s="213"/>
      <c r="D1450" s="213"/>
      <c r="E1450" s="213"/>
      <c r="F1450" s="213"/>
      <c r="G1450" s="213"/>
    </row>
    <row r="1451" spans="1:7" x14ac:dyDescent="0.2">
      <c r="A1451" s="213"/>
      <c r="B1451" s="214"/>
      <c r="C1451" s="213"/>
      <c r="D1451" s="213"/>
      <c r="E1451" s="213"/>
      <c r="F1451" s="213"/>
      <c r="G1451" s="213"/>
    </row>
    <row r="1452" spans="1:7" x14ac:dyDescent="0.2">
      <c r="A1452" s="213"/>
      <c r="B1452" s="214"/>
      <c r="C1452" s="213"/>
      <c r="D1452" s="213"/>
      <c r="E1452" s="213"/>
      <c r="F1452" s="213"/>
      <c r="G1452" s="213"/>
    </row>
    <row r="1453" spans="1:7" x14ac:dyDescent="0.2">
      <c r="A1453" s="213"/>
      <c r="B1453" s="214"/>
      <c r="C1453" s="213"/>
      <c r="D1453" s="213"/>
      <c r="E1453" s="213"/>
      <c r="F1453" s="213"/>
      <c r="G1453" s="213"/>
    </row>
    <row r="1454" spans="1:7" x14ac:dyDescent="0.2">
      <c r="A1454" s="213"/>
      <c r="B1454" s="214"/>
      <c r="C1454" s="213"/>
      <c r="D1454" s="213"/>
      <c r="E1454" s="213"/>
      <c r="F1454" s="213"/>
      <c r="G1454" s="213"/>
    </row>
    <row r="1455" spans="1:7" x14ac:dyDescent="0.2">
      <c r="A1455" s="213"/>
      <c r="B1455" s="214"/>
      <c r="C1455" s="213"/>
      <c r="D1455" s="213"/>
      <c r="E1455" s="213"/>
      <c r="F1455" s="213"/>
      <c r="G1455" s="213"/>
    </row>
    <row r="1456" spans="1:7" x14ac:dyDescent="0.2">
      <c r="A1456" s="213"/>
      <c r="B1456" s="214"/>
      <c r="C1456" s="213"/>
      <c r="D1456" s="213"/>
      <c r="E1456" s="213"/>
      <c r="F1456" s="213"/>
      <c r="G1456" s="213"/>
    </row>
    <row r="1457" spans="1:7" x14ac:dyDescent="0.2">
      <c r="A1457" s="213"/>
      <c r="B1457" s="214"/>
      <c r="C1457" s="213"/>
      <c r="D1457" s="213"/>
      <c r="E1457" s="213"/>
      <c r="F1457" s="213"/>
      <c r="G1457" s="213"/>
    </row>
    <row r="1458" spans="1:7" x14ac:dyDescent="0.2">
      <c r="A1458" s="213"/>
      <c r="B1458" s="214"/>
      <c r="C1458" s="213"/>
      <c r="D1458" s="213"/>
      <c r="E1458" s="213"/>
      <c r="F1458" s="213"/>
      <c r="G1458" s="213"/>
    </row>
    <row r="1459" spans="1:7" x14ac:dyDescent="0.2">
      <c r="A1459" s="213"/>
      <c r="B1459" s="214"/>
      <c r="C1459" s="213"/>
      <c r="D1459" s="213"/>
      <c r="E1459" s="213"/>
      <c r="F1459" s="213"/>
      <c r="G1459" s="213"/>
    </row>
    <row r="1460" spans="1:7" x14ac:dyDescent="0.2">
      <c r="A1460" s="213"/>
      <c r="B1460" s="214"/>
      <c r="C1460" s="213"/>
      <c r="D1460" s="213"/>
      <c r="E1460" s="213"/>
      <c r="F1460" s="213"/>
      <c r="G1460" s="213"/>
    </row>
    <row r="1461" spans="1:7" x14ac:dyDescent="0.2">
      <c r="A1461" s="213"/>
      <c r="B1461" s="214"/>
      <c r="C1461" s="213"/>
      <c r="D1461" s="213"/>
      <c r="E1461" s="213"/>
      <c r="F1461" s="213"/>
      <c r="G1461" s="213"/>
    </row>
    <row r="1462" spans="1:7" x14ac:dyDescent="0.2">
      <c r="A1462" s="213"/>
      <c r="B1462" s="214"/>
      <c r="C1462" s="213"/>
      <c r="D1462" s="213"/>
      <c r="E1462" s="213"/>
      <c r="F1462" s="213"/>
      <c r="G1462" s="213"/>
    </row>
    <row r="1463" spans="1:7" x14ac:dyDescent="0.2">
      <c r="A1463" s="213"/>
      <c r="B1463" s="214"/>
      <c r="C1463" s="213"/>
      <c r="D1463" s="213"/>
      <c r="E1463" s="213"/>
      <c r="F1463" s="213"/>
      <c r="G1463" s="213"/>
    </row>
    <row r="1464" spans="1:7" x14ac:dyDescent="0.2">
      <c r="A1464" s="213"/>
      <c r="B1464" s="214"/>
      <c r="C1464" s="213"/>
      <c r="D1464" s="213"/>
      <c r="E1464" s="213"/>
      <c r="F1464" s="213"/>
      <c r="G1464" s="213"/>
    </row>
    <row r="1465" spans="1:7" x14ac:dyDescent="0.2">
      <c r="A1465" s="213"/>
      <c r="B1465" s="214"/>
      <c r="C1465" s="213"/>
      <c r="D1465" s="213"/>
      <c r="E1465" s="213"/>
      <c r="F1465" s="213"/>
      <c r="G1465" s="213"/>
    </row>
    <row r="1466" spans="1:7" x14ac:dyDescent="0.2">
      <c r="A1466" s="213"/>
      <c r="B1466" s="214"/>
      <c r="C1466" s="213"/>
      <c r="D1466" s="213"/>
      <c r="E1466" s="213"/>
      <c r="F1466" s="213"/>
      <c r="G1466" s="213"/>
    </row>
    <row r="1467" spans="1:7" x14ac:dyDescent="0.2">
      <c r="A1467" s="213"/>
      <c r="B1467" s="214"/>
      <c r="C1467" s="213"/>
      <c r="D1467" s="213"/>
      <c r="E1467" s="213"/>
      <c r="F1467" s="213"/>
      <c r="G1467" s="213"/>
    </row>
    <row r="1468" spans="1:7" x14ac:dyDescent="0.2">
      <c r="A1468" s="213"/>
      <c r="B1468" s="214"/>
      <c r="C1468" s="213"/>
      <c r="D1468" s="213"/>
      <c r="E1468" s="213"/>
      <c r="F1468" s="213"/>
      <c r="G1468" s="213"/>
    </row>
    <row r="1469" spans="1:7" x14ac:dyDescent="0.2">
      <c r="A1469" s="213"/>
      <c r="B1469" s="214"/>
      <c r="C1469" s="213"/>
      <c r="D1469" s="213"/>
      <c r="E1469" s="213"/>
      <c r="F1469" s="213"/>
      <c r="G1469" s="213"/>
    </row>
    <row r="1470" spans="1:7" x14ac:dyDescent="0.2">
      <c r="A1470" s="213"/>
      <c r="B1470" s="214"/>
      <c r="C1470" s="213"/>
      <c r="D1470" s="213"/>
      <c r="E1470" s="213"/>
      <c r="F1470" s="213"/>
      <c r="G1470" s="213"/>
    </row>
    <row r="1471" spans="1:7" x14ac:dyDescent="0.2">
      <c r="A1471" s="213"/>
      <c r="B1471" s="214"/>
      <c r="C1471" s="213"/>
      <c r="D1471" s="213"/>
      <c r="E1471" s="213"/>
      <c r="F1471" s="213"/>
      <c r="G1471" s="213"/>
    </row>
    <row r="1472" spans="1:7" x14ac:dyDescent="0.2">
      <c r="A1472" s="213"/>
      <c r="B1472" s="214"/>
      <c r="C1472" s="213"/>
      <c r="D1472" s="213"/>
      <c r="E1472" s="213"/>
      <c r="F1472" s="213"/>
      <c r="G1472" s="213"/>
    </row>
    <row r="1473" spans="1:7" x14ac:dyDescent="0.2">
      <c r="A1473" s="213"/>
      <c r="B1473" s="214"/>
      <c r="C1473" s="213"/>
      <c r="D1473" s="213"/>
      <c r="E1473" s="213"/>
      <c r="F1473" s="213"/>
      <c r="G1473" s="213"/>
    </row>
    <row r="1474" spans="1:7" x14ac:dyDescent="0.2">
      <c r="A1474" s="213"/>
      <c r="B1474" s="214"/>
      <c r="C1474" s="213"/>
      <c r="D1474" s="213"/>
      <c r="E1474" s="213"/>
      <c r="F1474" s="213"/>
      <c r="G1474" s="213"/>
    </row>
    <row r="1475" spans="1:7" x14ac:dyDescent="0.2">
      <c r="A1475" s="213"/>
      <c r="B1475" s="214"/>
      <c r="C1475" s="213"/>
      <c r="D1475" s="213"/>
      <c r="E1475" s="213"/>
      <c r="F1475" s="213"/>
      <c r="G1475" s="213"/>
    </row>
    <row r="1476" spans="1:7" x14ac:dyDescent="0.2">
      <c r="A1476" s="213"/>
      <c r="B1476" s="214"/>
      <c r="C1476" s="213"/>
      <c r="D1476" s="213"/>
      <c r="E1476" s="213"/>
      <c r="F1476" s="213"/>
      <c r="G1476" s="213"/>
    </row>
    <row r="1477" spans="1:7" x14ac:dyDescent="0.2">
      <c r="A1477" s="213"/>
      <c r="B1477" s="214"/>
      <c r="C1477" s="213"/>
      <c r="D1477" s="213"/>
      <c r="E1477" s="213"/>
      <c r="F1477" s="213"/>
      <c r="G1477" s="213"/>
    </row>
    <row r="1478" spans="1:7" x14ac:dyDescent="0.2">
      <c r="A1478" s="213"/>
      <c r="B1478" s="214"/>
      <c r="C1478" s="213"/>
      <c r="D1478" s="213"/>
      <c r="E1478" s="213"/>
      <c r="F1478" s="213"/>
      <c r="G1478" s="213"/>
    </row>
    <row r="1479" spans="1:7" x14ac:dyDescent="0.2">
      <c r="A1479" s="213"/>
      <c r="B1479" s="214"/>
      <c r="C1479" s="213"/>
      <c r="D1479" s="213"/>
      <c r="E1479" s="213"/>
      <c r="F1479" s="213"/>
      <c r="G1479" s="213"/>
    </row>
    <row r="1480" spans="1:7" x14ac:dyDescent="0.2">
      <c r="A1480" s="213"/>
      <c r="B1480" s="214"/>
      <c r="C1480" s="213"/>
      <c r="D1480" s="213"/>
      <c r="E1480" s="213"/>
      <c r="F1480" s="213"/>
      <c r="G1480" s="213"/>
    </row>
    <row r="1481" spans="1:7" x14ac:dyDescent="0.2">
      <c r="A1481" s="213"/>
      <c r="B1481" s="214"/>
      <c r="C1481" s="213"/>
      <c r="D1481" s="213"/>
      <c r="E1481" s="213"/>
      <c r="F1481" s="213"/>
      <c r="G1481" s="213"/>
    </row>
    <row r="1482" spans="1:7" x14ac:dyDescent="0.2">
      <c r="A1482" s="213"/>
      <c r="B1482" s="214"/>
      <c r="C1482" s="213"/>
      <c r="D1482" s="213"/>
      <c r="E1482" s="213"/>
      <c r="F1482" s="213"/>
      <c r="G1482" s="213"/>
    </row>
    <row r="1483" spans="1:7" x14ac:dyDescent="0.2">
      <c r="A1483" s="213"/>
      <c r="B1483" s="214"/>
      <c r="C1483" s="213"/>
      <c r="D1483" s="213"/>
      <c r="E1483" s="213"/>
      <c r="F1483" s="213"/>
      <c r="G1483" s="213"/>
    </row>
    <row r="1484" spans="1:7" x14ac:dyDescent="0.2">
      <c r="A1484" s="213"/>
      <c r="B1484" s="214"/>
      <c r="C1484" s="213"/>
      <c r="D1484" s="213"/>
      <c r="E1484" s="213"/>
      <c r="F1484" s="213"/>
      <c r="G1484" s="213"/>
    </row>
    <row r="1485" spans="1:7" x14ac:dyDescent="0.2">
      <c r="A1485" s="213"/>
      <c r="B1485" s="214"/>
      <c r="C1485" s="213"/>
      <c r="D1485" s="213"/>
      <c r="E1485" s="213"/>
      <c r="F1485" s="213"/>
      <c r="G1485" s="213"/>
    </row>
    <row r="1486" spans="1:7" x14ac:dyDescent="0.2">
      <c r="A1486" s="213"/>
      <c r="B1486" s="214"/>
      <c r="C1486" s="213"/>
      <c r="D1486" s="213"/>
      <c r="E1486" s="213"/>
      <c r="F1486" s="213"/>
      <c r="G1486" s="213"/>
    </row>
    <row r="1487" spans="1:7" x14ac:dyDescent="0.2">
      <c r="A1487" s="213"/>
      <c r="B1487" s="214"/>
      <c r="C1487" s="213"/>
      <c r="D1487" s="213"/>
      <c r="E1487" s="213"/>
      <c r="F1487" s="213"/>
      <c r="G1487" s="213"/>
    </row>
    <row r="1488" spans="1:7" x14ac:dyDescent="0.2">
      <c r="A1488" s="213"/>
      <c r="B1488" s="214"/>
      <c r="C1488" s="213"/>
      <c r="D1488" s="213"/>
      <c r="E1488" s="213"/>
      <c r="F1488" s="213"/>
      <c r="G1488" s="213"/>
    </row>
    <row r="1489" spans="1:7" x14ac:dyDescent="0.2">
      <c r="A1489" s="213"/>
      <c r="B1489" s="214"/>
      <c r="C1489" s="213"/>
      <c r="D1489" s="213"/>
      <c r="E1489" s="213"/>
      <c r="F1489" s="213"/>
      <c r="G1489" s="213"/>
    </row>
    <row r="1490" spans="1:7" x14ac:dyDescent="0.2">
      <c r="A1490" s="213"/>
      <c r="B1490" s="214"/>
      <c r="C1490" s="213"/>
      <c r="D1490" s="213"/>
      <c r="E1490" s="213"/>
      <c r="F1490" s="213"/>
      <c r="G1490" s="213"/>
    </row>
    <row r="1491" spans="1:7" x14ac:dyDescent="0.2">
      <c r="A1491" s="213"/>
      <c r="B1491" s="214"/>
      <c r="C1491" s="213"/>
      <c r="D1491" s="213"/>
      <c r="E1491" s="213"/>
      <c r="F1491" s="213"/>
      <c r="G1491" s="213"/>
    </row>
    <row r="1492" spans="1:7" x14ac:dyDescent="0.2">
      <c r="A1492" s="213"/>
      <c r="B1492" s="214"/>
      <c r="C1492" s="213"/>
      <c r="D1492" s="213"/>
      <c r="E1492" s="213"/>
      <c r="F1492" s="213"/>
      <c r="G1492" s="213"/>
    </row>
    <row r="1493" spans="1:7" x14ac:dyDescent="0.2">
      <c r="A1493" s="213"/>
      <c r="B1493" s="214"/>
      <c r="C1493" s="213"/>
      <c r="D1493" s="213"/>
      <c r="E1493" s="213"/>
      <c r="F1493" s="213"/>
      <c r="G1493" s="213"/>
    </row>
    <row r="1494" spans="1:7" x14ac:dyDescent="0.2">
      <c r="A1494" s="213"/>
      <c r="B1494" s="214"/>
      <c r="C1494" s="213"/>
      <c r="D1494" s="213"/>
      <c r="E1494" s="213"/>
      <c r="F1494" s="213"/>
      <c r="G1494" s="213"/>
    </row>
    <row r="1495" spans="1:7" x14ac:dyDescent="0.2">
      <c r="A1495" s="213"/>
      <c r="B1495" s="214"/>
      <c r="C1495" s="213"/>
      <c r="D1495" s="213"/>
      <c r="E1495" s="213"/>
      <c r="F1495" s="213"/>
      <c r="G1495" s="213"/>
    </row>
    <row r="1496" spans="1:7" x14ac:dyDescent="0.2">
      <c r="A1496" s="213"/>
      <c r="B1496" s="214"/>
      <c r="C1496" s="213"/>
      <c r="D1496" s="213"/>
      <c r="E1496" s="213"/>
      <c r="F1496" s="213"/>
      <c r="G1496" s="213"/>
    </row>
    <row r="1497" spans="1:7" x14ac:dyDescent="0.2">
      <c r="A1497" s="213"/>
      <c r="B1497" s="214"/>
      <c r="C1497" s="213"/>
      <c r="D1497" s="213"/>
      <c r="E1497" s="213"/>
      <c r="F1497" s="213"/>
      <c r="G1497" s="213"/>
    </row>
    <row r="1498" spans="1:7" x14ac:dyDescent="0.2">
      <c r="A1498" s="213"/>
      <c r="B1498" s="214"/>
      <c r="C1498" s="213"/>
      <c r="D1498" s="213"/>
      <c r="E1498" s="213"/>
      <c r="F1498" s="213"/>
      <c r="G1498" s="213"/>
    </row>
    <row r="1499" spans="1:7" x14ac:dyDescent="0.2">
      <c r="A1499" s="213"/>
      <c r="B1499" s="214"/>
      <c r="C1499" s="213"/>
      <c r="D1499" s="213"/>
      <c r="E1499" s="213"/>
      <c r="F1499" s="213"/>
      <c r="G1499" s="213"/>
    </row>
    <row r="1500" spans="1:7" x14ac:dyDescent="0.2">
      <c r="A1500" s="213"/>
      <c r="B1500" s="214"/>
      <c r="C1500" s="213"/>
      <c r="D1500" s="213"/>
      <c r="E1500" s="213"/>
      <c r="F1500" s="213"/>
      <c r="G1500" s="213"/>
    </row>
    <row r="1501" spans="1:7" x14ac:dyDescent="0.2">
      <c r="A1501" s="213"/>
      <c r="B1501" s="214"/>
      <c r="C1501" s="213"/>
      <c r="D1501" s="213"/>
      <c r="E1501" s="213"/>
      <c r="F1501" s="213"/>
      <c r="G1501" s="213"/>
    </row>
    <row r="1502" spans="1:7" x14ac:dyDescent="0.2">
      <c r="A1502" s="213"/>
      <c r="B1502" s="214"/>
      <c r="C1502" s="213"/>
      <c r="D1502" s="213"/>
      <c r="E1502" s="213"/>
      <c r="F1502" s="213"/>
      <c r="G1502" s="213"/>
    </row>
    <row r="1503" spans="1:7" x14ac:dyDescent="0.2">
      <c r="A1503" s="213"/>
      <c r="B1503" s="214"/>
      <c r="C1503" s="213"/>
      <c r="D1503" s="213"/>
      <c r="E1503" s="213"/>
      <c r="F1503" s="213"/>
      <c r="G1503" s="213"/>
    </row>
    <row r="1504" spans="1:7" x14ac:dyDescent="0.2">
      <c r="A1504" s="213"/>
      <c r="B1504" s="214"/>
      <c r="C1504" s="213"/>
      <c r="D1504" s="213"/>
      <c r="E1504" s="213"/>
      <c r="F1504" s="213"/>
      <c r="G1504" s="213"/>
    </row>
    <row r="1505" spans="1:7" x14ac:dyDescent="0.2">
      <c r="A1505" s="213"/>
      <c r="B1505" s="214"/>
      <c r="C1505" s="213"/>
      <c r="D1505" s="213"/>
      <c r="E1505" s="213"/>
      <c r="F1505" s="213"/>
      <c r="G1505" s="213"/>
    </row>
    <row r="1506" spans="1:7" x14ac:dyDescent="0.2">
      <c r="A1506" s="213"/>
      <c r="B1506" s="214"/>
      <c r="C1506" s="213"/>
      <c r="D1506" s="213"/>
      <c r="E1506" s="213"/>
      <c r="F1506" s="213"/>
      <c r="G1506" s="213"/>
    </row>
    <row r="1507" spans="1:7" x14ac:dyDescent="0.2">
      <c r="A1507" s="213"/>
      <c r="B1507" s="214"/>
      <c r="C1507" s="213"/>
      <c r="D1507" s="213"/>
      <c r="E1507" s="213"/>
      <c r="F1507" s="213"/>
      <c r="G1507" s="213"/>
    </row>
    <row r="1508" spans="1:7" x14ac:dyDescent="0.2">
      <c r="A1508" s="213"/>
      <c r="B1508" s="214"/>
      <c r="C1508" s="213"/>
      <c r="D1508" s="213"/>
      <c r="E1508" s="213"/>
      <c r="F1508" s="213"/>
      <c r="G1508" s="213"/>
    </row>
    <row r="1509" spans="1:7" x14ac:dyDescent="0.2">
      <c r="A1509" s="213"/>
      <c r="B1509" s="214"/>
      <c r="C1509" s="213"/>
      <c r="D1509" s="213"/>
      <c r="E1509" s="213"/>
      <c r="F1509" s="213"/>
      <c r="G1509" s="213"/>
    </row>
    <row r="1510" spans="1:7" x14ac:dyDescent="0.2">
      <c r="A1510" s="213"/>
      <c r="B1510" s="214"/>
      <c r="C1510" s="213"/>
      <c r="D1510" s="213"/>
      <c r="E1510" s="213"/>
      <c r="F1510" s="213"/>
      <c r="G1510" s="213"/>
    </row>
    <row r="1511" spans="1:7" x14ac:dyDescent="0.2">
      <c r="A1511" s="213"/>
      <c r="B1511" s="214"/>
      <c r="C1511" s="213"/>
      <c r="D1511" s="213"/>
      <c r="E1511" s="213"/>
      <c r="F1511" s="213"/>
      <c r="G1511" s="213"/>
    </row>
    <row r="1512" spans="1:7" x14ac:dyDescent="0.2">
      <c r="A1512" s="213"/>
      <c r="B1512" s="214"/>
      <c r="C1512" s="213"/>
      <c r="D1512" s="213"/>
      <c r="E1512" s="213"/>
      <c r="F1512" s="213"/>
      <c r="G1512" s="213"/>
    </row>
    <row r="1513" spans="1:7" x14ac:dyDescent="0.2">
      <c r="A1513" s="213"/>
      <c r="B1513" s="214"/>
      <c r="C1513" s="213"/>
      <c r="D1513" s="213"/>
      <c r="E1513" s="213"/>
      <c r="F1513" s="213"/>
      <c r="G1513" s="213"/>
    </row>
    <row r="1514" spans="1:7" x14ac:dyDescent="0.2">
      <c r="A1514" s="213"/>
      <c r="B1514" s="214"/>
      <c r="C1514" s="213"/>
      <c r="D1514" s="213"/>
      <c r="E1514" s="213"/>
      <c r="F1514" s="213"/>
      <c r="G1514" s="213"/>
    </row>
    <row r="1515" spans="1:7" x14ac:dyDescent="0.2">
      <c r="A1515" s="213"/>
      <c r="B1515" s="214"/>
      <c r="C1515" s="213"/>
      <c r="D1515" s="213"/>
      <c r="E1515" s="213"/>
      <c r="F1515" s="213"/>
      <c r="G1515" s="213"/>
    </row>
    <row r="1516" spans="1:7" x14ac:dyDescent="0.2">
      <c r="A1516" s="213"/>
      <c r="B1516" s="214"/>
      <c r="C1516" s="213"/>
      <c r="D1516" s="213"/>
      <c r="E1516" s="213"/>
      <c r="F1516" s="213"/>
      <c r="G1516" s="213"/>
    </row>
    <row r="1517" spans="1:7" x14ac:dyDescent="0.2">
      <c r="A1517" s="213"/>
      <c r="B1517" s="214"/>
      <c r="C1517" s="213"/>
      <c r="D1517" s="213"/>
      <c r="E1517" s="213"/>
      <c r="F1517" s="213"/>
      <c r="G1517" s="213"/>
    </row>
    <row r="1518" spans="1:7" x14ac:dyDescent="0.2">
      <c r="A1518" s="213"/>
      <c r="B1518" s="214"/>
      <c r="C1518" s="213"/>
      <c r="D1518" s="213"/>
      <c r="E1518" s="213"/>
      <c r="F1518" s="213"/>
      <c r="G1518" s="213"/>
    </row>
    <row r="1519" spans="1:7" x14ac:dyDescent="0.2">
      <c r="A1519" s="213"/>
      <c r="B1519" s="214"/>
      <c r="C1519" s="213"/>
      <c r="D1519" s="213"/>
      <c r="E1519" s="213"/>
      <c r="F1519" s="213"/>
      <c r="G1519" s="213"/>
    </row>
    <row r="1520" spans="1:7" x14ac:dyDescent="0.2">
      <c r="A1520" s="213"/>
      <c r="B1520" s="214"/>
      <c r="C1520" s="213"/>
      <c r="D1520" s="213"/>
      <c r="E1520" s="213"/>
      <c r="F1520" s="213"/>
      <c r="G1520" s="213"/>
    </row>
    <row r="1521" spans="1:7" x14ac:dyDescent="0.2">
      <c r="A1521" s="213"/>
      <c r="B1521" s="214"/>
      <c r="C1521" s="213"/>
      <c r="D1521" s="213"/>
      <c r="E1521" s="213"/>
      <c r="F1521" s="213"/>
      <c r="G1521" s="213"/>
    </row>
    <row r="1522" spans="1:7" x14ac:dyDescent="0.2">
      <c r="A1522" s="213"/>
      <c r="B1522" s="214"/>
      <c r="C1522" s="213"/>
      <c r="D1522" s="213"/>
      <c r="E1522" s="213"/>
      <c r="F1522" s="213"/>
      <c r="G1522" s="213"/>
    </row>
    <row r="1523" spans="1:7" x14ac:dyDescent="0.2">
      <c r="A1523" s="213"/>
      <c r="B1523" s="214"/>
      <c r="C1523" s="213"/>
      <c r="D1523" s="213"/>
      <c r="E1523" s="213"/>
      <c r="F1523" s="213"/>
      <c r="G1523" s="213"/>
    </row>
    <row r="1524" spans="1:7" x14ac:dyDescent="0.2">
      <c r="A1524" s="213"/>
      <c r="B1524" s="214"/>
      <c r="C1524" s="213"/>
      <c r="D1524" s="213"/>
      <c r="E1524" s="213"/>
      <c r="F1524" s="213"/>
      <c r="G1524" s="213"/>
    </row>
    <row r="1525" spans="1:7" x14ac:dyDescent="0.2">
      <c r="A1525" s="213"/>
      <c r="B1525" s="214"/>
      <c r="C1525" s="213"/>
      <c r="D1525" s="213"/>
      <c r="E1525" s="213"/>
      <c r="F1525" s="213"/>
      <c r="G1525" s="213"/>
    </row>
    <row r="1526" spans="1:7" x14ac:dyDescent="0.2">
      <c r="A1526" s="213"/>
      <c r="B1526" s="214"/>
      <c r="C1526" s="213"/>
      <c r="D1526" s="213"/>
      <c r="E1526" s="213"/>
      <c r="F1526" s="213"/>
      <c r="G1526" s="213"/>
    </row>
    <row r="1527" spans="1:7" x14ac:dyDescent="0.2">
      <c r="A1527" s="213"/>
      <c r="B1527" s="214"/>
      <c r="C1527" s="213"/>
      <c r="D1527" s="213"/>
      <c r="E1527" s="213"/>
      <c r="F1527" s="213"/>
      <c r="G1527" s="213"/>
    </row>
    <row r="1528" spans="1:7" x14ac:dyDescent="0.2">
      <c r="A1528" s="213"/>
      <c r="B1528" s="214"/>
      <c r="C1528" s="213"/>
      <c r="D1528" s="213"/>
      <c r="E1528" s="213"/>
      <c r="F1528" s="213"/>
      <c r="G1528" s="213"/>
    </row>
    <row r="1529" spans="1:7" x14ac:dyDescent="0.2">
      <c r="A1529" s="213"/>
      <c r="B1529" s="214"/>
      <c r="C1529" s="213"/>
      <c r="D1529" s="213"/>
      <c r="E1529" s="213"/>
      <c r="F1529" s="213"/>
      <c r="G1529" s="213"/>
    </row>
    <row r="1530" spans="1:7" x14ac:dyDescent="0.2">
      <c r="A1530" s="213"/>
      <c r="B1530" s="214"/>
      <c r="C1530" s="213"/>
      <c r="D1530" s="213"/>
      <c r="E1530" s="213"/>
      <c r="F1530" s="213"/>
      <c r="G1530" s="213"/>
    </row>
    <row r="1531" spans="1:7" x14ac:dyDescent="0.2">
      <c r="A1531" s="213"/>
      <c r="B1531" s="214"/>
      <c r="C1531" s="213"/>
      <c r="D1531" s="213"/>
      <c r="E1531" s="213"/>
      <c r="F1531" s="213"/>
      <c r="G1531" s="213"/>
    </row>
    <row r="1532" spans="1:7" x14ac:dyDescent="0.2">
      <c r="A1532" s="213"/>
      <c r="B1532" s="214"/>
      <c r="C1532" s="213"/>
      <c r="D1532" s="213"/>
      <c r="E1532" s="213"/>
      <c r="F1532" s="213"/>
      <c r="G1532" s="213"/>
    </row>
    <row r="1533" spans="1:7" x14ac:dyDescent="0.2">
      <c r="A1533" s="213"/>
      <c r="B1533" s="214"/>
      <c r="C1533" s="213"/>
      <c r="D1533" s="213"/>
      <c r="E1533" s="213"/>
      <c r="F1533" s="213"/>
      <c r="G1533" s="213"/>
    </row>
    <row r="1534" spans="1:7" x14ac:dyDescent="0.2">
      <c r="A1534" s="213"/>
      <c r="B1534" s="214"/>
      <c r="C1534" s="213"/>
      <c r="D1534" s="213"/>
      <c r="E1534" s="213"/>
      <c r="F1534" s="213"/>
      <c r="G1534" s="213"/>
    </row>
    <row r="1535" spans="1:7" x14ac:dyDescent="0.2">
      <c r="A1535" s="213"/>
      <c r="B1535" s="214"/>
      <c r="C1535" s="213"/>
      <c r="D1535" s="213"/>
      <c r="E1535" s="213"/>
      <c r="F1535" s="213"/>
      <c r="G1535" s="213"/>
    </row>
    <row r="1536" spans="1:7" x14ac:dyDescent="0.2">
      <c r="A1536" s="213"/>
      <c r="B1536" s="214"/>
      <c r="C1536" s="213"/>
      <c r="D1536" s="213"/>
      <c r="E1536" s="213"/>
      <c r="F1536" s="213"/>
      <c r="G1536" s="213"/>
    </row>
    <row r="1537" spans="1:7" x14ac:dyDescent="0.2">
      <c r="A1537" s="213"/>
      <c r="B1537" s="214"/>
      <c r="C1537" s="213"/>
      <c r="D1537" s="213"/>
      <c r="E1537" s="213"/>
      <c r="F1537" s="213"/>
      <c r="G1537" s="213"/>
    </row>
    <row r="1538" spans="1:7" x14ac:dyDescent="0.2">
      <c r="A1538" s="213"/>
      <c r="B1538" s="214"/>
      <c r="C1538" s="213"/>
      <c r="D1538" s="213"/>
      <c r="E1538" s="213"/>
      <c r="F1538" s="213"/>
      <c r="G1538" s="213"/>
    </row>
    <row r="1539" spans="1:7" x14ac:dyDescent="0.2">
      <c r="A1539" s="213"/>
      <c r="B1539" s="214"/>
      <c r="C1539" s="213"/>
      <c r="D1539" s="213"/>
      <c r="E1539" s="213"/>
      <c r="F1539" s="213"/>
      <c r="G1539" s="213"/>
    </row>
    <row r="1540" spans="1:7" x14ac:dyDescent="0.2">
      <c r="A1540" s="213"/>
      <c r="B1540" s="214"/>
      <c r="C1540" s="213"/>
      <c r="D1540" s="213"/>
      <c r="E1540" s="213"/>
      <c r="F1540" s="213"/>
      <c r="G1540" s="213"/>
    </row>
    <row r="1541" spans="1:7" x14ac:dyDescent="0.2">
      <c r="A1541" s="213"/>
      <c r="B1541" s="214"/>
      <c r="C1541" s="213"/>
      <c r="D1541" s="213"/>
      <c r="E1541" s="213"/>
      <c r="F1541" s="213"/>
      <c r="G1541" s="213"/>
    </row>
    <row r="1542" spans="1:7" x14ac:dyDescent="0.2">
      <c r="A1542" s="213"/>
      <c r="B1542" s="214"/>
      <c r="C1542" s="213"/>
      <c r="D1542" s="213"/>
      <c r="E1542" s="213"/>
      <c r="F1542" s="213"/>
      <c r="G1542" s="213"/>
    </row>
    <row r="1543" spans="1:7" x14ac:dyDescent="0.2">
      <c r="A1543" s="213"/>
      <c r="B1543" s="214"/>
      <c r="C1543" s="213"/>
      <c r="D1543" s="213"/>
      <c r="E1543" s="213"/>
      <c r="F1543" s="213"/>
      <c r="G1543" s="213"/>
    </row>
    <row r="1544" spans="1:7" x14ac:dyDescent="0.2">
      <c r="A1544" s="213"/>
      <c r="B1544" s="214"/>
      <c r="C1544" s="213"/>
      <c r="D1544" s="213"/>
      <c r="E1544" s="213"/>
      <c r="F1544" s="213"/>
      <c r="G1544" s="213"/>
    </row>
    <row r="1545" spans="1:7" x14ac:dyDescent="0.2">
      <c r="A1545" s="213"/>
      <c r="B1545" s="214"/>
      <c r="C1545" s="213"/>
      <c r="D1545" s="213"/>
      <c r="E1545" s="213"/>
      <c r="F1545" s="213"/>
      <c r="G1545" s="213"/>
    </row>
    <row r="1546" spans="1:7" x14ac:dyDescent="0.2">
      <c r="A1546" s="213"/>
      <c r="B1546" s="214"/>
      <c r="C1546" s="213"/>
      <c r="D1546" s="213"/>
      <c r="E1546" s="213"/>
      <c r="F1546" s="213"/>
      <c r="G1546" s="213"/>
    </row>
    <row r="1547" spans="1:7" x14ac:dyDescent="0.2">
      <c r="A1547" s="213"/>
      <c r="B1547" s="214"/>
      <c r="C1547" s="213"/>
      <c r="D1547" s="213"/>
      <c r="E1547" s="213"/>
      <c r="F1547" s="213"/>
      <c r="G1547" s="213"/>
    </row>
    <row r="1548" spans="1:7" x14ac:dyDescent="0.2">
      <c r="A1548" s="213"/>
      <c r="B1548" s="214"/>
      <c r="C1548" s="213"/>
      <c r="D1548" s="213"/>
      <c r="E1548" s="213"/>
      <c r="F1548" s="213"/>
      <c r="G1548" s="213"/>
    </row>
    <row r="1549" spans="1:7" x14ac:dyDescent="0.2">
      <c r="A1549" s="213"/>
      <c r="B1549" s="214"/>
      <c r="C1549" s="213"/>
      <c r="D1549" s="213"/>
      <c r="E1549" s="213"/>
      <c r="F1549" s="213"/>
      <c r="G1549" s="213"/>
    </row>
    <row r="1550" spans="1:7" x14ac:dyDescent="0.2">
      <c r="A1550" s="213"/>
      <c r="B1550" s="214"/>
      <c r="C1550" s="213"/>
      <c r="D1550" s="213"/>
      <c r="E1550" s="213"/>
      <c r="F1550" s="213"/>
      <c r="G1550" s="213"/>
    </row>
    <row r="1551" spans="1:7" x14ac:dyDescent="0.2">
      <c r="A1551" s="213"/>
      <c r="B1551" s="214"/>
      <c r="C1551" s="213"/>
      <c r="D1551" s="213"/>
      <c r="E1551" s="213"/>
      <c r="F1551" s="213"/>
      <c r="G1551" s="213"/>
    </row>
    <row r="1552" spans="1:7" x14ac:dyDescent="0.2">
      <c r="A1552" s="213"/>
      <c r="B1552" s="214"/>
      <c r="C1552" s="213"/>
      <c r="D1552" s="213"/>
      <c r="E1552" s="213"/>
      <c r="F1552" s="213"/>
      <c r="G1552" s="213"/>
    </row>
    <row r="1553" spans="1:7" x14ac:dyDescent="0.2">
      <c r="A1553" s="213"/>
      <c r="B1553" s="214"/>
      <c r="C1553" s="213"/>
      <c r="D1553" s="213"/>
      <c r="E1553" s="213"/>
      <c r="F1553" s="213"/>
      <c r="G1553" s="213"/>
    </row>
    <row r="1554" spans="1:7" x14ac:dyDescent="0.2">
      <c r="A1554" s="213"/>
      <c r="B1554" s="214"/>
      <c r="C1554" s="213"/>
      <c r="D1554" s="213"/>
      <c r="E1554" s="213"/>
      <c r="F1554" s="213"/>
      <c r="G1554" s="213"/>
    </row>
    <row r="1555" spans="1:7" x14ac:dyDescent="0.2">
      <c r="A1555" s="213"/>
      <c r="B1555" s="214"/>
      <c r="C1555" s="213"/>
      <c r="D1555" s="213"/>
      <c r="E1555" s="213"/>
      <c r="F1555" s="213"/>
      <c r="G1555" s="213"/>
    </row>
    <row r="1556" spans="1:7" x14ac:dyDescent="0.2">
      <c r="A1556" s="213"/>
      <c r="B1556" s="214"/>
      <c r="C1556" s="213"/>
      <c r="D1556" s="213"/>
      <c r="E1556" s="213"/>
      <c r="F1556" s="213"/>
      <c r="G1556" s="213"/>
    </row>
    <row r="1557" spans="1:7" x14ac:dyDescent="0.2">
      <c r="A1557" s="213"/>
      <c r="B1557" s="214"/>
      <c r="C1557" s="213"/>
      <c r="D1557" s="213"/>
      <c r="E1557" s="213"/>
      <c r="F1557" s="213"/>
      <c r="G1557" s="213"/>
    </row>
    <row r="1558" spans="1:7" x14ac:dyDescent="0.2">
      <c r="A1558" s="213"/>
      <c r="B1558" s="214"/>
      <c r="C1558" s="213"/>
      <c r="D1558" s="213"/>
      <c r="E1558" s="213"/>
      <c r="F1558" s="213"/>
      <c r="G1558" s="213"/>
    </row>
    <row r="1559" spans="1:7" x14ac:dyDescent="0.2">
      <c r="A1559" s="213"/>
      <c r="B1559" s="214"/>
      <c r="C1559" s="213"/>
      <c r="D1559" s="213"/>
      <c r="E1559" s="213"/>
      <c r="F1559" s="213"/>
      <c r="G1559" s="213"/>
    </row>
    <row r="1560" spans="1:7" x14ac:dyDescent="0.2">
      <c r="A1560" s="213"/>
      <c r="B1560" s="214"/>
      <c r="C1560" s="213"/>
      <c r="D1560" s="213"/>
      <c r="E1560" s="213"/>
      <c r="F1560" s="213"/>
      <c r="G1560" s="213"/>
    </row>
    <row r="1561" spans="1:7" x14ac:dyDescent="0.2">
      <c r="A1561" s="213"/>
      <c r="B1561" s="214"/>
      <c r="C1561" s="213"/>
      <c r="D1561" s="213"/>
      <c r="E1561" s="213"/>
      <c r="F1561" s="213"/>
      <c r="G1561" s="213"/>
    </row>
    <row r="1562" spans="1:7" x14ac:dyDescent="0.2">
      <c r="A1562" s="213"/>
      <c r="B1562" s="214"/>
      <c r="C1562" s="213"/>
      <c r="D1562" s="213"/>
      <c r="E1562" s="213"/>
      <c r="F1562" s="213"/>
      <c r="G1562" s="213"/>
    </row>
    <row r="1563" spans="1:7" x14ac:dyDescent="0.2">
      <c r="A1563" s="213"/>
      <c r="B1563" s="214"/>
      <c r="C1563" s="213"/>
      <c r="D1563" s="213"/>
      <c r="E1563" s="213"/>
      <c r="F1563" s="213"/>
      <c r="G1563" s="213"/>
    </row>
    <row r="1564" spans="1:7" x14ac:dyDescent="0.2">
      <c r="A1564" s="213"/>
      <c r="B1564" s="214"/>
      <c r="C1564" s="213"/>
      <c r="D1564" s="213"/>
      <c r="E1564" s="213"/>
      <c r="F1564" s="213"/>
      <c r="G1564" s="213"/>
    </row>
    <row r="1565" spans="1:7" x14ac:dyDescent="0.2">
      <c r="A1565" s="213"/>
      <c r="B1565" s="214"/>
      <c r="C1565" s="213"/>
      <c r="D1565" s="213"/>
      <c r="E1565" s="213"/>
      <c r="F1565" s="213"/>
      <c r="G1565" s="213"/>
    </row>
    <row r="1566" spans="1:7" x14ac:dyDescent="0.2">
      <c r="A1566" s="213"/>
      <c r="B1566" s="214"/>
      <c r="C1566" s="213"/>
      <c r="D1566" s="213"/>
      <c r="E1566" s="213"/>
      <c r="F1566" s="213"/>
      <c r="G1566" s="213"/>
    </row>
    <row r="1567" spans="1:7" x14ac:dyDescent="0.2">
      <c r="A1567" s="213"/>
      <c r="B1567" s="214"/>
      <c r="C1567" s="213"/>
      <c r="D1567" s="213"/>
      <c r="E1567" s="213"/>
      <c r="F1567" s="213"/>
      <c r="G1567" s="213"/>
    </row>
    <row r="1568" spans="1:7" x14ac:dyDescent="0.2">
      <c r="A1568" s="213"/>
      <c r="B1568" s="214"/>
      <c r="C1568" s="213"/>
      <c r="D1568" s="213"/>
      <c r="E1568" s="213"/>
      <c r="F1568" s="213"/>
      <c r="G1568" s="213"/>
    </row>
    <row r="1569" spans="1:7" x14ac:dyDescent="0.2">
      <c r="A1569" s="213"/>
      <c r="B1569" s="214"/>
      <c r="C1569" s="213"/>
      <c r="D1569" s="213"/>
      <c r="E1569" s="213"/>
      <c r="F1569" s="213"/>
      <c r="G1569" s="213"/>
    </row>
    <row r="1570" spans="1:7" x14ac:dyDescent="0.2">
      <c r="A1570" s="213"/>
      <c r="B1570" s="214"/>
      <c r="C1570" s="213"/>
      <c r="D1570" s="213"/>
      <c r="E1570" s="213"/>
      <c r="F1570" s="213"/>
      <c r="G1570" s="213"/>
    </row>
    <row r="1571" spans="1:7" x14ac:dyDescent="0.2">
      <c r="A1571" s="213"/>
      <c r="B1571" s="214"/>
      <c r="C1571" s="213"/>
      <c r="D1571" s="213"/>
      <c r="E1571" s="213"/>
      <c r="F1571" s="213"/>
      <c r="G1571" s="213"/>
    </row>
    <row r="1572" spans="1:7" x14ac:dyDescent="0.2">
      <c r="A1572" s="213"/>
      <c r="B1572" s="214"/>
      <c r="C1572" s="213"/>
      <c r="D1572" s="213"/>
      <c r="E1572" s="213"/>
      <c r="F1572" s="213"/>
      <c r="G1572" s="213"/>
    </row>
    <row r="1573" spans="1:7" x14ac:dyDescent="0.2">
      <c r="A1573" s="213"/>
      <c r="B1573" s="214"/>
      <c r="C1573" s="213"/>
      <c r="D1573" s="213"/>
      <c r="E1573" s="213"/>
      <c r="F1573" s="213"/>
      <c r="G1573" s="213"/>
    </row>
    <row r="1574" spans="1:7" x14ac:dyDescent="0.2">
      <c r="A1574" s="213"/>
      <c r="B1574" s="214"/>
      <c r="C1574" s="213"/>
      <c r="D1574" s="213"/>
      <c r="E1574" s="213"/>
      <c r="F1574" s="213"/>
      <c r="G1574" s="213"/>
    </row>
    <row r="1575" spans="1:7" x14ac:dyDescent="0.2">
      <c r="A1575" s="213"/>
      <c r="B1575" s="214"/>
      <c r="C1575" s="213"/>
      <c r="D1575" s="213"/>
      <c r="E1575" s="213"/>
      <c r="F1575" s="213"/>
      <c r="G1575" s="213"/>
    </row>
    <row r="1576" spans="1:7" x14ac:dyDescent="0.2">
      <c r="A1576" s="213"/>
      <c r="B1576" s="214"/>
      <c r="C1576" s="213"/>
      <c r="D1576" s="213"/>
      <c r="E1576" s="213"/>
      <c r="F1576" s="213"/>
      <c r="G1576" s="213"/>
    </row>
    <row r="1577" spans="1:7" x14ac:dyDescent="0.2">
      <c r="A1577" s="213"/>
      <c r="B1577" s="214"/>
      <c r="C1577" s="213"/>
      <c r="D1577" s="213"/>
      <c r="E1577" s="213"/>
      <c r="F1577" s="213"/>
      <c r="G1577" s="213"/>
    </row>
    <row r="1578" spans="1:7" x14ac:dyDescent="0.2">
      <c r="A1578" s="213"/>
      <c r="B1578" s="214"/>
      <c r="C1578" s="213"/>
      <c r="D1578" s="213"/>
      <c r="E1578" s="213"/>
      <c r="F1578" s="213"/>
      <c r="G1578" s="213"/>
    </row>
    <row r="1579" spans="1:7" x14ac:dyDescent="0.2">
      <c r="A1579" s="213"/>
      <c r="B1579" s="214"/>
      <c r="C1579" s="213"/>
      <c r="D1579" s="213"/>
      <c r="E1579" s="213"/>
      <c r="F1579" s="213"/>
      <c r="G1579" s="213"/>
    </row>
    <row r="1580" spans="1:7" x14ac:dyDescent="0.2">
      <c r="A1580" s="213"/>
      <c r="B1580" s="214"/>
      <c r="C1580" s="213"/>
      <c r="D1580" s="213"/>
      <c r="E1580" s="213"/>
      <c r="F1580" s="213"/>
      <c r="G1580" s="213"/>
    </row>
    <row r="1581" spans="1:7" x14ac:dyDescent="0.2">
      <c r="A1581" s="213"/>
      <c r="B1581" s="214"/>
      <c r="C1581" s="213"/>
      <c r="D1581" s="213"/>
      <c r="E1581" s="213"/>
      <c r="F1581" s="213"/>
      <c r="G1581" s="213"/>
    </row>
    <row r="1582" spans="1:7" x14ac:dyDescent="0.2">
      <c r="A1582" s="213"/>
      <c r="B1582" s="214"/>
      <c r="C1582" s="213"/>
      <c r="D1582" s="213"/>
      <c r="E1582" s="213"/>
      <c r="F1582" s="213"/>
      <c r="G1582" s="213"/>
    </row>
    <row r="1583" spans="1:7" x14ac:dyDescent="0.2">
      <c r="A1583" s="213"/>
      <c r="B1583" s="214"/>
      <c r="C1583" s="213"/>
      <c r="D1583" s="213"/>
      <c r="E1583" s="213"/>
      <c r="F1583" s="213"/>
      <c r="G1583" s="213"/>
    </row>
    <row r="1584" spans="1:7" x14ac:dyDescent="0.2">
      <c r="A1584" s="213"/>
      <c r="B1584" s="214"/>
      <c r="C1584" s="213"/>
      <c r="D1584" s="213"/>
      <c r="E1584" s="213"/>
      <c r="F1584" s="213"/>
      <c r="G1584" s="213"/>
    </row>
    <row r="1585" spans="1:7" x14ac:dyDescent="0.2">
      <c r="A1585" s="213"/>
      <c r="B1585" s="214"/>
      <c r="C1585" s="213"/>
      <c r="D1585" s="213"/>
      <c r="E1585" s="213"/>
      <c r="F1585" s="213"/>
      <c r="G1585" s="213"/>
    </row>
    <row r="1586" spans="1:7" x14ac:dyDescent="0.2">
      <c r="A1586" s="213"/>
      <c r="B1586" s="214"/>
      <c r="C1586" s="213"/>
      <c r="D1586" s="213"/>
      <c r="E1586" s="213"/>
      <c r="F1586" s="213"/>
      <c r="G1586" s="213"/>
    </row>
    <row r="1587" spans="1:7" x14ac:dyDescent="0.2">
      <c r="A1587" s="213"/>
      <c r="B1587" s="214"/>
      <c r="C1587" s="213"/>
      <c r="D1587" s="213"/>
      <c r="E1587" s="213"/>
      <c r="F1587" s="213"/>
      <c r="G1587" s="213"/>
    </row>
    <row r="1588" spans="1:7" x14ac:dyDescent="0.2">
      <c r="A1588" s="213"/>
      <c r="B1588" s="214"/>
      <c r="C1588" s="213"/>
      <c r="D1588" s="213"/>
      <c r="E1588" s="213"/>
      <c r="F1588" s="213"/>
      <c r="G1588" s="213"/>
    </row>
    <row r="1589" spans="1:7" x14ac:dyDescent="0.2">
      <c r="A1589" s="213"/>
      <c r="B1589" s="214"/>
      <c r="C1589" s="213"/>
      <c r="D1589" s="213"/>
      <c r="E1589" s="213"/>
      <c r="F1589" s="213"/>
      <c r="G1589" s="213"/>
    </row>
    <row r="1590" spans="1:7" x14ac:dyDescent="0.2">
      <c r="A1590" s="213"/>
      <c r="B1590" s="214"/>
      <c r="C1590" s="213"/>
      <c r="D1590" s="213"/>
      <c r="E1590" s="213"/>
      <c r="F1590" s="213"/>
      <c r="G1590" s="213"/>
    </row>
    <row r="1591" spans="1:7" x14ac:dyDescent="0.2">
      <c r="A1591" s="213"/>
      <c r="B1591" s="214"/>
      <c r="C1591" s="213"/>
      <c r="D1591" s="213"/>
      <c r="E1591" s="213"/>
      <c r="F1591" s="213"/>
      <c r="G1591" s="213"/>
    </row>
    <row r="1592" spans="1:7" x14ac:dyDescent="0.2">
      <c r="A1592" s="213"/>
      <c r="B1592" s="214"/>
      <c r="C1592" s="213"/>
      <c r="D1592" s="213"/>
      <c r="E1592" s="213"/>
      <c r="F1592" s="213"/>
      <c r="G1592" s="213"/>
    </row>
    <row r="1593" spans="1:7" x14ac:dyDescent="0.2">
      <c r="A1593" s="213"/>
      <c r="B1593" s="214"/>
      <c r="C1593" s="213"/>
      <c r="D1593" s="213"/>
      <c r="E1593" s="213"/>
      <c r="F1593" s="213"/>
      <c r="G1593" s="213"/>
    </row>
    <row r="1594" spans="1:7" x14ac:dyDescent="0.2">
      <c r="A1594" s="213"/>
      <c r="B1594" s="214"/>
      <c r="C1594" s="213"/>
      <c r="D1594" s="213"/>
      <c r="E1594" s="213"/>
      <c r="F1594" s="213"/>
      <c r="G1594" s="213"/>
    </row>
    <row r="1595" spans="1:7" x14ac:dyDescent="0.2">
      <c r="A1595" s="213"/>
      <c r="B1595" s="214"/>
      <c r="C1595" s="213"/>
      <c r="D1595" s="213"/>
      <c r="E1595" s="213"/>
      <c r="F1595" s="213"/>
      <c r="G1595" s="213"/>
    </row>
    <row r="1596" spans="1:7" x14ac:dyDescent="0.2">
      <c r="A1596" s="213"/>
      <c r="B1596" s="214"/>
      <c r="C1596" s="213"/>
      <c r="D1596" s="213"/>
      <c r="E1596" s="213"/>
      <c r="F1596" s="213"/>
      <c r="G1596" s="213"/>
    </row>
    <row r="1597" spans="1:7" x14ac:dyDescent="0.2">
      <c r="A1597" s="213"/>
      <c r="B1597" s="214"/>
      <c r="C1597" s="213"/>
      <c r="D1597" s="213"/>
      <c r="E1597" s="213"/>
      <c r="F1597" s="213"/>
      <c r="G1597" s="213"/>
    </row>
    <row r="1598" spans="1:7" x14ac:dyDescent="0.2">
      <c r="A1598" s="213"/>
      <c r="B1598" s="214"/>
      <c r="C1598" s="213"/>
      <c r="D1598" s="213"/>
      <c r="E1598" s="213"/>
      <c r="F1598" s="213"/>
      <c r="G1598" s="213"/>
    </row>
    <row r="1599" spans="1:7" x14ac:dyDescent="0.2">
      <c r="A1599" s="213"/>
      <c r="B1599" s="214"/>
      <c r="C1599" s="213"/>
      <c r="D1599" s="213"/>
      <c r="E1599" s="213"/>
      <c r="F1599" s="213"/>
      <c r="G1599" s="213"/>
    </row>
    <row r="1600" spans="1:7" x14ac:dyDescent="0.2">
      <c r="A1600" s="213"/>
      <c r="B1600" s="214"/>
      <c r="C1600" s="213"/>
      <c r="D1600" s="213"/>
      <c r="E1600" s="213"/>
      <c r="F1600" s="213"/>
      <c r="G1600" s="213"/>
    </row>
    <row r="1601" spans="1:7" x14ac:dyDescent="0.2">
      <c r="A1601" s="213"/>
      <c r="B1601" s="214"/>
      <c r="C1601" s="213"/>
      <c r="D1601" s="213"/>
      <c r="E1601" s="213"/>
      <c r="F1601" s="213"/>
      <c r="G1601" s="213"/>
    </row>
    <row r="1602" spans="1:7" x14ac:dyDescent="0.2">
      <c r="A1602" s="213"/>
      <c r="B1602" s="214"/>
      <c r="C1602" s="213"/>
      <c r="D1602" s="213"/>
      <c r="E1602" s="213"/>
      <c r="F1602" s="213"/>
      <c r="G1602" s="213"/>
    </row>
    <row r="1603" spans="1:7" x14ac:dyDescent="0.2">
      <c r="A1603" s="213"/>
      <c r="B1603" s="214"/>
      <c r="C1603" s="213"/>
      <c r="D1603" s="213"/>
      <c r="E1603" s="213"/>
      <c r="F1603" s="213"/>
      <c r="G1603" s="213"/>
    </row>
    <row r="1604" spans="1:7" x14ac:dyDescent="0.2">
      <c r="A1604" s="213"/>
      <c r="B1604" s="214"/>
      <c r="C1604" s="213"/>
      <c r="D1604" s="213"/>
      <c r="E1604" s="213"/>
      <c r="F1604" s="213"/>
      <c r="G1604" s="213"/>
    </row>
    <row r="1605" spans="1:7" x14ac:dyDescent="0.2">
      <c r="A1605" s="213"/>
      <c r="B1605" s="214"/>
      <c r="C1605" s="213"/>
      <c r="D1605" s="213"/>
      <c r="E1605" s="213"/>
      <c r="F1605" s="213"/>
      <c r="G1605" s="213"/>
    </row>
    <row r="1606" spans="1:7" x14ac:dyDescent="0.2">
      <c r="A1606" s="213"/>
      <c r="B1606" s="214"/>
      <c r="C1606" s="213"/>
      <c r="D1606" s="213"/>
      <c r="E1606" s="213"/>
      <c r="F1606" s="213"/>
      <c r="G1606" s="213"/>
    </row>
    <row r="1607" spans="1:7" x14ac:dyDescent="0.2">
      <c r="A1607" s="213"/>
      <c r="B1607" s="214"/>
      <c r="C1607" s="213"/>
      <c r="D1607" s="213"/>
      <c r="E1607" s="213"/>
      <c r="F1607" s="213"/>
      <c r="G1607" s="213"/>
    </row>
    <row r="1608" spans="1:7" x14ac:dyDescent="0.2">
      <c r="A1608" s="213"/>
      <c r="B1608" s="214"/>
      <c r="C1608" s="213"/>
      <c r="D1608" s="213"/>
      <c r="E1608" s="213"/>
      <c r="F1608" s="213"/>
      <c r="G1608" s="213"/>
    </row>
    <row r="1609" spans="1:7" x14ac:dyDescent="0.2">
      <c r="A1609" s="213"/>
      <c r="B1609" s="214"/>
      <c r="C1609" s="213"/>
      <c r="D1609" s="213"/>
      <c r="E1609" s="213"/>
      <c r="F1609" s="213"/>
      <c r="G1609" s="213"/>
    </row>
    <row r="1610" spans="1:7" x14ac:dyDescent="0.2">
      <c r="A1610" s="213"/>
      <c r="B1610" s="214"/>
      <c r="C1610" s="213"/>
      <c r="D1610" s="213"/>
      <c r="E1610" s="213"/>
      <c r="F1610" s="213"/>
      <c r="G1610" s="213"/>
    </row>
    <row r="1611" spans="1:7" x14ac:dyDescent="0.2">
      <c r="A1611" s="213"/>
      <c r="B1611" s="214"/>
      <c r="C1611" s="213"/>
      <c r="D1611" s="213"/>
      <c r="E1611" s="213"/>
      <c r="F1611" s="213"/>
      <c r="G1611" s="213"/>
    </row>
    <row r="1612" spans="1:7" x14ac:dyDescent="0.2">
      <c r="A1612" s="213"/>
      <c r="B1612" s="214"/>
      <c r="C1612" s="213"/>
      <c r="D1612" s="213"/>
      <c r="E1612" s="213"/>
      <c r="F1612" s="213"/>
      <c r="G1612" s="213"/>
    </row>
    <row r="1613" spans="1:7" x14ac:dyDescent="0.2">
      <c r="A1613" s="213"/>
      <c r="B1613" s="214"/>
      <c r="C1613" s="213"/>
      <c r="D1613" s="213"/>
      <c r="E1613" s="213"/>
      <c r="F1613" s="213"/>
      <c r="G1613" s="213"/>
    </row>
    <row r="1614" spans="1:7" x14ac:dyDescent="0.2">
      <c r="A1614" s="213"/>
      <c r="B1614" s="214"/>
      <c r="C1614" s="213"/>
      <c r="D1614" s="213"/>
      <c r="E1614" s="213"/>
      <c r="F1614" s="213"/>
      <c r="G1614" s="213"/>
    </row>
    <row r="1615" spans="1:7" x14ac:dyDescent="0.2">
      <c r="A1615" s="213"/>
      <c r="B1615" s="214"/>
      <c r="C1615" s="213"/>
      <c r="D1615" s="213"/>
      <c r="E1615" s="213"/>
      <c r="F1615" s="213"/>
      <c r="G1615" s="213"/>
    </row>
    <row r="1616" spans="1:7" x14ac:dyDescent="0.2">
      <c r="A1616" s="213"/>
      <c r="B1616" s="214"/>
      <c r="C1616" s="213"/>
      <c r="D1616" s="213"/>
      <c r="E1616" s="213"/>
      <c r="F1616" s="213"/>
      <c r="G1616" s="213"/>
    </row>
    <row r="1617" spans="1:7" x14ac:dyDescent="0.2">
      <c r="A1617" s="213"/>
      <c r="B1617" s="214"/>
      <c r="C1617" s="213"/>
      <c r="D1617" s="213"/>
      <c r="E1617" s="213"/>
      <c r="F1617" s="213"/>
      <c r="G1617" s="213"/>
    </row>
    <row r="1618" spans="1:7" x14ac:dyDescent="0.2">
      <c r="A1618" s="213"/>
      <c r="B1618" s="214"/>
      <c r="C1618" s="213"/>
      <c r="D1618" s="213"/>
      <c r="E1618" s="213"/>
      <c r="F1618" s="213"/>
      <c r="G1618" s="213"/>
    </row>
    <row r="1619" spans="1:7" x14ac:dyDescent="0.2">
      <c r="A1619" s="213"/>
      <c r="B1619" s="214"/>
      <c r="C1619" s="213"/>
      <c r="D1619" s="213"/>
      <c r="E1619" s="213"/>
      <c r="F1619" s="213"/>
      <c r="G1619" s="213"/>
    </row>
    <row r="1620" spans="1:7" x14ac:dyDescent="0.2">
      <c r="A1620" s="213"/>
      <c r="B1620" s="214"/>
      <c r="C1620" s="213"/>
      <c r="D1620" s="213"/>
      <c r="E1620" s="213"/>
      <c r="F1620" s="213"/>
      <c r="G1620" s="213"/>
    </row>
    <row r="1621" spans="1:7" x14ac:dyDescent="0.2">
      <c r="A1621" s="213"/>
      <c r="B1621" s="214"/>
      <c r="C1621" s="213"/>
      <c r="D1621" s="213"/>
      <c r="E1621" s="213"/>
      <c r="F1621" s="213"/>
      <c r="G1621" s="213"/>
    </row>
    <row r="1622" spans="1:7" x14ac:dyDescent="0.2">
      <c r="A1622" s="213"/>
      <c r="B1622" s="214"/>
      <c r="C1622" s="213"/>
      <c r="D1622" s="213"/>
      <c r="E1622" s="213"/>
      <c r="F1622" s="213"/>
      <c r="G1622" s="213"/>
    </row>
    <row r="1623" spans="1:7" x14ac:dyDescent="0.2">
      <c r="A1623" s="213"/>
      <c r="B1623" s="214"/>
      <c r="C1623" s="213"/>
      <c r="D1623" s="213"/>
      <c r="E1623" s="213"/>
      <c r="F1623" s="213"/>
      <c r="G1623" s="213"/>
    </row>
    <row r="1624" spans="1:7" x14ac:dyDescent="0.2">
      <c r="A1624" s="213"/>
      <c r="B1624" s="214"/>
      <c r="C1624" s="213"/>
      <c r="D1624" s="213"/>
      <c r="E1624" s="213"/>
      <c r="F1624" s="213"/>
      <c r="G1624" s="213"/>
    </row>
    <row r="1625" spans="1:7" x14ac:dyDescent="0.2">
      <c r="A1625" s="213"/>
      <c r="B1625" s="214"/>
      <c r="C1625" s="213"/>
      <c r="D1625" s="213"/>
      <c r="E1625" s="213"/>
      <c r="F1625" s="213"/>
      <c r="G1625" s="213"/>
    </row>
    <row r="1626" spans="1:7" x14ac:dyDescent="0.2">
      <c r="A1626" s="213"/>
      <c r="B1626" s="214"/>
      <c r="C1626" s="213"/>
      <c r="D1626" s="213"/>
      <c r="E1626" s="213"/>
      <c r="F1626" s="213"/>
      <c r="G1626" s="213"/>
    </row>
    <row r="1627" spans="1:7" x14ac:dyDescent="0.2">
      <c r="A1627" s="213"/>
      <c r="B1627" s="214"/>
      <c r="C1627" s="213"/>
      <c r="D1627" s="213"/>
      <c r="E1627" s="213"/>
      <c r="F1627" s="213"/>
      <c r="G1627" s="213"/>
    </row>
    <row r="1628" spans="1:7" x14ac:dyDescent="0.2">
      <c r="A1628" s="213"/>
      <c r="B1628" s="214"/>
      <c r="C1628" s="213"/>
      <c r="D1628" s="213"/>
      <c r="E1628" s="213"/>
      <c r="F1628" s="213"/>
      <c r="G1628" s="213"/>
    </row>
    <row r="1629" spans="1:7" x14ac:dyDescent="0.2">
      <c r="A1629" s="213"/>
      <c r="B1629" s="214"/>
      <c r="C1629" s="213"/>
      <c r="D1629" s="213"/>
      <c r="E1629" s="213"/>
      <c r="F1629" s="213"/>
      <c r="G1629" s="213"/>
    </row>
    <row r="1630" spans="1:7" x14ac:dyDescent="0.2">
      <c r="A1630" s="213"/>
      <c r="B1630" s="214"/>
      <c r="C1630" s="213"/>
      <c r="D1630" s="213"/>
      <c r="E1630" s="213"/>
      <c r="F1630" s="213"/>
      <c r="G1630" s="213"/>
    </row>
    <row r="1631" spans="1:7" x14ac:dyDescent="0.2">
      <c r="A1631" s="213"/>
      <c r="B1631" s="214"/>
      <c r="C1631" s="213"/>
      <c r="D1631" s="213"/>
      <c r="E1631" s="213"/>
      <c r="F1631" s="213"/>
      <c r="G1631" s="213"/>
    </row>
    <row r="1632" spans="1:7" x14ac:dyDescent="0.2">
      <c r="A1632" s="213"/>
      <c r="B1632" s="214"/>
      <c r="C1632" s="213"/>
      <c r="D1632" s="213"/>
      <c r="E1632" s="213"/>
      <c r="F1632" s="213"/>
      <c r="G1632" s="213"/>
    </row>
    <row r="1633" spans="1:7" x14ac:dyDescent="0.2">
      <c r="A1633" s="213"/>
      <c r="B1633" s="214"/>
      <c r="C1633" s="213"/>
      <c r="D1633" s="213"/>
      <c r="E1633" s="213"/>
      <c r="F1633" s="213"/>
      <c r="G1633" s="213"/>
    </row>
    <row r="1634" spans="1:7" x14ac:dyDescent="0.2">
      <c r="A1634" s="213"/>
      <c r="B1634" s="214"/>
      <c r="C1634" s="213"/>
      <c r="D1634" s="213"/>
      <c r="E1634" s="213"/>
      <c r="F1634" s="213"/>
      <c r="G1634" s="213"/>
    </row>
    <row r="1635" spans="1:7" x14ac:dyDescent="0.2">
      <c r="A1635" s="213"/>
      <c r="B1635" s="214"/>
      <c r="C1635" s="213"/>
      <c r="D1635" s="213"/>
      <c r="E1635" s="213"/>
      <c r="F1635" s="213"/>
      <c r="G1635" s="213"/>
    </row>
    <row r="1636" spans="1:7" x14ac:dyDescent="0.2">
      <c r="A1636" s="213"/>
      <c r="B1636" s="214"/>
      <c r="C1636" s="213"/>
      <c r="D1636" s="213"/>
      <c r="E1636" s="213"/>
      <c r="F1636" s="213"/>
      <c r="G1636" s="213"/>
    </row>
    <row r="1637" spans="1:7" x14ac:dyDescent="0.2">
      <c r="A1637" s="213"/>
      <c r="B1637" s="214"/>
      <c r="C1637" s="213"/>
      <c r="D1637" s="213"/>
      <c r="E1637" s="213"/>
      <c r="F1637" s="213"/>
      <c r="G1637" s="213"/>
    </row>
    <row r="1638" spans="1:7" x14ac:dyDescent="0.2">
      <c r="A1638" s="213"/>
      <c r="B1638" s="214"/>
      <c r="C1638" s="213"/>
      <c r="D1638" s="213"/>
      <c r="E1638" s="213"/>
      <c r="F1638" s="213"/>
      <c r="G1638" s="213"/>
    </row>
    <row r="1639" spans="1:7" x14ac:dyDescent="0.2">
      <c r="A1639" s="213"/>
      <c r="B1639" s="214"/>
      <c r="C1639" s="213"/>
      <c r="D1639" s="213"/>
      <c r="E1639" s="213"/>
      <c r="F1639" s="213"/>
      <c r="G1639" s="213"/>
    </row>
    <row r="1640" spans="1:7" x14ac:dyDescent="0.2">
      <c r="A1640" s="213"/>
      <c r="B1640" s="214"/>
      <c r="C1640" s="213"/>
      <c r="D1640" s="213"/>
      <c r="E1640" s="213"/>
      <c r="F1640" s="213"/>
      <c r="G1640" s="213"/>
    </row>
    <row r="1641" spans="1:7" x14ac:dyDescent="0.2">
      <c r="A1641" s="213"/>
      <c r="B1641" s="214"/>
      <c r="C1641" s="213"/>
      <c r="D1641" s="213"/>
      <c r="E1641" s="213"/>
      <c r="F1641" s="213"/>
      <c r="G1641" s="213"/>
    </row>
    <row r="1642" spans="1:7" x14ac:dyDescent="0.2">
      <c r="A1642" s="213"/>
      <c r="B1642" s="214"/>
      <c r="C1642" s="213"/>
      <c r="D1642" s="213"/>
      <c r="E1642" s="213"/>
      <c r="F1642" s="213"/>
      <c r="G1642" s="213"/>
    </row>
    <row r="1643" spans="1:7" x14ac:dyDescent="0.2">
      <c r="A1643" s="213"/>
      <c r="B1643" s="214"/>
      <c r="C1643" s="213"/>
      <c r="D1643" s="213"/>
      <c r="E1643" s="213"/>
      <c r="F1643" s="213"/>
      <c r="G1643" s="213"/>
    </row>
    <row r="1644" spans="1:7" x14ac:dyDescent="0.2">
      <c r="A1644" s="213"/>
      <c r="B1644" s="214"/>
      <c r="C1644" s="213"/>
      <c r="D1644" s="213"/>
      <c r="E1644" s="213"/>
      <c r="F1644" s="213"/>
      <c r="G1644" s="213"/>
    </row>
    <row r="1645" spans="1:7" x14ac:dyDescent="0.2">
      <c r="A1645" s="213"/>
      <c r="B1645" s="214"/>
      <c r="C1645" s="213"/>
      <c r="D1645" s="213"/>
      <c r="E1645" s="213"/>
      <c r="F1645" s="213"/>
      <c r="G1645" s="213"/>
    </row>
    <row r="1646" spans="1:7" x14ac:dyDescent="0.2">
      <c r="A1646" s="213"/>
      <c r="B1646" s="214"/>
      <c r="C1646" s="213"/>
      <c r="D1646" s="213"/>
      <c r="E1646" s="213"/>
      <c r="F1646" s="213"/>
      <c r="G1646" s="213"/>
    </row>
    <row r="1647" spans="1:7" x14ac:dyDescent="0.2">
      <c r="A1647" s="213"/>
      <c r="B1647" s="214"/>
      <c r="C1647" s="213"/>
      <c r="D1647" s="213"/>
      <c r="E1647" s="213"/>
      <c r="F1647" s="213"/>
      <c r="G1647" s="213"/>
    </row>
    <row r="1648" spans="1:7" x14ac:dyDescent="0.2">
      <c r="A1648" s="213"/>
      <c r="B1648" s="214"/>
      <c r="C1648" s="213"/>
      <c r="D1648" s="213"/>
      <c r="E1648" s="213"/>
      <c r="F1648" s="213"/>
      <c r="G1648" s="213"/>
    </row>
    <row r="1649" spans="1:7" x14ac:dyDescent="0.2">
      <c r="A1649" s="213"/>
      <c r="B1649" s="214"/>
      <c r="C1649" s="213"/>
      <c r="D1649" s="213"/>
      <c r="E1649" s="213"/>
      <c r="F1649" s="213"/>
      <c r="G1649" s="213"/>
    </row>
    <row r="1650" spans="1:7" x14ac:dyDescent="0.2">
      <c r="A1650" s="213"/>
      <c r="B1650" s="214"/>
      <c r="C1650" s="213"/>
      <c r="D1650" s="213"/>
      <c r="E1650" s="213"/>
      <c r="F1650" s="213"/>
      <c r="G1650" s="213"/>
    </row>
    <row r="1651" spans="1:7" x14ac:dyDescent="0.2">
      <c r="A1651" s="213"/>
      <c r="B1651" s="214"/>
      <c r="C1651" s="213"/>
      <c r="D1651" s="213"/>
      <c r="E1651" s="213"/>
      <c r="F1651" s="213"/>
      <c r="G1651" s="213"/>
    </row>
    <row r="1652" spans="1:7" x14ac:dyDescent="0.2">
      <c r="A1652" s="213"/>
      <c r="B1652" s="214"/>
      <c r="C1652" s="213"/>
      <c r="D1652" s="213"/>
      <c r="E1652" s="213"/>
      <c r="F1652" s="213"/>
      <c r="G1652" s="213"/>
    </row>
    <row r="1653" spans="1:7" x14ac:dyDescent="0.2">
      <c r="A1653" s="213"/>
      <c r="B1653" s="214"/>
      <c r="C1653" s="213"/>
      <c r="D1653" s="213"/>
      <c r="E1653" s="213"/>
      <c r="F1653" s="213"/>
      <c r="G1653" s="213"/>
    </row>
    <row r="1654" spans="1:7" x14ac:dyDescent="0.2">
      <c r="A1654" s="213"/>
      <c r="B1654" s="214"/>
      <c r="C1654" s="213"/>
      <c r="D1654" s="213"/>
      <c r="E1654" s="213"/>
      <c r="F1654" s="213"/>
      <c r="G1654" s="213"/>
    </row>
    <row r="1655" spans="1:7" x14ac:dyDescent="0.2">
      <c r="A1655" s="213"/>
      <c r="B1655" s="214"/>
      <c r="C1655" s="213"/>
      <c r="D1655" s="213"/>
      <c r="E1655" s="213"/>
      <c r="F1655" s="213"/>
      <c r="G1655" s="213"/>
    </row>
    <row r="1656" spans="1:7" x14ac:dyDescent="0.2">
      <c r="A1656" s="213"/>
      <c r="B1656" s="214"/>
      <c r="C1656" s="213"/>
      <c r="D1656" s="213"/>
      <c r="E1656" s="213"/>
      <c r="F1656" s="213"/>
      <c r="G1656" s="213"/>
    </row>
    <row r="1657" spans="1:7" x14ac:dyDescent="0.2">
      <c r="A1657" s="213"/>
      <c r="B1657" s="214"/>
      <c r="C1657" s="213"/>
      <c r="D1657" s="213"/>
      <c r="E1657" s="213"/>
      <c r="F1657" s="213"/>
      <c r="G1657" s="213"/>
    </row>
    <row r="1658" spans="1:7" x14ac:dyDescent="0.2">
      <c r="A1658" s="213"/>
      <c r="B1658" s="214"/>
      <c r="C1658" s="213"/>
      <c r="D1658" s="213"/>
      <c r="E1658" s="213"/>
      <c r="F1658" s="213"/>
      <c r="G1658" s="213"/>
    </row>
    <row r="1659" spans="1:7" x14ac:dyDescent="0.2">
      <c r="A1659" s="213"/>
      <c r="B1659" s="214"/>
      <c r="C1659" s="213"/>
      <c r="D1659" s="213"/>
      <c r="E1659" s="213"/>
      <c r="F1659" s="213"/>
      <c r="G1659" s="213"/>
    </row>
    <row r="1660" spans="1:7" x14ac:dyDescent="0.2">
      <c r="A1660" s="213"/>
      <c r="B1660" s="214"/>
      <c r="C1660" s="213"/>
      <c r="D1660" s="213"/>
      <c r="E1660" s="213"/>
      <c r="F1660" s="213"/>
      <c r="G1660" s="213"/>
    </row>
    <row r="1661" spans="1:7" x14ac:dyDescent="0.2">
      <c r="A1661" s="213"/>
      <c r="B1661" s="214"/>
      <c r="C1661" s="213"/>
      <c r="D1661" s="213"/>
      <c r="E1661" s="213"/>
      <c r="F1661" s="213"/>
      <c r="G1661" s="213"/>
    </row>
    <row r="1662" spans="1:7" x14ac:dyDescent="0.2">
      <c r="A1662" s="213"/>
      <c r="B1662" s="214"/>
      <c r="C1662" s="213"/>
      <c r="D1662" s="213"/>
      <c r="E1662" s="213"/>
      <c r="F1662" s="213"/>
      <c r="G1662" s="213"/>
    </row>
    <row r="1663" spans="1:7" x14ac:dyDescent="0.2">
      <c r="A1663" s="213"/>
      <c r="B1663" s="214"/>
      <c r="C1663" s="213"/>
      <c r="D1663" s="213"/>
      <c r="E1663" s="213"/>
      <c r="F1663" s="213"/>
      <c r="G1663" s="213"/>
    </row>
    <row r="1664" spans="1:7" x14ac:dyDescent="0.2">
      <c r="A1664" s="213"/>
      <c r="B1664" s="214"/>
      <c r="C1664" s="213"/>
      <c r="D1664" s="213"/>
      <c r="E1664" s="213"/>
      <c r="F1664" s="213"/>
      <c r="G1664" s="213"/>
    </row>
    <row r="1665" spans="1:7" x14ac:dyDescent="0.2">
      <c r="A1665" s="213"/>
      <c r="B1665" s="214"/>
      <c r="C1665" s="213"/>
      <c r="D1665" s="213"/>
      <c r="E1665" s="213"/>
      <c r="F1665" s="213"/>
      <c r="G1665" s="213"/>
    </row>
    <row r="1666" spans="1:7" x14ac:dyDescent="0.2">
      <c r="A1666" s="213"/>
      <c r="B1666" s="214"/>
      <c r="C1666" s="213"/>
      <c r="D1666" s="213"/>
      <c r="E1666" s="213"/>
      <c r="F1666" s="213"/>
      <c r="G1666" s="213"/>
    </row>
    <row r="1667" spans="1:7" x14ac:dyDescent="0.2">
      <c r="A1667" s="213"/>
      <c r="B1667" s="214"/>
      <c r="C1667" s="213"/>
      <c r="D1667" s="213"/>
      <c r="E1667" s="213"/>
      <c r="F1667" s="213"/>
      <c r="G1667" s="213"/>
    </row>
    <row r="1668" spans="1:7" x14ac:dyDescent="0.2">
      <c r="A1668" s="213"/>
      <c r="B1668" s="214"/>
      <c r="C1668" s="213"/>
      <c r="D1668" s="213"/>
      <c r="E1668" s="213"/>
      <c r="F1668" s="213"/>
      <c r="G1668" s="213"/>
    </row>
    <row r="1669" spans="1:7" x14ac:dyDescent="0.2">
      <c r="A1669" s="213"/>
      <c r="B1669" s="214"/>
      <c r="C1669" s="213"/>
      <c r="D1669" s="213"/>
      <c r="E1669" s="213"/>
      <c r="F1669" s="213"/>
      <c r="G1669" s="213"/>
    </row>
    <row r="1670" spans="1:7" x14ac:dyDescent="0.2">
      <c r="A1670" s="213"/>
      <c r="B1670" s="214"/>
      <c r="C1670" s="213"/>
      <c r="D1670" s="213"/>
      <c r="E1670" s="213"/>
      <c r="F1670" s="213"/>
      <c r="G1670" s="213"/>
    </row>
    <row r="1671" spans="1:7" x14ac:dyDescent="0.2">
      <c r="A1671" s="213"/>
      <c r="B1671" s="214"/>
      <c r="C1671" s="213"/>
      <c r="D1671" s="213"/>
      <c r="E1671" s="213"/>
      <c r="F1671" s="213"/>
      <c r="G1671" s="213"/>
    </row>
    <row r="1672" spans="1:7" x14ac:dyDescent="0.2">
      <c r="A1672" s="213"/>
      <c r="B1672" s="214"/>
      <c r="C1672" s="213"/>
      <c r="D1672" s="213"/>
      <c r="E1672" s="213"/>
      <c r="F1672" s="213"/>
      <c r="G1672" s="213"/>
    </row>
    <row r="1673" spans="1:7" x14ac:dyDescent="0.2">
      <c r="A1673" s="213"/>
      <c r="B1673" s="214"/>
      <c r="C1673" s="213"/>
      <c r="D1673" s="213"/>
      <c r="E1673" s="213"/>
      <c r="F1673" s="213"/>
      <c r="G1673" s="213"/>
    </row>
    <row r="1674" spans="1:7" x14ac:dyDescent="0.2">
      <c r="A1674" s="213"/>
      <c r="B1674" s="214"/>
      <c r="C1674" s="213"/>
      <c r="D1674" s="213"/>
      <c r="E1674" s="213"/>
      <c r="F1674" s="213"/>
      <c r="G1674" s="213"/>
    </row>
    <row r="1675" spans="1:7" x14ac:dyDescent="0.2">
      <c r="A1675" s="213"/>
      <c r="B1675" s="214"/>
      <c r="C1675" s="213"/>
      <c r="D1675" s="213"/>
      <c r="E1675" s="213"/>
      <c r="F1675" s="213"/>
      <c r="G1675" s="213"/>
    </row>
    <row r="1676" spans="1:7" x14ac:dyDescent="0.2">
      <c r="A1676" s="213"/>
      <c r="B1676" s="214"/>
      <c r="C1676" s="213"/>
      <c r="D1676" s="213"/>
      <c r="E1676" s="213"/>
      <c r="F1676" s="213"/>
      <c r="G1676" s="213"/>
    </row>
    <row r="1677" spans="1:7" x14ac:dyDescent="0.2">
      <c r="A1677" s="213"/>
      <c r="B1677" s="214"/>
      <c r="C1677" s="213"/>
      <c r="D1677" s="213"/>
      <c r="E1677" s="213"/>
      <c r="F1677" s="213"/>
      <c r="G1677" s="213"/>
    </row>
    <row r="1678" spans="1:7" x14ac:dyDescent="0.2">
      <c r="A1678" s="213"/>
      <c r="B1678" s="214"/>
      <c r="C1678" s="213"/>
      <c r="D1678" s="213"/>
      <c r="E1678" s="213"/>
      <c r="F1678" s="213"/>
      <c r="G1678" s="213"/>
    </row>
    <row r="1679" spans="1:7" x14ac:dyDescent="0.2">
      <c r="A1679" s="213"/>
      <c r="B1679" s="214"/>
      <c r="C1679" s="213"/>
      <c r="D1679" s="213"/>
      <c r="E1679" s="213"/>
      <c r="F1679" s="213"/>
      <c r="G1679" s="213"/>
    </row>
    <row r="1680" spans="1:7" x14ac:dyDescent="0.2">
      <c r="A1680" s="213"/>
      <c r="B1680" s="214"/>
      <c r="C1680" s="213"/>
      <c r="D1680" s="213"/>
      <c r="E1680" s="213"/>
      <c r="F1680" s="213"/>
      <c r="G1680" s="213"/>
    </row>
    <row r="1681" spans="1:7" x14ac:dyDescent="0.2">
      <c r="A1681" s="213"/>
      <c r="B1681" s="214"/>
      <c r="C1681" s="213"/>
      <c r="D1681" s="213"/>
      <c r="E1681" s="213"/>
      <c r="F1681" s="213"/>
      <c r="G1681" s="213"/>
    </row>
    <row r="1682" spans="1:7" x14ac:dyDescent="0.2">
      <c r="A1682" s="213"/>
      <c r="B1682" s="214"/>
      <c r="C1682" s="213"/>
      <c r="D1682" s="213"/>
      <c r="E1682" s="213"/>
      <c r="F1682" s="213"/>
      <c r="G1682" s="213"/>
    </row>
    <row r="1683" spans="1:7" x14ac:dyDescent="0.2">
      <c r="A1683" s="213"/>
      <c r="B1683" s="214"/>
      <c r="C1683" s="213"/>
      <c r="D1683" s="213"/>
      <c r="E1683" s="213"/>
      <c r="F1683" s="213"/>
      <c r="G1683" s="213"/>
    </row>
    <row r="1684" spans="1:7" x14ac:dyDescent="0.2">
      <c r="A1684" s="213"/>
      <c r="B1684" s="214"/>
      <c r="C1684" s="213"/>
      <c r="D1684" s="213"/>
      <c r="E1684" s="213"/>
      <c r="F1684" s="213"/>
      <c r="G1684" s="213"/>
    </row>
    <row r="1685" spans="1:7" x14ac:dyDescent="0.2">
      <c r="A1685" s="213"/>
      <c r="B1685" s="214"/>
      <c r="C1685" s="213"/>
      <c r="D1685" s="213"/>
      <c r="E1685" s="213"/>
      <c r="F1685" s="213"/>
      <c r="G1685" s="213"/>
    </row>
    <row r="1686" spans="1:7" x14ac:dyDescent="0.2">
      <c r="A1686" s="213"/>
      <c r="B1686" s="214"/>
      <c r="C1686" s="213"/>
      <c r="D1686" s="213"/>
      <c r="E1686" s="213"/>
      <c r="F1686" s="213"/>
      <c r="G1686" s="213"/>
    </row>
    <row r="1687" spans="1:7" x14ac:dyDescent="0.2">
      <c r="A1687" s="213"/>
      <c r="B1687" s="214"/>
      <c r="C1687" s="213"/>
      <c r="D1687" s="213"/>
      <c r="E1687" s="213"/>
      <c r="F1687" s="213"/>
      <c r="G1687" s="213"/>
    </row>
    <row r="1688" spans="1:7" x14ac:dyDescent="0.2">
      <c r="A1688" s="213"/>
      <c r="B1688" s="214"/>
      <c r="C1688" s="213"/>
      <c r="D1688" s="213"/>
      <c r="E1688" s="213"/>
      <c r="F1688" s="213"/>
      <c r="G1688" s="213"/>
    </row>
    <row r="1689" spans="1:7" x14ac:dyDescent="0.2">
      <c r="A1689" s="213"/>
      <c r="B1689" s="214"/>
      <c r="C1689" s="213"/>
      <c r="D1689" s="213"/>
      <c r="E1689" s="213"/>
      <c r="F1689" s="213"/>
      <c r="G1689" s="213"/>
    </row>
    <row r="1690" spans="1:7" x14ac:dyDescent="0.2">
      <c r="A1690" s="213"/>
      <c r="B1690" s="214"/>
      <c r="C1690" s="213"/>
      <c r="D1690" s="213"/>
      <c r="E1690" s="213"/>
      <c r="F1690" s="213"/>
      <c r="G1690" s="213"/>
    </row>
    <row r="1691" spans="1:7" x14ac:dyDescent="0.2">
      <c r="A1691" s="213"/>
      <c r="B1691" s="214"/>
      <c r="C1691" s="213"/>
      <c r="D1691" s="213"/>
      <c r="E1691" s="213"/>
      <c r="F1691" s="213"/>
      <c r="G1691" s="213"/>
    </row>
    <row r="1692" spans="1:7" x14ac:dyDescent="0.2">
      <c r="A1692" s="213"/>
      <c r="B1692" s="214"/>
      <c r="C1692" s="213"/>
      <c r="D1692" s="213"/>
      <c r="E1692" s="213"/>
      <c r="F1692" s="213"/>
      <c r="G1692" s="213"/>
    </row>
    <row r="1693" spans="1:7" x14ac:dyDescent="0.2">
      <c r="A1693" s="213"/>
      <c r="B1693" s="214"/>
      <c r="C1693" s="213"/>
      <c r="D1693" s="213"/>
      <c r="E1693" s="213"/>
      <c r="F1693" s="213"/>
      <c r="G1693" s="213"/>
    </row>
    <row r="1694" spans="1:7" x14ac:dyDescent="0.2">
      <c r="A1694" s="213"/>
      <c r="B1694" s="214"/>
      <c r="C1694" s="213"/>
      <c r="D1694" s="213"/>
      <c r="E1694" s="213"/>
      <c r="F1694" s="213"/>
      <c r="G1694" s="213"/>
    </row>
    <row r="1695" spans="1:7" x14ac:dyDescent="0.2">
      <c r="A1695" s="213"/>
      <c r="B1695" s="214"/>
      <c r="C1695" s="213"/>
      <c r="D1695" s="213"/>
      <c r="E1695" s="213"/>
      <c r="F1695" s="213"/>
      <c r="G1695" s="213"/>
    </row>
    <row r="1696" spans="1:7" x14ac:dyDescent="0.2">
      <c r="A1696" s="213"/>
      <c r="B1696" s="214"/>
      <c r="C1696" s="213"/>
      <c r="D1696" s="213"/>
      <c r="E1696" s="213"/>
      <c r="F1696" s="213"/>
      <c r="G1696" s="213"/>
    </row>
    <row r="1697" spans="1:7" x14ac:dyDescent="0.2">
      <c r="A1697" s="213"/>
      <c r="B1697" s="214"/>
      <c r="C1697" s="213"/>
      <c r="D1697" s="213"/>
      <c r="E1697" s="213"/>
      <c r="F1697" s="213"/>
      <c r="G1697" s="213"/>
    </row>
    <row r="1698" spans="1:7" x14ac:dyDescent="0.2">
      <c r="A1698" s="213"/>
      <c r="B1698" s="214"/>
      <c r="C1698" s="213"/>
      <c r="D1698" s="213"/>
      <c r="E1698" s="213"/>
      <c r="F1698" s="213"/>
      <c r="G1698" s="213"/>
    </row>
    <row r="1699" spans="1:7" x14ac:dyDescent="0.2">
      <c r="A1699" s="213"/>
      <c r="B1699" s="214"/>
      <c r="C1699" s="213"/>
      <c r="D1699" s="213"/>
      <c r="E1699" s="213"/>
      <c r="F1699" s="213"/>
      <c r="G1699" s="213"/>
    </row>
    <row r="1700" spans="1:7" x14ac:dyDescent="0.2">
      <c r="A1700" s="213"/>
      <c r="B1700" s="214"/>
      <c r="C1700" s="213"/>
      <c r="D1700" s="213"/>
      <c r="E1700" s="213"/>
      <c r="F1700" s="213"/>
      <c r="G1700" s="213"/>
    </row>
    <row r="1701" spans="1:7" x14ac:dyDescent="0.2">
      <c r="A1701" s="213"/>
      <c r="B1701" s="214"/>
      <c r="C1701" s="213"/>
      <c r="D1701" s="213"/>
      <c r="E1701" s="213"/>
      <c r="F1701" s="213"/>
      <c r="G1701" s="213"/>
    </row>
    <row r="1702" spans="1:7" x14ac:dyDescent="0.2">
      <c r="A1702" s="213"/>
      <c r="B1702" s="214"/>
      <c r="C1702" s="213"/>
      <c r="D1702" s="213"/>
      <c r="E1702" s="213"/>
      <c r="F1702" s="213"/>
      <c r="G1702" s="213"/>
    </row>
    <row r="1703" spans="1:7" x14ac:dyDescent="0.2">
      <c r="A1703" s="213"/>
      <c r="B1703" s="214"/>
      <c r="C1703" s="213"/>
      <c r="D1703" s="213"/>
      <c r="E1703" s="213"/>
      <c r="F1703" s="213"/>
      <c r="G1703" s="213"/>
    </row>
    <row r="1704" spans="1:7" x14ac:dyDescent="0.2">
      <c r="A1704" s="213"/>
      <c r="B1704" s="214"/>
      <c r="C1704" s="213"/>
      <c r="D1704" s="213"/>
      <c r="E1704" s="213"/>
      <c r="F1704" s="213"/>
      <c r="G1704" s="213"/>
    </row>
    <row r="1705" spans="1:7" x14ac:dyDescent="0.2">
      <c r="A1705" s="213"/>
      <c r="B1705" s="214"/>
      <c r="C1705" s="213"/>
      <c r="D1705" s="213"/>
      <c r="E1705" s="213"/>
      <c r="F1705" s="213"/>
      <c r="G1705" s="213"/>
    </row>
    <row r="1706" spans="1:7" x14ac:dyDescent="0.2">
      <c r="A1706" s="213"/>
      <c r="B1706" s="214"/>
      <c r="C1706" s="213"/>
      <c r="D1706" s="213"/>
      <c r="E1706" s="213"/>
      <c r="F1706" s="213"/>
      <c r="G1706" s="213"/>
    </row>
    <row r="1707" spans="1:7" x14ac:dyDescent="0.2">
      <c r="A1707" s="213"/>
      <c r="B1707" s="214"/>
      <c r="C1707" s="213"/>
      <c r="D1707" s="213"/>
      <c r="E1707" s="213"/>
      <c r="F1707" s="213"/>
      <c r="G1707" s="213"/>
    </row>
    <row r="1708" spans="1:7" x14ac:dyDescent="0.2">
      <c r="A1708" s="213"/>
      <c r="B1708" s="214"/>
      <c r="C1708" s="213"/>
      <c r="D1708" s="213"/>
      <c r="E1708" s="213"/>
      <c r="F1708" s="213"/>
      <c r="G1708" s="213"/>
    </row>
    <row r="1709" spans="1:7" x14ac:dyDescent="0.2">
      <c r="A1709" s="213"/>
      <c r="B1709" s="214"/>
      <c r="C1709" s="213"/>
      <c r="D1709" s="213"/>
      <c r="E1709" s="213"/>
      <c r="F1709" s="213"/>
      <c r="G1709" s="213"/>
    </row>
    <row r="1710" spans="1:7" x14ac:dyDescent="0.2">
      <c r="A1710" s="213"/>
      <c r="B1710" s="214"/>
      <c r="C1710" s="213"/>
      <c r="D1710" s="213"/>
      <c r="E1710" s="213"/>
      <c r="F1710" s="213"/>
      <c r="G1710" s="213"/>
    </row>
    <row r="1711" spans="1:7" x14ac:dyDescent="0.2">
      <c r="A1711" s="213"/>
      <c r="B1711" s="214"/>
      <c r="C1711" s="213"/>
      <c r="D1711" s="213"/>
      <c r="E1711" s="213"/>
      <c r="F1711" s="213"/>
      <c r="G1711" s="213"/>
    </row>
    <row r="1712" spans="1:7" x14ac:dyDescent="0.2">
      <c r="A1712" s="213"/>
      <c r="B1712" s="214"/>
      <c r="C1712" s="213"/>
      <c r="D1712" s="213"/>
      <c r="E1712" s="213"/>
      <c r="F1712" s="213"/>
      <c r="G1712" s="213"/>
    </row>
    <row r="1713" spans="1:7" x14ac:dyDescent="0.2">
      <c r="A1713" s="213"/>
      <c r="B1713" s="214"/>
      <c r="C1713" s="213"/>
      <c r="D1713" s="213"/>
      <c r="E1713" s="213"/>
      <c r="F1713" s="213"/>
      <c r="G1713" s="213"/>
    </row>
    <row r="1714" spans="1:7" x14ac:dyDescent="0.2">
      <c r="A1714" s="213"/>
      <c r="B1714" s="214"/>
      <c r="C1714" s="213"/>
      <c r="D1714" s="213"/>
      <c r="E1714" s="213"/>
      <c r="F1714" s="213"/>
      <c r="G1714" s="213"/>
    </row>
    <row r="1715" spans="1:7" x14ac:dyDescent="0.2">
      <c r="A1715" s="213"/>
      <c r="B1715" s="214"/>
      <c r="C1715" s="213"/>
      <c r="D1715" s="213"/>
      <c r="E1715" s="213"/>
      <c r="F1715" s="213"/>
      <c r="G1715" s="213"/>
    </row>
    <row r="1716" spans="1:7" x14ac:dyDescent="0.2">
      <c r="A1716" s="213"/>
      <c r="B1716" s="214"/>
      <c r="C1716" s="213"/>
      <c r="D1716" s="213"/>
      <c r="E1716" s="213"/>
      <c r="F1716" s="213"/>
      <c r="G1716" s="213"/>
    </row>
    <row r="1717" spans="1:7" x14ac:dyDescent="0.2">
      <c r="A1717" s="213"/>
      <c r="B1717" s="214"/>
      <c r="C1717" s="213"/>
      <c r="D1717" s="213"/>
      <c r="E1717" s="213"/>
      <c r="F1717" s="213"/>
      <c r="G1717" s="213"/>
    </row>
    <row r="1718" spans="1:7" x14ac:dyDescent="0.2">
      <c r="A1718" s="213"/>
      <c r="B1718" s="214"/>
      <c r="C1718" s="213"/>
      <c r="D1718" s="213"/>
      <c r="E1718" s="213"/>
      <c r="F1718" s="213"/>
      <c r="G1718" s="213"/>
    </row>
    <row r="1719" spans="1:7" x14ac:dyDescent="0.2">
      <c r="A1719" s="213"/>
      <c r="B1719" s="214"/>
      <c r="C1719" s="213"/>
      <c r="D1719" s="213"/>
      <c r="E1719" s="213"/>
      <c r="F1719" s="213"/>
      <c r="G1719" s="213"/>
    </row>
    <row r="1720" spans="1:7" x14ac:dyDescent="0.2">
      <c r="A1720" s="213"/>
      <c r="B1720" s="214"/>
      <c r="C1720" s="213"/>
      <c r="D1720" s="213"/>
      <c r="E1720" s="213"/>
      <c r="F1720" s="213"/>
      <c r="G1720" s="213"/>
    </row>
    <row r="1721" spans="1:7" x14ac:dyDescent="0.2">
      <c r="A1721" s="213"/>
      <c r="B1721" s="214"/>
      <c r="C1721" s="213"/>
      <c r="D1721" s="213"/>
      <c r="E1721" s="213"/>
      <c r="F1721" s="213"/>
      <c r="G1721" s="213"/>
    </row>
    <row r="1722" spans="1:7" x14ac:dyDescent="0.2">
      <c r="A1722" s="213"/>
      <c r="B1722" s="214"/>
      <c r="C1722" s="213"/>
      <c r="D1722" s="213"/>
      <c r="E1722" s="213"/>
      <c r="F1722" s="213"/>
      <c r="G1722" s="213"/>
    </row>
    <row r="1723" spans="1:7" x14ac:dyDescent="0.2">
      <c r="A1723" s="213"/>
      <c r="B1723" s="214"/>
      <c r="C1723" s="213"/>
      <c r="D1723" s="213"/>
      <c r="E1723" s="213"/>
      <c r="F1723" s="213"/>
      <c r="G1723" s="213"/>
    </row>
    <row r="1724" spans="1:7" x14ac:dyDescent="0.2">
      <c r="A1724" s="213"/>
      <c r="B1724" s="214"/>
      <c r="C1724" s="213"/>
      <c r="D1724" s="213"/>
      <c r="E1724" s="213"/>
      <c r="F1724" s="213"/>
      <c r="G1724" s="213"/>
    </row>
    <row r="1725" spans="1:7" x14ac:dyDescent="0.2">
      <c r="A1725" s="213"/>
      <c r="B1725" s="214"/>
      <c r="C1725" s="213"/>
      <c r="D1725" s="213"/>
      <c r="E1725" s="213"/>
      <c r="F1725" s="213"/>
      <c r="G1725" s="213"/>
    </row>
    <row r="1726" spans="1:7" x14ac:dyDescent="0.2">
      <c r="A1726" s="213"/>
      <c r="B1726" s="214"/>
      <c r="C1726" s="213"/>
      <c r="D1726" s="213"/>
      <c r="E1726" s="213"/>
      <c r="F1726" s="213"/>
      <c r="G1726" s="213"/>
    </row>
    <row r="1727" spans="1:7" x14ac:dyDescent="0.2">
      <c r="A1727" s="213"/>
      <c r="B1727" s="214"/>
      <c r="C1727" s="213"/>
      <c r="D1727" s="213"/>
      <c r="E1727" s="213"/>
      <c r="F1727" s="213"/>
      <c r="G1727" s="213"/>
    </row>
    <row r="1728" spans="1:7" x14ac:dyDescent="0.2">
      <c r="A1728" s="213"/>
      <c r="B1728" s="214"/>
      <c r="C1728" s="213"/>
      <c r="D1728" s="213"/>
      <c r="E1728" s="213"/>
      <c r="F1728" s="213"/>
      <c r="G1728" s="213"/>
    </row>
    <row r="1729" spans="1:7" x14ac:dyDescent="0.2">
      <c r="A1729" s="213"/>
      <c r="B1729" s="214"/>
      <c r="C1729" s="213"/>
      <c r="D1729" s="213"/>
      <c r="E1729" s="213"/>
      <c r="F1729" s="213"/>
      <c r="G1729" s="213"/>
    </row>
    <row r="1730" spans="1:7" x14ac:dyDescent="0.2">
      <c r="A1730" s="213"/>
      <c r="B1730" s="214"/>
      <c r="C1730" s="213"/>
      <c r="D1730" s="213"/>
      <c r="E1730" s="213"/>
      <c r="F1730" s="213"/>
      <c r="G1730" s="213"/>
    </row>
    <row r="1731" spans="1:7" x14ac:dyDescent="0.2">
      <c r="A1731" s="213"/>
      <c r="B1731" s="214"/>
      <c r="C1731" s="213"/>
      <c r="D1731" s="213"/>
      <c r="E1731" s="213"/>
      <c r="F1731" s="213"/>
      <c r="G1731" s="213"/>
    </row>
    <row r="1732" spans="1:7" x14ac:dyDescent="0.2">
      <c r="A1732" s="213"/>
      <c r="B1732" s="214"/>
      <c r="C1732" s="213"/>
      <c r="D1732" s="213"/>
      <c r="E1732" s="213"/>
      <c r="F1732" s="213"/>
      <c r="G1732" s="213"/>
    </row>
    <row r="1733" spans="1:7" x14ac:dyDescent="0.2">
      <c r="A1733" s="213"/>
      <c r="B1733" s="214"/>
      <c r="C1733" s="213"/>
      <c r="D1733" s="213"/>
      <c r="E1733" s="213"/>
      <c r="F1733" s="213"/>
      <c r="G1733" s="213"/>
    </row>
    <row r="1734" spans="1:7" x14ac:dyDescent="0.2">
      <c r="A1734" s="213"/>
      <c r="B1734" s="214"/>
      <c r="C1734" s="213"/>
      <c r="D1734" s="213"/>
      <c r="E1734" s="213"/>
      <c r="F1734" s="213"/>
      <c r="G1734" s="213"/>
    </row>
    <row r="1735" spans="1:7" x14ac:dyDescent="0.2">
      <c r="A1735" s="213"/>
      <c r="B1735" s="214"/>
      <c r="C1735" s="213"/>
      <c r="D1735" s="213"/>
      <c r="E1735" s="213"/>
      <c r="F1735" s="213"/>
      <c r="G1735" s="213"/>
    </row>
    <row r="1736" spans="1:7" x14ac:dyDescent="0.2">
      <c r="A1736" s="213"/>
      <c r="B1736" s="214"/>
      <c r="C1736" s="213"/>
      <c r="D1736" s="213"/>
      <c r="E1736" s="213"/>
      <c r="F1736" s="213"/>
      <c r="G1736" s="213"/>
    </row>
    <row r="1737" spans="1:7" x14ac:dyDescent="0.2">
      <c r="A1737" s="213"/>
      <c r="B1737" s="214"/>
      <c r="C1737" s="213"/>
      <c r="D1737" s="213"/>
      <c r="E1737" s="213"/>
      <c r="F1737" s="213"/>
      <c r="G1737" s="213"/>
    </row>
    <row r="1738" spans="1:7" x14ac:dyDescent="0.2">
      <c r="A1738" s="213"/>
      <c r="B1738" s="214"/>
      <c r="C1738" s="213"/>
      <c r="D1738" s="213"/>
      <c r="E1738" s="213"/>
      <c r="F1738" s="213"/>
      <c r="G1738" s="213"/>
    </row>
    <row r="1739" spans="1:7" x14ac:dyDescent="0.2">
      <c r="A1739" s="213"/>
      <c r="B1739" s="214"/>
      <c r="C1739" s="213"/>
      <c r="D1739" s="213"/>
      <c r="E1739" s="213"/>
      <c r="F1739" s="213"/>
      <c r="G1739" s="213"/>
    </row>
    <row r="1740" spans="1:7" x14ac:dyDescent="0.2">
      <c r="A1740" s="213"/>
      <c r="B1740" s="214"/>
      <c r="C1740" s="213"/>
      <c r="D1740" s="213"/>
      <c r="E1740" s="213"/>
      <c r="F1740" s="213"/>
      <c r="G1740" s="213"/>
    </row>
    <row r="1741" spans="1:7" x14ac:dyDescent="0.2">
      <c r="A1741" s="213"/>
      <c r="B1741" s="214"/>
      <c r="C1741" s="213"/>
      <c r="D1741" s="213"/>
      <c r="E1741" s="213"/>
      <c r="F1741" s="213"/>
      <c r="G1741" s="213"/>
    </row>
    <row r="1742" spans="1:7" x14ac:dyDescent="0.2">
      <c r="A1742" s="213"/>
      <c r="B1742" s="214"/>
      <c r="C1742" s="213"/>
      <c r="D1742" s="213"/>
      <c r="E1742" s="213"/>
      <c r="F1742" s="213"/>
      <c r="G1742" s="213"/>
    </row>
    <row r="1743" spans="1:7" x14ac:dyDescent="0.2">
      <c r="A1743" s="213"/>
      <c r="B1743" s="214"/>
      <c r="C1743" s="213"/>
      <c r="D1743" s="213"/>
      <c r="E1743" s="213"/>
      <c r="F1743" s="213"/>
      <c r="G1743" s="213"/>
    </row>
    <row r="1744" spans="1:7" x14ac:dyDescent="0.2">
      <c r="A1744" s="213"/>
      <c r="B1744" s="214"/>
      <c r="C1744" s="213"/>
      <c r="D1744" s="213"/>
      <c r="E1744" s="213"/>
      <c r="F1744" s="213"/>
      <c r="G1744" s="213"/>
    </row>
    <row r="1745" spans="1:7" x14ac:dyDescent="0.2">
      <c r="A1745" s="213"/>
      <c r="B1745" s="214"/>
      <c r="C1745" s="213"/>
      <c r="D1745" s="213"/>
      <c r="E1745" s="213"/>
      <c r="F1745" s="213"/>
      <c r="G1745" s="213"/>
    </row>
    <row r="1746" spans="1:7" x14ac:dyDescent="0.2">
      <c r="A1746" s="213"/>
      <c r="B1746" s="214"/>
      <c r="C1746" s="213"/>
      <c r="D1746" s="213"/>
      <c r="E1746" s="213"/>
      <c r="F1746" s="213"/>
      <c r="G1746" s="213"/>
    </row>
    <row r="1747" spans="1:7" x14ac:dyDescent="0.2">
      <c r="A1747" s="213"/>
      <c r="B1747" s="214"/>
      <c r="C1747" s="213"/>
      <c r="D1747" s="213"/>
      <c r="E1747" s="213"/>
      <c r="F1747" s="213"/>
      <c r="G1747" s="213"/>
    </row>
    <row r="1748" spans="1:7" x14ac:dyDescent="0.2">
      <c r="A1748" s="213"/>
      <c r="B1748" s="214"/>
      <c r="C1748" s="213"/>
      <c r="D1748" s="213"/>
      <c r="E1748" s="213"/>
      <c r="F1748" s="213"/>
      <c r="G1748" s="213"/>
    </row>
    <row r="1749" spans="1:7" x14ac:dyDescent="0.2">
      <c r="A1749" s="213"/>
      <c r="B1749" s="214"/>
      <c r="C1749" s="213"/>
      <c r="D1749" s="213"/>
      <c r="E1749" s="213"/>
      <c r="F1749" s="213"/>
      <c r="G1749" s="213"/>
    </row>
    <row r="1750" spans="1:7" x14ac:dyDescent="0.2">
      <c r="A1750" s="213"/>
      <c r="B1750" s="214"/>
      <c r="C1750" s="213"/>
      <c r="D1750" s="213"/>
      <c r="E1750" s="213"/>
      <c r="F1750" s="213"/>
      <c r="G1750" s="213"/>
    </row>
    <row r="1751" spans="1:7" x14ac:dyDescent="0.2">
      <c r="A1751" s="213"/>
      <c r="B1751" s="214"/>
      <c r="C1751" s="213"/>
      <c r="D1751" s="213"/>
      <c r="E1751" s="213"/>
      <c r="F1751" s="213"/>
      <c r="G1751" s="213"/>
    </row>
    <row r="1752" spans="1:7" x14ac:dyDescent="0.2">
      <c r="A1752" s="213"/>
      <c r="B1752" s="214"/>
      <c r="C1752" s="213"/>
      <c r="D1752" s="213"/>
      <c r="E1752" s="213"/>
      <c r="F1752" s="213"/>
      <c r="G1752" s="213"/>
    </row>
    <row r="1753" spans="1:7" x14ac:dyDescent="0.2">
      <c r="A1753" s="213"/>
      <c r="B1753" s="214"/>
      <c r="C1753" s="213"/>
      <c r="D1753" s="213"/>
      <c r="E1753" s="213"/>
      <c r="F1753" s="213"/>
      <c r="G1753" s="213"/>
    </row>
    <row r="1754" spans="1:7" x14ac:dyDescent="0.2">
      <c r="A1754" s="213"/>
      <c r="B1754" s="214"/>
      <c r="C1754" s="213"/>
      <c r="D1754" s="213"/>
      <c r="E1754" s="213"/>
      <c r="F1754" s="213"/>
      <c r="G1754" s="213"/>
    </row>
    <row r="1755" spans="1:7" x14ac:dyDescent="0.2">
      <c r="A1755" s="213"/>
      <c r="B1755" s="214"/>
      <c r="C1755" s="213"/>
      <c r="D1755" s="213"/>
      <c r="E1755" s="213"/>
      <c r="F1755" s="213"/>
      <c r="G1755" s="213"/>
    </row>
    <row r="1756" spans="1:7" x14ac:dyDescent="0.2">
      <c r="A1756" s="213"/>
      <c r="B1756" s="214"/>
      <c r="C1756" s="213"/>
      <c r="D1756" s="213"/>
      <c r="E1756" s="213"/>
      <c r="F1756" s="213"/>
      <c r="G1756" s="213"/>
    </row>
    <row r="1757" spans="1:7" x14ac:dyDescent="0.2">
      <c r="A1757" s="213"/>
      <c r="B1757" s="214"/>
      <c r="C1757" s="213"/>
      <c r="D1757" s="213"/>
      <c r="E1757" s="213"/>
      <c r="F1757" s="213"/>
      <c r="G1757" s="213"/>
    </row>
    <row r="1758" spans="1:7" x14ac:dyDescent="0.2">
      <c r="A1758" s="213"/>
      <c r="B1758" s="214"/>
      <c r="C1758" s="213"/>
      <c r="D1758" s="213"/>
      <c r="E1758" s="213"/>
      <c r="F1758" s="213"/>
      <c r="G1758" s="213"/>
    </row>
    <row r="1759" spans="1:7" x14ac:dyDescent="0.2">
      <c r="A1759" s="213"/>
      <c r="B1759" s="214"/>
      <c r="C1759" s="213"/>
      <c r="D1759" s="213"/>
      <c r="E1759" s="213"/>
      <c r="F1759" s="213"/>
      <c r="G1759" s="213"/>
    </row>
    <row r="1760" spans="1:7" x14ac:dyDescent="0.2">
      <c r="A1760" s="213"/>
      <c r="B1760" s="214"/>
      <c r="C1760" s="213"/>
      <c r="D1760" s="213"/>
      <c r="E1760" s="213"/>
      <c r="F1760" s="213"/>
      <c r="G1760" s="213"/>
    </row>
    <row r="1761" spans="1:7" x14ac:dyDescent="0.2">
      <c r="A1761" s="213"/>
      <c r="B1761" s="214"/>
      <c r="C1761" s="213"/>
      <c r="D1761" s="213"/>
      <c r="E1761" s="213"/>
      <c r="F1761" s="213"/>
      <c r="G1761" s="213"/>
    </row>
    <row r="1762" spans="1:7" x14ac:dyDescent="0.2">
      <c r="A1762" s="213"/>
      <c r="B1762" s="214"/>
      <c r="C1762" s="213"/>
      <c r="D1762" s="213"/>
      <c r="E1762" s="213"/>
      <c r="F1762" s="213"/>
      <c r="G1762" s="213"/>
    </row>
    <row r="1763" spans="1:7" x14ac:dyDescent="0.2">
      <c r="A1763" s="213"/>
      <c r="B1763" s="214"/>
      <c r="C1763" s="213"/>
      <c r="D1763" s="213"/>
      <c r="E1763" s="213"/>
      <c r="F1763" s="213"/>
      <c r="G1763" s="213"/>
    </row>
    <row r="1764" spans="1:7" x14ac:dyDescent="0.2">
      <c r="A1764" s="213"/>
      <c r="B1764" s="214"/>
      <c r="C1764" s="213"/>
      <c r="D1764" s="213"/>
      <c r="E1764" s="213"/>
      <c r="F1764" s="213"/>
      <c r="G1764" s="213"/>
    </row>
    <row r="1765" spans="1:7" x14ac:dyDescent="0.2">
      <c r="A1765" s="213"/>
      <c r="B1765" s="214"/>
      <c r="C1765" s="213"/>
      <c r="D1765" s="213"/>
      <c r="E1765" s="213"/>
      <c r="F1765" s="213"/>
      <c r="G1765" s="213"/>
    </row>
    <row r="1766" spans="1:7" x14ac:dyDescent="0.2">
      <c r="A1766" s="213"/>
      <c r="B1766" s="214"/>
      <c r="C1766" s="213"/>
      <c r="D1766" s="213"/>
      <c r="E1766" s="213"/>
      <c r="F1766" s="213"/>
      <c r="G1766" s="213"/>
    </row>
    <row r="1767" spans="1:7" x14ac:dyDescent="0.2">
      <c r="A1767" s="213"/>
      <c r="B1767" s="214"/>
      <c r="C1767" s="213"/>
      <c r="D1767" s="213"/>
      <c r="E1767" s="213"/>
      <c r="F1767" s="213"/>
      <c r="G1767" s="213"/>
    </row>
    <row r="1768" spans="1:7" x14ac:dyDescent="0.2">
      <c r="A1768" s="213"/>
      <c r="B1768" s="214"/>
      <c r="C1768" s="213"/>
      <c r="D1768" s="213"/>
      <c r="E1768" s="213"/>
      <c r="F1768" s="213"/>
      <c r="G1768" s="213"/>
    </row>
    <row r="1769" spans="1:7" x14ac:dyDescent="0.2">
      <c r="A1769" s="213"/>
      <c r="B1769" s="214"/>
      <c r="C1769" s="213"/>
      <c r="D1769" s="213"/>
      <c r="E1769" s="213"/>
      <c r="F1769" s="213"/>
      <c r="G1769" s="213"/>
    </row>
    <row r="1770" spans="1:7" x14ac:dyDescent="0.2">
      <c r="A1770" s="213"/>
      <c r="B1770" s="214"/>
      <c r="C1770" s="213"/>
      <c r="D1770" s="213"/>
      <c r="E1770" s="213"/>
      <c r="F1770" s="213"/>
      <c r="G1770" s="213"/>
    </row>
    <row r="1771" spans="1:7" x14ac:dyDescent="0.2">
      <c r="A1771" s="213"/>
      <c r="B1771" s="214"/>
      <c r="C1771" s="213"/>
      <c r="D1771" s="213"/>
      <c r="E1771" s="213"/>
      <c r="F1771" s="213"/>
      <c r="G1771" s="213"/>
    </row>
    <row r="1772" spans="1:7" x14ac:dyDescent="0.2">
      <c r="A1772" s="213"/>
      <c r="B1772" s="214"/>
      <c r="C1772" s="213"/>
      <c r="D1772" s="213"/>
      <c r="E1772" s="213"/>
      <c r="F1772" s="213"/>
      <c r="G1772" s="213"/>
    </row>
    <row r="1773" spans="1:7" x14ac:dyDescent="0.2">
      <c r="A1773" s="213"/>
      <c r="B1773" s="214"/>
      <c r="C1773" s="213"/>
      <c r="D1773" s="213"/>
      <c r="E1773" s="213"/>
      <c r="F1773" s="213"/>
      <c r="G1773" s="213"/>
    </row>
    <row r="1774" spans="1:7" x14ac:dyDescent="0.2">
      <c r="A1774" s="213"/>
      <c r="B1774" s="214"/>
      <c r="C1774" s="213"/>
      <c r="D1774" s="213"/>
      <c r="E1774" s="213"/>
      <c r="F1774" s="213"/>
      <c r="G1774" s="213"/>
    </row>
    <row r="1775" spans="1:7" x14ac:dyDescent="0.2">
      <c r="A1775" s="213"/>
      <c r="B1775" s="214"/>
      <c r="C1775" s="213"/>
      <c r="D1775" s="213"/>
      <c r="E1775" s="213"/>
      <c r="F1775" s="213"/>
      <c r="G1775" s="213"/>
    </row>
    <row r="1776" spans="1:7" x14ac:dyDescent="0.2">
      <c r="A1776" s="213"/>
      <c r="B1776" s="214"/>
      <c r="C1776" s="213"/>
      <c r="D1776" s="213"/>
      <c r="E1776" s="213"/>
      <c r="F1776" s="213"/>
      <c r="G1776" s="213"/>
    </row>
    <row r="1777" spans="1:7" x14ac:dyDescent="0.2">
      <c r="A1777" s="213"/>
      <c r="B1777" s="214"/>
      <c r="C1777" s="213"/>
      <c r="D1777" s="213"/>
      <c r="E1777" s="213"/>
      <c r="F1777" s="213"/>
      <c r="G1777" s="213"/>
    </row>
    <row r="1778" spans="1:7" x14ac:dyDescent="0.2">
      <c r="A1778" s="213"/>
      <c r="B1778" s="214"/>
      <c r="C1778" s="213"/>
      <c r="D1778" s="213"/>
      <c r="E1778" s="213"/>
      <c r="F1778" s="213"/>
      <c r="G1778" s="213"/>
    </row>
    <row r="1779" spans="1:7" x14ac:dyDescent="0.2">
      <c r="A1779" s="213"/>
      <c r="B1779" s="214"/>
      <c r="C1779" s="213"/>
      <c r="D1779" s="213"/>
      <c r="E1779" s="213"/>
      <c r="F1779" s="213"/>
      <c r="G1779" s="213"/>
    </row>
    <row r="1780" spans="1:7" x14ac:dyDescent="0.2">
      <c r="A1780" s="213"/>
      <c r="B1780" s="214"/>
      <c r="C1780" s="213"/>
      <c r="D1780" s="213"/>
      <c r="E1780" s="213"/>
      <c r="F1780" s="213"/>
      <c r="G1780" s="213"/>
    </row>
    <row r="1781" spans="1:7" x14ac:dyDescent="0.2">
      <c r="A1781" s="213"/>
      <c r="B1781" s="214"/>
      <c r="C1781" s="213"/>
      <c r="D1781" s="213"/>
      <c r="E1781" s="213"/>
      <c r="F1781" s="213"/>
      <c r="G1781" s="213"/>
    </row>
    <row r="1782" spans="1:7" x14ac:dyDescent="0.2">
      <c r="A1782" s="213"/>
      <c r="B1782" s="214"/>
      <c r="C1782" s="213"/>
      <c r="D1782" s="213"/>
      <c r="E1782" s="213"/>
      <c r="F1782" s="213"/>
      <c r="G1782" s="213"/>
    </row>
    <row r="1783" spans="1:7" x14ac:dyDescent="0.2">
      <c r="A1783" s="213"/>
      <c r="B1783" s="214"/>
      <c r="C1783" s="213"/>
      <c r="D1783" s="213"/>
      <c r="E1783" s="213"/>
      <c r="F1783" s="213"/>
      <c r="G1783" s="213"/>
    </row>
    <row r="1784" spans="1:7" x14ac:dyDescent="0.2">
      <c r="A1784" s="213"/>
      <c r="B1784" s="214"/>
      <c r="C1784" s="213"/>
      <c r="D1784" s="213"/>
      <c r="E1784" s="213"/>
      <c r="F1784" s="213"/>
      <c r="G1784" s="213"/>
    </row>
    <row r="1785" spans="1:7" x14ac:dyDescent="0.2">
      <c r="A1785" s="213"/>
      <c r="B1785" s="214"/>
      <c r="C1785" s="213"/>
      <c r="D1785" s="213"/>
      <c r="E1785" s="213"/>
      <c r="F1785" s="213"/>
      <c r="G1785" s="213"/>
    </row>
    <row r="1786" spans="1:7" x14ac:dyDescent="0.2">
      <c r="A1786" s="213"/>
      <c r="B1786" s="214"/>
      <c r="C1786" s="213"/>
      <c r="D1786" s="213"/>
      <c r="E1786" s="213"/>
      <c r="F1786" s="213"/>
      <c r="G1786" s="213"/>
    </row>
    <row r="1787" spans="1:7" x14ac:dyDescent="0.2">
      <c r="A1787" s="213"/>
      <c r="B1787" s="214"/>
      <c r="C1787" s="213"/>
      <c r="D1787" s="213"/>
      <c r="E1787" s="213"/>
      <c r="F1787" s="213"/>
      <c r="G1787" s="213"/>
    </row>
    <row r="1788" spans="1:7" x14ac:dyDescent="0.2">
      <c r="A1788" s="213"/>
      <c r="B1788" s="214"/>
      <c r="C1788" s="213"/>
      <c r="D1788" s="213"/>
      <c r="E1788" s="213"/>
      <c r="F1788" s="213"/>
      <c r="G1788" s="213"/>
    </row>
    <row r="1789" spans="1:7" x14ac:dyDescent="0.2">
      <c r="A1789" s="213"/>
      <c r="B1789" s="214"/>
      <c r="C1789" s="213"/>
      <c r="D1789" s="213"/>
      <c r="E1789" s="213"/>
      <c r="F1789" s="213"/>
      <c r="G1789" s="213"/>
    </row>
    <row r="1790" spans="1:7" x14ac:dyDescent="0.2">
      <c r="A1790" s="213"/>
      <c r="B1790" s="214"/>
      <c r="C1790" s="213"/>
      <c r="D1790" s="213"/>
      <c r="E1790" s="213"/>
      <c r="F1790" s="213"/>
      <c r="G1790" s="213"/>
    </row>
    <row r="1791" spans="1:7" x14ac:dyDescent="0.2">
      <c r="A1791" s="213"/>
      <c r="B1791" s="214"/>
      <c r="C1791" s="213"/>
      <c r="D1791" s="213"/>
      <c r="E1791" s="213"/>
      <c r="F1791" s="213"/>
      <c r="G1791" s="213"/>
    </row>
    <row r="1792" spans="1:7" x14ac:dyDescent="0.2">
      <c r="A1792" s="213"/>
      <c r="B1792" s="214"/>
      <c r="C1792" s="213"/>
      <c r="D1792" s="213"/>
      <c r="E1792" s="213"/>
      <c r="F1792" s="213"/>
      <c r="G1792" s="213"/>
    </row>
    <row r="1793" spans="1:7" x14ac:dyDescent="0.2">
      <c r="A1793" s="213"/>
      <c r="B1793" s="214"/>
      <c r="C1793" s="213"/>
      <c r="D1793" s="213"/>
      <c r="E1793" s="213"/>
      <c r="F1793" s="213"/>
      <c r="G1793" s="213"/>
    </row>
    <row r="1794" spans="1:7" x14ac:dyDescent="0.2">
      <c r="A1794" s="213"/>
      <c r="B1794" s="214"/>
      <c r="C1794" s="213"/>
      <c r="D1794" s="213"/>
      <c r="E1794" s="213"/>
      <c r="F1794" s="213"/>
      <c r="G1794" s="213"/>
    </row>
    <row r="1795" spans="1:7" x14ac:dyDescent="0.2">
      <c r="A1795" s="213"/>
      <c r="B1795" s="214"/>
      <c r="C1795" s="213"/>
      <c r="D1795" s="213"/>
      <c r="E1795" s="213"/>
      <c r="F1795" s="213"/>
      <c r="G1795" s="213"/>
    </row>
    <row r="1796" spans="1:7" x14ac:dyDescent="0.2">
      <c r="A1796" s="213"/>
      <c r="B1796" s="214"/>
      <c r="C1796" s="213"/>
      <c r="D1796" s="213"/>
      <c r="E1796" s="213"/>
      <c r="F1796" s="213"/>
      <c r="G1796" s="213"/>
    </row>
    <row r="1797" spans="1:7" x14ac:dyDescent="0.2">
      <c r="A1797" s="213"/>
      <c r="B1797" s="214"/>
      <c r="C1797" s="213"/>
      <c r="D1797" s="213"/>
      <c r="E1797" s="213"/>
      <c r="F1797" s="213"/>
      <c r="G1797" s="213"/>
    </row>
    <row r="1798" spans="1:7" x14ac:dyDescent="0.2">
      <c r="A1798" s="213"/>
      <c r="B1798" s="214"/>
      <c r="C1798" s="213"/>
      <c r="D1798" s="213"/>
      <c r="E1798" s="213"/>
      <c r="F1798" s="213"/>
      <c r="G1798" s="213"/>
    </row>
    <row r="1799" spans="1:7" x14ac:dyDescent="0.2">
      <c r="A1799" s="213"/>
      <c r="B1799" s="214"/>
      <c r="C1799" s="213"/>
      <c r="D1799" s="213"/>
      <c r="E1799" s="213"/>
      <c r="F1799" s="213"/>
      <c r="G1799" s="213"/>
    </row>
    <row r="1800" spans="1:7" x14ac:dyDescent="0.2">
      <c r="A1800" s="213"/>
      <c r="B1800" s="214"/>
      <c r="C1800" s="213"/>
      <c r="D1800" s="213"/>
      <c r="E1800" s="213"/>
      <c r="F1800" s="213"/>
      <c r="G1800" s="213"/>
    </row>
    <row r="1801" spans="1:7" x14ac:dyDescent="0.2">
      <c r="A1801" s="213"/>
      <c r="B1801" s="214"/>
      <c r="C1801" s="213"/>
      <c r="D1801" s="213"/>
      <c r="E1801" s="213"/>
      <c r="F1801" s="213"/>
      <c r="G1801" s="213"/>
    </row>
    <row r="1802" spans="1:7" x14ac:dyDescent="0.2">
      <c r="A1802" s="213"/>
      <c r="B1802" s="214"/>
      <c r="C1802" s="213"/>
      <c r="D1802" s="213"/>
      <c r="E1802" s="213"/>
      <c r="F1802" s="213"/>
      <c r="G1802" s="213"/>
    </row>
    <row r="1803" spans="1:7" x14ac:dyDescent="0.2">
      <c r="A1803" s="213"/>
      <c r="B1803" s="214"/>
      <c r="C1803" s="213"/>
      <c r="D1803" s="213"/>
      <c r="E1803" s="213"/>
      <c r="F1803" s="213"/>
      <c r="G1803" s="213"/>
    </row>
    <row r="1804" spans="1:7" x14ac:dyDescent="0.2">
      <c r="A1804" s="213"/>
      <c r="B1804" s="214"/>
      <c r="C1804" s="213"/>
      <c r="D1804" s="213"/>
      <c r="E1804" s="213"/>
      <c r="F1804" s="213"/>
      <c r="G1804" s="213"/>
    </row>
    <row r="1805" spans="1:7" x14ac:dyDescent="0.2">
      <c r="A1805" s="213"/>
      <c r="B1805" s="214"/>
      <c r="C1805" s="213"/>
      <c r="D1805" s="213"/>
      <c r="E1805" s="213"/>
      <c r="F1805" s="213"/>
      <c r="G1805" s="213"/>
    </row>
    <row r="1806" spans="1:7" x14ac:dyDescent="0.2">
      <c r="A1806" s="213"/>
      <c r="B1806" s="214"/>
      <c r="C1806" s="213"/>
      <c r="D1806" s="213"/>
      <c r="E1806" s="213"/>
      <c r="F1806" s="213"/>
      <c r="G1806" s="213"/>
    </row>
    <row r="1807" spans="1:7" x14ac:dyDescent="0.2">
      <c r="A1807" s="213"/>
      <c r="B1807" s="214"/>
      <c r="C1807" s="213"/>
      <c r="D1807" s="213"/>
      <c r="E1807" s="213"/>
      <c r="F1807" s="213"/>
      <c r="G1807" s="213"/>
    </row>
    <row r="1808" spans="1:7" x14ac:dyDescent="0.2">
      <c r="A1808" s="213"/>
      <c r="B1808" s="214"/>
      <c r="C1808" s="213"/>
      <c r="D1808" s="213"/>
      <c r="E1808" s="213"/>
      <c r="F1808" s="213"/>
      <c r="G1808" s="213"/>
    </row>
    <row r="1809" spans="1:7" x14ac:dyDescent="0.2">
      <c r="A1809" s="213"/>
      <c r="B1809" s="214"/>
      <c r="C1809" s="213"/>
      <c r="D1809" s="213"/>
      <c r="E1809" s="213"/>
      <c r="F1809" s="213"/>
      <c r="G1809" s="213"/>
    </row>
    <row r="1810" spans="1:7" x14ac:dyDescent="0.2">
      <c r="A1810" s="213"/>
      <c r="B1810" s="214"/>
      <c r="C1810" s="213"/>
      <c r="D1810" s="213"/>
      <c r="E1810" s="213"/>
      <c r="F1810" s="213"/>
      <c r="G1810" s="213"/>
    </row>
    <row r="1811" spans="1:7" x14ac:dyDescent="0.2">
      <c r="A1811" s="213"/>
      <c r="B1811" s="214"/>
      <c r="C1811" s="213"/>
      <c r="D1811" s="213"/>
      <c r="E1811" s="213"/>
      <c r="F1811" s="213"/>
      <c r="G1811" s="213"/>
    </row>
    <row r="1812" spans="1:7" x14ac:dyDescent="0.2">
      <c r="A1812" s="213"/>
      <c r="B1812" s="214"/>
      <c r="C1812" s="213"/>
      <c r="D1812" s="213"/>
      <c r="E1812" s="213"/>
      <c r="F1812" s="213"/>
      <c r="G1812" s="213"/>
    </row>
    <row r="1813" spans="1:7" x14ac:dyDescent="0.2">
      <c r="A1813" s="213"/>
      <c r="B1813" s="214"/>
      <c r="C1813" s="213"/>
      <c r="D1813" s="213"/>
      <c r="E1813" s="213"/>
      <c r="F1813" s="213"/>
      <c r="G1813" s="213"/>
    </row>
    <row r="1814" spans="1:7" x14ac:dyDescent="0.2">
      <c r="A1814" s="213"/>
      <c r="B1814" s="214"/>
      <c r="C1814" s="213"/>
      <c r="D1814" s="213"/>
      <c r="E1814" s="213"/>
      <c r="F1814" s="213"/>
      <c r="G1814" s="213"/>
    </row>
    <row r="1815" spans="1:7" x14ac:dyDescent="0.2">
      <c r="A1815" s="213"/>
      <c r="B1815" s="214"/>
      <c r="C1815" s="213"/>
      <c r="D1815" s="213"/>
      <c r="E1815" s="213"/>
      <c r="F1815" s="213"/>
      <c r="G1815" s="213"/>
    </row>
    <row r="1816" spans="1:7" x14ac:dyDescent="0.2">
      <c r="A1816" s="213"/>
      <c r="B1816" s="214"/>
      <c r="C1816" s="213"/>
      <c r="D1816" s="213"/>
      <c r="E1816" s="213"/>
      <c r="F1816" s="213"/>
      <c r="G1816" s="213"/>
    </row>
    <row r="1817" spans="1:7" x14ac:dyDescent="0.2">
      <c r="A1817" s="213"/>
      <c r="B1817" s="214"/>
      <c r="C1817" s="213"/>
      <c r="D1817" s="213"/>
      <c r="E1817" s="213"/>
      <c r="F1817" s="213"/>
      <c r="G1817" s="213"/>
    </row>
    <row r="1818" spans="1:7" x14ac:dyDescent="0.2">
      <c r="A1818" s="213"/>
      <c r="B1818" s="214"/>
      <c r="C1818" s="213"/>
      <c r="D1818" s="213"/>
      <c r="E1818" s="213"/>
      <c r="F1818" s="213"/>
      <c r="G1818" s="213"/>
    </row>
    <row r="1819" spans="1:7" x14ac:dyDescent="0.2">
      <c r="A1819" s="213"/>
      <c r="B1819" s="214"/>
      <c r="C1819" s="213"/>
      <c r="D1819" s="213"/>
      <c r="E1819" s="213"/>
      <c r="F1819" s="213"/>
      <c r="G1819" s="213"/>
    </row>
    <row r="1820" spans="1:7" x14ac:dyDescent="0.2">
      <c r="A1820" s="213"/>
      <c r="B1820" s="214"/>
      <c r="C1820" s="213"/>
      <c r="D1820" s="213"/>
      <c r="E1820" s="213"/>
      <c r="F1820" s="213"/>
      <c r="G1820" s="213"/>
    </row>
    <row r="1821" spans="1:7" x14ac:dyDescent="0.2">
      <c r="A1821" s="213"/>
      <c r="B1821" s="214"/>
      <c r="C1821" s="213"/>
      <c r="D1821" s="213"/>
      <c r="E1821" s="213"/>
      <c r="F1821" s="213"/>
      <c r="G1821" s="213"/>
    </row>
    <row r="1822" spans="1:7" x14ac:dyDescent="0.2">
      <c r="A1822" s="213"/>
      <c r="B1822" s="214"/>
      <c r="C1822" s="213"/>
      <c r="D1822" s="213"/>
      <c r="E1822" s="213"/>
      <c r="F1822" s="213"/>
      <c r="G1822" s="213"/>
    </row>
    <row r="1823" spans="1:7" x14ac:dyDescent="0.2">
      <c r="A1823" s="213"/>
      <c r="B1823" s="214"/>
      <c r="C1823" s="213"/>
      <c r="D1823" s="213"/>
      <c r="E1823" s="213"/>
      <c r="F1823" s="213"/>
      <c r="G1823" s="213"/>
    </row>
    <row r="1824" spans="1:7" x14ac:dyDescent="0.2">
      <c r="A1824" s="213"/>
      <c r="B1824" s="214"/>
      <c r="C1824" s="213"/>
      <c r="D1824" s="213"/>
      <c r="E1824" s="213"/>
      <c r="F1824" s="213"/>
      <c r="G1824" s="213"/>
    </row>
    <row r="1825" spans="1:7" x14ac:dyDescent="0.2">
      <c r="A1825" s="213"/>
      <c r="B1825" s="214"/>
      <c r="C1825" s="213"/>
      <c r="D1825" s="213"/>
      <c r="E1825" s="213"/>
      <c r="F1825" s="213"/>
      <c r="G1825" s="213"/>
    </row>
    <row r="1826" spans="1:7" x14ac:dyDescent="0.2">
      <c r="A1826" s="213"/>
      <c r="B1826" s="214"/>
      <c r="C1826" s="213"/>
      <c r="D1826" s="213"/>
      <c r="E1826" s="213"/>
      <c r="F1826" s="213"/>
      <c r="G1826" s="213"/>
    </row>
    <row r="1827" spans="1:7" x14ac:dyDescent="0.2">
      <c r="A1827" s="213"/>
      <c r="B1827" s="214"/>
      <c r="C1827" s="213"/>
      <c r="D1827" s="213"/>
      <c r="E1827" s="213"/>
      <c r="F1827" s="213"/>
      <c r="G1827" s="213"/>
    </row>
    <row r="1828" spans="1:7" x14ac:dyDescent="0.2">
      <c r="A1828" s="213"/>
      <c r="B1828" s="214"/>
      <c r="C1828" s="213"/>
      <c r="D1828" s="213"/>
      <c r="E1828" s="213"/>
      <c r="F1828" s="213"/>
      <c r="G1828" s="213"/>
    </row>
    <row r="1829" spans="1:7" x14ac:dyDescent="0.2">
      <c r="A1829" s="213"/>
      <c r="B1829" s="214"/>
      <c r="C1829" s="213"/>
      <c r="D1829" s="213"/>
      <c r="E1829" s="213"/>
      <c r="F1829" s="213"/>
      <c r="G1829" s="213"/>
    </row>
    <row r="1830" spans="1:7" x14ac:dyDescent="0.2">
      <c r="A1830" s="213"/>
      <c r="B1830" s="214"/>
      <c r="C1830" s="213"/>
      <c r="D1830" s="213"/>
      <c r="E1830" s="213"/>
      <c r="F1830" s="213"/>
      <c r="G1830" s="213"/>
    </row>
    <row r="1831" spans="1:7" x14ac:dyDescent="0.2">
      <c r="A1831" s="213"/>
      <c r="B1831" s="214"/>
      <c r="C1831" s="213"/>
      <c r="D1831" s="213"/>
      <c r="E1831" s="213"/>
      <c r="F1831" s="213"/>
      <c r="G1831" s="213"/>
    </row>
    <row r="1832" spans="1:7" x14ac:dyDescent="0.2">
      <c r="A1832" s="213"/>
      <c r="B1832" s="214"/>
      <c r="C1832" s="213"/>
      <c r="D1832" s="213"/>
      <c r="E1832" s="213"/>
      <c r="F1832" s="213"/>
      <c r="G1832" s="213"/>
    </row>
    <row r="1833" spans="1:7" x14ac:dyDescent="0.2">
      <c r="A1833" s="213"/>
      <c r="B1833" s="214"/>
      <c r="C1833" s="213"/>
      <c r="D1833" s="213"/>
      <c r="E1833" s="213"/>
      <c r="F1833" s="213"/>
      <c r="G1833" s="213"/>
    </row>
    <row r="1834" spans="1:7" x14ac:dyDescent="0.2">
      <c r="A1834" s="213"/>
      <c r="B1834" s="214"/>
      <c r="C1834" s="213"/>
      <c r="D1834" s="213"/>
      <c r="E1834" s="213"/>
      <c r="F1834" s="213"/>
      <c r="G1834" s="213"/>
    </row>
    <row r="1835" spans="1:7" x14ac:dyDescent="0.2">
      <c r="A1835" s="213"/>
      <c r="B1835" s="214"/>
      <c r="C1835" s="213"/>
      <c r="D1835" s="213"/>
      <c r="E1835" s="213"/>
      <c r="F1835" s="213"/>
      <c r="G1835" s="213"/>
    </row>
    <row r="1836" spans="1:7" x14ac:dyDescent="0.2">
      <c r="A1836" s="213"/>
      <c r="B1836" s="214"/>
      <c r="C1836" s="213"/>
      <c r="D1836" s="213"/>
      <c r="E1836" s="213"/>
      <c r="F1836" s="213"/>
      <c r="G1836" s="213"/>
    </row>
    <row r="1837" spans="1:7" x14ac:dyDescent="0.2">
      <c r="A1837" s="213"/>
      <c r="B1837" s="214"/>
      <c r="C1837" s="213"/>
      <c r="D1837" s="213"/>
      <c r="E1837" s="213"/>
      <c r="F1837" s="213"/>
      <c r="G1837" s="213"/>
    </row>
    <row r="1838" spans="1:7" x14ac:dyDescent="0.2">
      <c r="A1838" s="213"/>
      <c r="B1838" s="214"/>
      <c r="C1838" s="213"/>
      <c r="D1838" s="213"/>
      <c r="E1838" s="213"/>
      <c r="F1838" s="213"/>
      <c r="G1838" s="213"/>
    </row>
    <row r="1839" spans="1:7" x14ac:dyDescent="0.2">
      <c r="A1839" s="213"/>
      <c r="B1839" s="214"/>
      <c r="C1839" s="213"/>
      <c r="D1839" s="213"/>
      <c r="E1839" s="213"/>
      <c r="F1839" s="213"/>
      <c r="G1839" s="213"/>
    </row>
    <row r="1840" spans="1:7" x14ac:dyDescent="0.2">
      <c r="A1840" s="213"/>
      <c r="B1840" s="214"/>
      <c r="C1840" s="213"/>
      <c r="D1840" s="213"/>
      <c r="E1840" s="213"/>
      <c r="F1840" s="213"/>
      <c r="G1840" s="213"/>
    </row>
    <row r="1841" spans="1:7" x14ac:dyDescent="0.2">
      <c r="A1841" s="213"/>
      <c r="B1841" s="214"/>
      <c r="C1841" s="213"/>
      <c r="D1841" s="213"/>
      <c r="E1841" s="213"/>
      <c r="F1841" s="213"/>
      <c r="G1841" s="213"/>
    </row>
    <row r="1842" spans="1:7" x14ac:dyDescent="0.2">
      <c r="A1842" s="213"/>
      <c r="B1842" s="214"/>
      <c r="C1842" s="213"/>
      <c r="D1842" s="213"/>
      <c r="E1842" s="213"/>
      <c r="F1842" s="213"/>
      <c r="G1842" s="213"/>
    </row>
    <row r="1843" spans="1:7" x14ac:dyDescent="0.2">
      <c r="A1843" s="213"/>
      <c r="B1843" s="214"/>
      <c r="C1843" s="213"/>
      <c r="D1843" s="213"/>
      <c r="E1843" s="213"/>
      <c r="F1843" s="213"/>
      <c r="G1843" s="213"/>
    </row>
    <row r="1844" spans="1:7" x14ac:dyDescent="0.2">
      <c r="A1844" s="213"/>
      <c r="B1844" s="214"/>
      <c r="C1844" s="213"/>
      <c r="D1844" s="213"/>
      <c r="E1844" s="213"/>
      <c r="F1844" s="213"/>
      <c r="G1844" s="213"/>
    </row>
    <row r="1845" spans="1:7" x14ac:dyDescent="0.2">
      <c r="A1845" s="213"/>
      <c r="B1845" s="214"/>
      <c r="C1845" s="213"/>
      <c r="D1845" s="213"/>
      <c r="E1845" s="213"/>
      <c r="F1845" s="213"/>
      <c r="G1845" s="213"/>
    </row>
    <row r="1846" spans="1:7" x14ac:dyDescent="0.2">
      <c r="A1846" s="213"/>
      <c r="B1846" s="214"/>
      <c r="C1846" s="213"/>
      <c r="D1846" s="213"/>
      <c r="E1846" s="213"/>
      <c r="F1846" s="213"/>
      <c r="G1846" s="213"/>
    </row>
    <row r="1847" spans="1:7" x14ac:dyDescent="0.2">
      <c r="A1847" s="213"/>
      <c r="B1847" s="214"/>
      <c r="C1847" s="213"/>
      <c r="D1847" s="213"/>
      <c r="E1847" s="213"/>
      <c r="F1847" s="213"/>
      <c r="G1847" s="213"/>
    </row>
    <row r="1848" spans="1:7" x14ac:dyDescent="0.2">
      <c r="A1848" s="213"/>
      <c r="B1848" s="214"/>
      <c r="C1848" s="213"/>
      <c r="D1848" s="213"/>
      <c r="E1848" s="213"/>
      <c r="F1848" s="213"/>
      <c r="G1848" s="213"/>
    </row>
    <row r="1849" spans="1:7" x14ac:dyDescent="0.2">
      <c r="A1849" s="213"/>
      <c r="B1849" s="214"/>
      <c r="C1849" s="213"/>
      <c r="D1849" s="213"/>
      <c r="E1849" s="213"/>
      <c r="F1849" s="213"/>
      <c r="G1849" s="213"/>
    </row>
    <row r="1850" spans="1:7" x14ac:dyDescent="0.2">
      <c r="A1850" s="213"/>
      <c r="B1850" s="214"/>
      <c r="C1850" s="213"/>
      <c r="D1850" s="213"/>
      <c r="E1850" s="213"/>
      <c r="F1850" s="213"/>
      <c r="G1850" s="213"/>
    </row>
    <row r="1851" spans="1:7" x14ac:dyDescent="0.2">
      <c r="A1851" s="213"/>
      <c r="B1851" s="214"/>
      <c r="C1851" s="213"/>
      <c r="D1851" s="213"/>
      <c r="E1851" s="213"/>
      <c r="F1851" s="213"/>
      <c r="G1851" s="213"/>
    </row>
    <row r="1852" spans="1:7" x14ac:dyDescent="0.2">
      <c r="A1852" s="213"/>
      <c r="B1852" s="214"/>
      <c r="C1852" s="213"/>
      <c r="D1852" s="213"/>
      <c r="E1852" s="213"/>
      <c r="F1852" s="213"/>
      <c r="G1852" s="213"/>
    </row>
    <row r="1853" spans="1:7" x14ac:dyDescent="0.2">
      <c r="A1853" s="213"/>
      <c r="B1853" s="214"/>
      <c r="C1853" s="213"/>
      <c r="D1853" s="213"/>
      <c r="E1853" s="213"/>
      <c r="F1853" s="213"/>
      <c r="G1853" s="213"/>
    </row>
    <row r="1854" spans="1:7" x14ac:dyDescent="0.2">
      <c r="A1854" s="213"/>
      <c r="B1854" s="214"/>
      <c r="C1854" s="213"/>
      <c r="D1854" s="213"/>
      <c r="E1854" s="213"/>
      <c r="F1854" s="213"/>
      <c r="G1854" s="213"/>
    </row>
    <row r="1855" spans="1:7" x14ac:dyDescent="0.2">
      <c r="A1855" s="213"/>
      <c r="B1855" s="214"/>
      <c r="C1855" s="213"/>
      <c r="D1855" s="213"/>
      <c r="E1855" s="213"/>
      <c r="F1855" s="213"/>
      <c r="G1855" s="213"/>
    </row>
    <row r="1856" spans="1:7" x14ac:dyDescent="0.2">
      <c r="A1856" s="213"/>
      <c r="B1856" s="214"/>
      <c r="C1856" s="213"/>
      <c r="D1856" s="213"/>
      <c r="E1856" s="213"/>
      <c r="F1856" s="213"/>
      <c r="G1856" s="213"/>
    </row>
    <row r="1857" spans="1:7" x14ac:dyDescent="0.2">
      <c r="A1857" s="213"/>
      <c r="B1857" s="214"/>
      <c r="C1857" s="213"/>
      <c r="D1857" s="213"/>
      <c r="E1857" s="213"/>
      <c r="F1857" s="213"/>
      <c r="G1857" s="213"/>
    </row>
    <row r="1858" spans="1:7" x14ac:dyDescent="0.2">
      <c r="A1858" s="213"/>
      <c r="B1858" s="214"/>
      <c r="C1858" s="213"/>
      <c r="D1858" s="213"/>
      <c r="E1858" s="213"/>
      <c r="F1858" s="213"/>
      <c r="G1858" s="213"/>
    </row>
    <row r="1859" spans="1:7" x14ac:dyDescent="0.2">
      <c r="A1859" s="213"/>
      <c r="B1859" s="214"/>
      <c r="C1859" s="213"/>
      <c r="D1859" s="213"/>
      <c r="E1859" s="213"/>
      <c r="F1859" s="213"/>
      <c r="G1859" s="213"/>
    </row>
    <row r="1860" spans="1:7" x14ac:dyDescent="0.2">
      <c r="A1860" s="213"/>
      <c r="B1860" s="214"/>
      <c r="C1860" s="213"/>
      <c r="D1860" s="213"/>
      <c r="E1860" s="213"/>
      <c r="F1860" s="213"/>
      <c r="G1860" s="213"/>
    </row>
    <row r="1861" spans="1:7" x14ac:dyDescent="0.2">
      <c r="A1861" s="213"/>
      <c r="B1861" s="214"/>
      <c r="C1861" s="213"/>
      <c r="D1861" s="213"/>
      <c r="E1861" s="213"/>
      <c r="F1861" s="213"/>
      <c r="G1861" s="213"/>
    </row>
    <row r="1862" spans="1:7" x14ac:dyDescent="0.2">
      <c r="A1862" s="213"/>
      <c r="B1862" s="214"/>
      <c r="C1862" s="213"/>
      <c r="D1862" s="213"/>
      <c r="E1862" s="213"/>
      <c r="F1862" s="213"/>
      <c r="G1862" s="213"/>
    </row>
    <row r="1863" spans="1:7" x14ac:dyDescent="0.2">
      <c r="A1863" s="213"/>
      <c r="B1863" s="214"/>
      <c r="C1863" s="213"/>
      <c r="D1863" s="213"/>
      <c r="E1863" s="213"/>
      <c r="F1863" s="213"/>
      <c r="G1863" s="213"/>
    </row>
    <row r="1864" spans="1:7" x14ac:dyDescent="0.2">
      <c r="A1864" s="213"/>
      <c r="B1864" s="214"/>
      <c r="C1864" s="213"/>
      <c r="D1864" s="213"/>
      <c r="E1864" s="213"/>
      <c r="F1864" s="213"/>
      <c r="G1864" s="213"/>
    </row>
    <row r="1865" spans="1:7" x14ac:dyDescent="0.2">
      <c r="A1865" s="213"/>
      <c r="B1865" s="214"/>
      <c r="C1865" s="213"/>
      <c r="D1865" s="213"/>
      <c r="E1865" s="213"/>
      <c r="F1865" s="213"/>
      <c r="G1865" s="213"/>
    </row>
    <row r="1866" spans="1:7" x14ac:dyDescent="0.2">
      <c r="A1866" s="213"/>
      <c r="B1866" s="214"/>
      <c r="C1866" s="213"/>
      <c r="D1866" s="213"/>
      <c r="E1866" s="213"/>
      <c r="F1866" s="213"/>
      <c r="G1866" s="213"/>
    </row>
    <row r="1867" spans="1:7" x14ac:dyDescent="0.2">
      <c r="A1867" s="213"/>
      <c r="B1867" s="214"/>
      <c r="C1867" s="213"/>
      <c r="D1867" s="213"/>
      <c r="E1867" s="213"/>
      <c r="F1867" s="213"/>
      <c r="G1867" s="213"/>
    </row>
    <row r="1868" spans="1:7" x14ac:dyDescent="0.2">
      <c r="A1868" s="213"/>
      <c r="B1868" s="214"/>
      <c r="C1868" s="213"/>
      <c r="D1868" s="213"/>
      <c r="E1868" s="213"/>
      <c r="F1868" s="213"/>
      <c r="G1868" s="213"/>
    </row>
    <row r="1869" spans="1:7" x14ac:dyDescent="0.2">
      <c r="A1869" s="213"/>
      <c r="B1869" s="214"/>
      <c r="C1869" s="213"/>
      <c r="D1869" s="213"/>
      <c r="E1869" s="213"/>
      <c r="F1869" s="213"/>
      <c r="G1869" s="213"/>
    </row>
    <row r="1870" spans="1:7" x14ac:dyDescent="0.2">
      <c r="A1870" s="213"/>
      <c r="B1870" s="214"/>
      <c r="C1870" s="213"/>
      <c r="D1870" s="213"/>
      <c r="E1870" s="213"/>
      <c r="F1870" s="213"/>
      <c r="G1870" s="213"/>
    </row>
    <row r="1871" spans="1:7" x14ac:dyDescent="0.2">
      <c r="A1871" s="213"/>
      <c r="B1871" s="214"/>
      <c r="C1871" s="213"/>
      <c r="D1871" s="213"/>
      <c r="E1871" s="213"/>
      <c r="F1871" s="213"/>
      <c r="G1871" s="213"/>
    </row>
    <row r="1872" spans="1:7" x14ac:dyDescent="0.2">
      <c r="A1872" s="213"/>
      <c r="B1872" s="214"/>
      <c r="C1872" s="213"/>
      <c r="D1872" s="213"/>
      <c r="E1872" s="213"/>
      <c r="F1872" s="213"/>
      <c r="G1872" s="213"/>
    </row>
    <row r="1873" spans="1:7" x14ac:dyDescent="0.2">
      <c r="A1873" s="213"/>
      <c r="B1873" s="214"/>
      <c r="C1873" s="213"/>
      <c r="D1873" s="213"/>
      <c r="E1873" s="213"/>
      <c r="F1873" s="213"/>
      <c r="G1873" s="213"/>
    </row>
    <row r="1874" spans="1:7" x14ac:dyDescent="0.2">
      <c r="A1874" s="213"/>
      <c r="B1874" s="214"/>
      <c r="C1874" s="213"/>
      <c r="D1874" s="213"/>
      <c r="E1874" s="213"/>
      <c r="F1874" s="213"/>
      <c r="G1874" s="213"/>
    </row>
    <row r="1875" spans="1:7" x14ac:dyDescent="0.2">
      <c r="A1875" s="213"/>
      <c r="B1875" s="214"/>
      <c r="C1875" s="213"/>
      <c r="D1875" s="213"/>
      <c r="E1875" s="213"/>
      <c r="F1875" s="213"/>
      <c r="G1875" s="213"/>
    </row>
    <row r="1876" spans="1:7" x14ac:dyDescent="0.2">
      <c r="A1876" s="213"/>
      <c r="B1876" s="214"/>
      <c r="C1876" s="213"/>
      <c r="D1876" s="213"/>
      <c r="E1876" s="213"/>
      <c r="F1876" s="213"/>
      <c r="G1876" s="213"/>
    </row>
    <row r="1877" spans="1:7" x14ac:dyDescent="0.2">
      <c r="A1877" s="213"/>
      <c r="B1877" s="214"/>
      <c r="C1877" s="213"/>
      <c r="D1877" s="213"/>
      <c r="E1877" s="213"/>
      <c r="F1877" s="213"/>
      <c r="G1877" s="213"/>
    </row>
    <row r="1878" spans="1:7" x14ac:dyDescent="0.2">
      <c r="A1878" s="213"/>
      <c r="B1878" s="214"/>
      <c r="C1878" s="213"/>
      <c r="D1878" s="213"/>
      <c r="E1878" s="213"/>
      <c r="F1878" s="213"/>
      <c r="G1878" s="213"/>
    </row>
    <row r="1879" spans="1:7" x14ac:dyDescent="0.2">
      <c r="A1879" s="213"/>
      <c r="B1879" s="214"/>
      <c r="C1879" s="213"/>
      <c r="D1879" s="213"/>
      <c r="E1879" s="213"/>
      <c r="F1879" s="213"/>
      <c r="G1879" s="213"/>
    </row>
    <row r="1880" spans="1:7" x14ac:dyDescent="0.2">
      <c r="A1880" s="213"/>
      <c r="B1880" s="214"/>
      <c r="C1880" s="213"/>
      <c r="D1880" s="213"/>
      <c r="E1880" s="213"/>
      <c r="F1880" s="213"/>
      <c r="G1880" s="213"/>
    </row>
    <row r="1881" spans="1:7" x14ac:dyDescent="0.2">
      <c r="A1881" s="213"/>
      <c r="B1881" s="214"/>
      <c r="C1881" s="213"/>
      <c r="D1881" s="213"/>
      <c r="E1881" s="213"/>
      <c r="F1881" s="213"/>
      <c r="G1881" s="213"/>
    </row>
    <row r="1882" spans="1:7" x14ac:dyDescent="0.2">
      <c r="A1882" s="213"/>
      <c r="B1882" s="214"/>
      <c r="C1882" s="213"/>
      <c r="D1882" s="213"/>
      <c r="E1882" s="213"/>
      <c r="F1882" s="213"/>
      <c r="G1882" s="213"/>
    </row>
    <row r="1883" spans="1:7" x14ac:dyDescent="0.2">
      <c r="A1883" s="213"/>
      <c r="B1883" s="214"/>
      <c r="C1883" s="213"/>
      <c r="D1883" s="213"/>
      <c r="E1883" s="213"/>
      <c r="F1883" s="213"/>
      <c r="G1883" s="213"/>
    </row>
    <row r="1884" spans="1:7" x14ac:dyDescent="0.2">
      <c r="A1884" s="213"/>
      <c r="B1884" s="214"/>
      <c r="C1884" s="213"/>
      <c r="D1884" s="213"/>
      <c r="E1884" s="213"/>
      <c r="F1884" s="213"/>
      <c r="G1884" s="213"/>
    </row>
    <row r="1885" spans="1:7" x14ac:dyDescent="0.2">
      <c r="A1885" s="213"/>
      <c r="B1885" s="214"/>
      <c r="C1885" s="213"/>
      <c r="D1885" s="213"/>
      <c r="E1885" s="213"/>
      <c r="F1885" s="213"/>
      <c r="G1885" s="213"/>
    </row>
    <row r="1886" spans="1:7" x14ac:dyDescent="0.2">
      <c r="A1886" s="213"/>
      <c r="B1886" s="214"/>
      <c r="C1886" s="213"/>
      <c r="D1886" s="213"/>
      <c r="E1886" s="213"/>
      <c r="F1886" s="213"/>
      <c r="G1886" s="213"/>
    </row>
    <row r="1887" spans="1:7" x14ac:dyDescent="0.2">
      <c r="A1887" s="213"/>
      <c r="B1887" s="214"/>
      <c r="C1887" s="213"/>
      <c r="D1887" s="213"/>
      <c r="E1887" s="213"/>
      <c r="F1887" s="213"/>
      <c r="G1887" s="213"/>
    </row>
    <row r="1888" spans="1:7" x14ac:dyDescent="0.2">
      <c r="A1888" s="213"/>
      <c r="B1888" s="214"/>
      <c r="C1888" s="213"/>
      <c r="D1888" s="213"/>
      <c r="E1888" s="213"/>
      <c r="F1888" s="213"/>
      <c r="G1888" s="213"/>
    </row>
    <row r="1889" spans="1:7" x14ac:dyDescent="0.2">
      <c r="A1889" s="213"/>
      <c r="B1889" s="214"/>
      <c r="C1889" s="213"/>
      <c r="D1889" s="213"/>
      <c r="E1889" s="213"/>
      <c r="F1889" s="213"/>
      <c r="G1889" s="213"/>
    </row>
    <row r="1890" spans="1:7" x14ac:dyDescent="0.2">
      <c r="A1890" s="213"/>
      <c r="B1890" s="214"/>
      <c r="C1890" s="213"/>
      <c r="D1890" s="213"/>
      <c r="E1890" s="213"/>
      <c r="F1890" s="213"/>
      <c r="G1890" s="213"/>
    </row>
    <row r="1891" spans="1:7" x14ac:dyDescent="0.2">
      <c r="A1891" s="213"/>
      <c r="B1891" s="214"/>
      <c r="C1891" s="213"/>
      <c r="D1891" s="213"/>
      <c r="E1891" s="213"/>
      <c r="F1891" s="213"/>
      <c r="G1891" s="213"/>
    </row>
    <row r="1892" spans="1:7" x14ac:dyDescent="0.2">
      <c r="A1892" s="213"/>
      <c r="B1892" s="214"/>
      <c r="C1892" s="213"/>
      <c r="D1892" s="213"/>
      <c r="E1892" s="213"/>
      <c r="F1892" s="213"/>
      <c r="G1892" s="213"/>
    </row>
    <row r="1893" spans="1:7" x14ac:dyDescent="0.2">
      <c r="A1893" s="213"/>
      <c r="B1893" s="214"/>
      <c r="C1893" s="213"/>
      <c r="D1893" s="213"/>
      <c r="E1893" s="213"/>
      <c r="F1893" s="213"/>
      <c r="G1893" s="213"/>
    </row>
    <row r="1894" spans="1:7" x14ac:dyDescent="0.2">
      <c r="A1894" s="213"/>
      <c r="B1894" s="214"/>
      <c r="C1894" s="213"/>
      <c r="D1894" s="213"/>
      <c r="E1894" s="213"/>
      <c r="F1894" s="213"/>
      <c r="G1894" s="213"/>
    </row>
    <row r="1895" spans="1:7" x14ac:dyDescent="0.2">
      <c r="A1895" s="213"/>
      <c r="B1895" s="214"/>
      <c r="C1895" s="213"/>
      <c r="D1895" s="213"/>
      <c r="E1895" s="213"/>
      <c r="F1895" s="213"/>
      <c r="G1895" s="213"/>
    </row>
    <row r="1896" spans="1:7" x14ac:dyDescent="0.2">
      <c r="A1896" s="213"/>
      <c r="B1896" s="214"/>
      <c r="C1896" s="213"/>
      <c r="D1896" s="213"/>
      <c r="E1896" s="213"/>
      <c r="F1896" s="213"/>
      <c r="G1896" s="213"/>
    </row>
    <row r="1897" spans="1:7" x14ac:dyDescent="0.2">
      <c r="A1897" s="213"/>
      <c r="B1897" s="214"/>
      <c r="C1897" s="213"/>
      <c r="D1897" s="213"/>
      <c r="E1897" s="213"/>
      <c r="F1897" s="213"/>
      <c r="G1897" s="213"/>
    </row>
    <row r="1898" spans="1:7" x14ac:dyDescent="0.2">
      <c r="A1898" s="213"/>
      <c r="B1898" s="214"/>
      <c r="C1898" s="213"/>
      <c r="D1898" s="213"/>
      <c r="E1898" s="213"/>
      <c r="F1898" s="213"/>
      <c r="G1898" s="213"/>
    </row>
    <row r="1899" spans="1:7" x14ac:dyDescent="0.2">
      <c r="A1899" s="213"/>
      <c r="B1899" s="214"/>
      <c r="C1899" s="213"/>
      <c r="D1899" s="213"/>
      <c r="E1899" s="213"/>
      <c r="F1899" s="213"/>
      <c r="G1899" s="213"/>
    </row>
    <row r="1900" spans="1:7" x14ac:dyDescent="0.2">
      <c r="A1900" s="213"/>
      <c r="B1900" s="214"/>
      <c r="C1900" s="213"/>
      <c r="D1900" s="213"/>
      <c r="E1900" s="213"/>
      <c r="F1900" s="213"/>
      <c r="G1900" s="213"/>
    </row>
    <row r="1901" spans="1:7" x14ac:dyDescent="0.2">
      <c r="A1901" s="213"/>
      <c r="B1901" s="214"/>
      <c r="C1901" s="213"/>
      <c r="D1901" s="213"/>
      <c r="E1901" s="213"/>
      <c r="F1901" s="213"/>
      <c r="G1901" s="213"/>
    </row>
    <row r="1902" spans="1:7" x14ac:dyDescent="0.2">
      <c r="A1902" s="213"/>
      <c r="B1902" s="214"/>
      <c r="C1902" s="213"/>
      <c r="D1902" s="213"/>
      <c r="E1902" s="213"/>
      <c r="F1902" s="213"/>
      <c r="G1902" s="213"/>
    </row>
    <row r="1903" spans="1:7" x14ac:dyDescent="0.2">
      <c r="A1903" s="213"/>
      <c r="B1903" s="214"/>
      <c r="C1903" s="213"/>
      <c r="D1903" s="213"/>
      <c r="E1903" s="213"/>
      <c r="F1903" s="213"/>
      <c r="G1903" s="213"/>
    </row>
    <row r="1904" spans="1:7" x14ac:dyDescent="0.2">
      <c r="A1904" s="213"/>
      <c r="B1904" s="214"/>
      <c r="C1904" s="213"/>
      <c r="D1904" s="213"/>
      <c r="E1904" s="213"/>
      <c r="F1904" s="213"/>
      <c r="G1904" s="213"/>
    </row>
    <row r="1905" spans="1:7" x14ac:dyDescent="0.2">
      <c r="A1905" s="213"/>
      <c r="B1905" s="214"/>
      <c r="C1905" s="213"/>
      <c r="D1905" s="213"/>
      <c r="E1905" s="213"/>
      <c r="F1905" s="213"/>
      <c r="G1905" s="213"/>
    </row>
    <row r="1906" spans="1:7" x14ac:dyDescent="0.2">
      <c r="A1906" s="213"/>
      <c r="B1906" s="214"/>
      <c r="C1906" s="213"/>
      <c r="D1906" s="213"/>
      <c r="E1906" s="213"/>
      <c r="F1906" s="213"/>
      <c r="G1906" s="213"/>
    </row>
    <row r="1907" spans="1:7" x14ac:dyDescent="0.2">
      <c r="A1907" s="213"/>
      <c r="B1907" s="214"/>
      <c r="C1907" s="213"/>
      <c r="D1907" s="213"/>
      <c r="E1907" s="213"/>
      <c r="F1907" s="213"/>
      <c r="G1907" s="213"/>
    </row>
    <row r="1908" spans="1:7" x14ac:dyDescent="0.2">
      <c r="A1908" s="213"/>
      <c r="B1908" s="214"/>
      <c r="C1908" s="213"/>
      <c r="D1908" s="213"/>
      <c r="E1908" s="213"/>
      <c r="F1908" s="213"/>
      <c r="G1908" s="213"/>
    </row>
    <row r="1909" spans="1:7" x14ac:dyDescent="0.2">
      <c r="A1909" s="213"/>
      <c r="B1909" s="214"/>
      <c r="C1909" s="213"/>
      <c r="D1909" s="213"/>
      <c r="E1909" s="213"/>
      <c r="F1909" s="213"/>
      <c r="G1909" s="213"/>
    </row>
    <row r="1910" spans="1:7" x14ac:dyDescent="0.2">
      <c r="A1910" s="213"/>
      <c r="B1910" s="214"/>
      <c r="C1910" s="213"/>
      <c r="D1910" s="213"/>
      <c r="E1910" s="213"/>
      <c r="F1910" s="213"/>
      <c r="G1910" s="213"/>
    </row>
    <row r="1911" spans="1:7" x14ac:dyDescent="0.2">
      <c r="A1911" s="213"/>
      <c r="B1911" s="214"/>
      <c r="C1911" s="213"/>
      <c r="D1911" s="213"/>
      <c r="E1911" s="213"/>
      <c r="F1911" s="213"/>
      <c r="G1911" s="213"/>
    </row>
    <row r="1912" spans="1:7" x14ac:dyDescent="0.2">
      <c r="A1912" s="213"/>
      <c r="B1912" s="214"/>
      <c r="C1912" s="213"/>
      <c r="D1912" s="213"/>
      <c r="E1912" s="213"/>
      <c r="F1912" s="213"/>
      <c r="G1912" s="213"/>
    </row>
    <row r="1913" spans="1:7" x14ac:dyDescent="0.2">
      <c r="A1913" s="213"/>
      <c r="B1913" s="214"/>
      <c r="C1913" s="213"/>
      <c r="D1913" s="213"/>
      <c r="E1913" s="213"/>
      <c r="F1913" s="213"/>
      <c r="G1913" s="213"/>
    </row>
    <row r="1914" spans="1:7" x14ac:dyDescent="0.2">
      <c r="A1914" s="213"/>
      <c r="B1914" s="214"/>
      <c r="C1914" s="213"/>
      <c r="D1914" s="213"/>
      <c r="E1914" s="213"/>
      <c r="F1914" s="213"/>
      <c r="G1914" s="213"/>
    </row>
    <row r="1915" spans="1:7" x14ac:dyDescent="0.2">
      <c r="A1915" s="213"/>
      <c r="B1915" s="214"/>
      <c r="C1915" s="213"/>
      <c r="D1915" s="213"/>
      <c r="E1915" s="213"/>
      <c r="F1915" s="213"/>
      <c r="G1915" s="213"/>
    </row>
    <row r="1916" spans="1:7" x14ac:dyDescent="0.2">
      <c r="A1916" s="213"/>
      <c r="B1916" s="214"/>
      <c r="C1916" s="213"/>
      <c r="D1916" s="213"/>
      <c r="E1916" s="213"/>
      <c r="F1916" s="213"/>
      <c r="G1916" s="213"/>
    </row>
    <row r="1917" spans="1:7" x14ac:dyDescent="0.2">
      <c r="A1917" s="213"/>
      <c r="B1917" s="214"/>
      <c r="C1917" s="213"/>
      <c r="D1917" s="213"/>
      <c r="E1917" s="213"/>
      <c r="F1917" s="213"/>
      <c r="G1917" s="213"/>
    </row>
    <row r="1918" spans="1:7" x14ac:dyDescent="0.2">
      <c r="A1918" s="213"/>
      <c r="B1918" s="214"/>
      <c r="C1918" s="213"/>
      <c r="D1918" s="213"/>
      <c r="E1918" s="213"/>
      <c r="F1918" s="213"/>
      <c r="G1918" s="213"/>
    </row>
    <row r="1919" spans="1:7" x14ac:dyDescent="0.2">
      <c r="A1919" s="213"/>
      <c r="B1919" s="214"/>
      <c r="C1919" s="213"/>
      <c r="D1919" s="213"/>
      <c r="E1919" s="213"/>
      <c r="F1919" s="213"/>
      <c r="G1919" s="213"/>
    </row>
    <row r="1920" spans="1:7" x14ac:dyDescent="0.2">
      <c r="A1920" s="213"/>
      <c r="B1920" s="214"/>
      <c r="C1920" s="213"/>
      <c r="D1920" s="213"/>
      <c r="E1920" s="213"/>
      <c r="F1920" s="213"/>
      <c r="G1920" s="213"/>
    </row>
    <row r="1921" spans="1:7" x14ac:dyDescent="0.2">
      <c r="A1921" s="213"/>
      <c r="B1921" s="214"/>
      <c r="C1921" s="213"/>
      <c r="D1921" s="213"/>
      <c r="E1921" s="213"/>
      <c r="F1921" s="213"/>
      <c r="G1921" s="213"/>
    </row>
    <row r="1922" spans="1:7" x14ac:dyDescent="0.2">
      <c r="A1922" s="213"/>
      <c r="B1922" s="214"/>
      <c r="C1922" s="213"/>
      <c r="D1922" s="213"/>
      <c r="E1922" s="213"/>
      <c r="F1922" s="213"/>
      <c r="G1922" s="213"/>
    </row>
    <row r="1923" spans="1:7" x14ac:dyDescent="0.2">
      <c r="A1923" s="213"/>
      <c r="B1923" s="214"/>
      <c r="C1923" s="213"/>
      <c r="D1923" s="213"/>
      <c r="E1923" s="213"/>
      <c r="F1923" s="213"/>
      <c r="G1923" s="213"/>
    </row>
    <row r="1924" spans="1:7" x14ac:dyDescent="0.2">
      <c r="A1924" s="213"/>
      <c r="B1924" s="214"/>
      <c r="C1924" s="213"/>
      <c r="D1924" s="213"/>
      <c r="E1924" s="213"/>
      <c r="F1924" s="213"/>
      <c r="G1924" s="213"/>
    </row>
    <row r="1925" spans="1:7" x14ac:dyDescent="0.2">
      <c r="A1925" s="213"/>
      <c r="B1925" s="214"/>
      <c r="C1925" s="213"/>
      <c r="D1925" s="213"/>
      <c r="E1925" s="213"/>
      <c r="F1925" s="213"/>
      <c r="G1925" s="213"/>
    </row>
    <row r="1926" spans="1:7" x14ac:dyDescent="0.2">
      <c r="A1926" s="213"/>
      <c r="B1926" s="214"/>
      <c r="C1926" s="213"/>
      <c r="D1926" s="213"/>
      <c r="E1926" s="213"/>
      <c r="F1926" s="213"/>
      <c r="G1926" s="213"/>
    </row>
    <row r="1927" spans="1:7" x14ac:dyDescent="0.2">
      <c r="A1927" s="213"/>
      <c r="B1927" s="214"/>
      <c r="C1927" s="213"/>
      <c r="D1927" s="213"/>
      <c r="E1927" s="213"/>
      <c r="F1927" s="213"/>
      <c r="G1927" s="213"/>
    </row>
    <row r="1928" spans="1:7" x14ac:dyDescent="0.2">
      <c r="A1928" s="213"/>
      <c r="B1928" s="214"/>
      <c r="C1928" s="213"/>
      <c r="D1928" s="213"/>
      <c r="E1928" s="213"/>
      <c r="F1928" s="213"/>
      <c r="G1928" s="213"/>
    </row>
    <row r="1929" spans="1:7" x14ac:dyDescent="0.2">
      <c r="A1929" s="213"/>
      <c r="B1929" s="214"/>
      <c r="C1929" s="213"/>
      <c r="D1929" s="213"/>
      <c r="E1929" s="213"/>
      <c r="F1929" s="213"/>
      <c r="G1929" s="213"/>
    </row>
    <row r="1930" spans="1:7" x14ac:dyDescent="0.2">
      <c r="A1930" s="213"/>
      <c r="B1930" s="214"/>
      <c r="C1930" s="213"/>
      <c r="D1930" s="213"/>
      <c r="E1930" s="213"/>
      <c r="F1930" s="213"/>
      <c r="G1930" s="213"/>
    </row>
    <row r="1931" spans="1:7" x14ac:dyDescent="0.2">
      <c r="A1931" s="213"/>
      <c r="B1931" s="214"/>
      <c r="C1931" s="213"/>
      <c r="D1931" s="213"/>
      <c r="E1931" s="213"/>
      <c r="F1931" s="213"/>
      <c r="G1931" s="213"/>
    </row>
    <row r="1932" spans="1:7" x14ac:dyDescent="0.2">
      <c r="A1932" s="213"/>
      <c r="B1932" s="214"/>
      <c r="C1932" s="213"/>
      <c r="D1932" s="213"/>
      <c r="E1932" s="213"/>
      <c r="F1932" s="213"/>
      <c r="G1932" s="213"/>
    </row>
    <row r="1933" spans="1:7" x14ac:dyDescent="0.2">
      <c r="A1933" s="213"/>
      <c r="B1933" s="214"/>
      <c r="C1933" s="213"/>
      <c r="D1933" s="213"/>
      <c r="E1933" s="213"/>
      <c r="F1933" s="213"/>
      <c r="G1933" s="213"/>
    </row>
    <row r="1934" spans="1:7" x14ac:dyDescent="0.2">
      <c r="A1934" s="213"/>
      <c r="B1934" s="214"/>
      <c r="C1934" s="213"/>
      <c r="D1934" s="213"/>
      <c r="E1934" s="213"/>
      <c r="F1934" s="213"/>
      <c r="G1934" s="213"/>
    </row>
    <row r="1935" spans="1:7" x14ac:dyDescent="0.2">
      <c r="A1935" s="213"/>
      <c r="B1935" s="214"/>
      <c r="C1935" s="213"/>
      <c r="D1935" s="213"/>
      <c r="E1935" s="213"/>
      <c r="F1935" s="213"/>
      <c r="G1935" s="213"/>
    </row>
    <row r="1936" spans="1:7" x14ac:dyDescent="0.2">
      <c r="A1936" s="213"/>
      <c r="B1936" s="214"/>
      <c r="C1936" s="213"/>
      <c r="D1936" s="213"/>
      <c r="E1936" s="213"/>
      <c r="F1936" s="213"/>
      <c r="G1936" s="213"/>
    </row>
    <row r="1937" spans="1:7" x14ac:dyDescent="0.2">
      <c r="A1937" s="213"/>
      <c r="B1937" s="214"/>
      <c r="C1937" s="213"/>
      <c r="D1937" s="213"/>
      <c r="E1937" s="213"/>
      <c r="F1937" s="213"/>
      <c r="G1937" s="213"/>
    </row>
    <row r="1938" spans="1:7" x14ac:dyDescent="0.2">
      <c r="A1938" s="213"/>
      <c r="B1938" s="214"/>
      <c r="C1938" s="213"/>
      <c r="D1938" s="213"/>
      <c r="E1938" s="213"/>
      <c r="F1938" s="213"/>
      <c r="G1938" s="213"/>
    </row>
    <row r="1939" spans="1:7" x14ac:dyDescent="0.2">
      <c r="A1939" s="213"/>
      <c r="B1939" s="214"/>
      <c r="C1939" s="213"/>
      <c r="D1939" s="213"/>
      <c r="E1939" s="213"/>
      <c r="F1939" s="213"/>
      <c r="G1939" s="213"/>
    </row>
    <row r="1940" spans="1:7" x14ac:dyDescent="0.2">
      <c r="A1940" s="213"/>
      <c r="B1940" s="214"/>
      <c r="C1940" s="213"/>
      <c r="D1940" s="213"/>
      <c r="E1940" s="213"/>
      <c r="F1940" s="213"/>
      <c r="G1940" s="213"/>
    </row>
    <row r="1941" spans="1:7" x14ac:dyDescent="0.2">
      <c r="A1941" s="213"/>
      <c r="B1941" s="214"/>
      <c r="C1941" s="213"/>
      <c r="D1941" s="213"/>
      <c r="E1941" s="213"/>
      <c r="F1941" s="213"/>
      <c r="G1941" s="213"/>
    </row>
    <row r="1942" spans="1:7" x14ac:dyDescent="0.2">
      <c r="A1942" s="213"/>
      <c r="B1942" s="214"/>
      <c r="C1942" s="213"/>
      <c r="D1942" s="213"/>
      <c r="E1942" s="213"/>
      <c r="F1942" s="213"/>
      <c r="G1942" s="213"/>
    </row>
    <row r="1943" spans="1:7" x14ac:dyDescent="0.2">
      <c r="A1943" s="213"/>
      <c r="B1943" s="214"/>
      <c r="C1943" s="213"/>
      <c r="D1943" s="213"/>
      <c r="E1943" s="213"/>
      <c r="F1943" s="213"/>
      <c r="G1943" s="213"/>
    </row>
    <row r="1944" spans="1:7" x14ac:dyDescent="0.2">
      <c r="A1944" s="213"/>
      <c r="B1944" s="214"/>
      <c r="C1944" s="213"/>
      <c r="D1944" s="213"/>
      <c r="E1944" s="213"/>
      <c r="F1944" s="213"/>
      <c r="G1944" s="213"/>
    </row>
    <row r="1945" spans="1:7" x14ac:dyDescent="0.2">
      <c r="A1945" s="213"/>
      <c r="B1945" s="214"/>
      <c r="C1945" s="213"/>
      <c r="D1945" s="213"/>
      <c r="E1945" s="213"/>
      <c r="F1945" s="213"/>
      <c r="G1945" s="213"/>
    </row>
    <row r="1946" spans="1:7" x14ac:dyDescent="0.2">
      <c r="A1946" s="213"/>
      <c r="B1946" s="214"/>
      <c r="C1946" s="213"/>
      <c r="D1946" s="213"/>
      <c r="E1946" s="213"/>
      <c r="F1946" s="213"/>
      <c r="G1946" s="213"/>
    </row>
    <row r="1947" spans="1:7" x14ac:dyDescent="0.2">
      <c r="A1947" s="213"/>
      <c r="B1947" s="214"/>
      <c r="C1947" s="213"/>
      <c r="D1947" s="213"/>
      <c r="E1947" s="213"/>
      <c r="F1947" s="213"/>
      <c r="G1947" s="213"/>
    </row>
    <row r="1948" spans="1:7" x14ac:dyDescent="0.2">
      <c r="A1948" s="213"/>
      <c r="B1948" s="214"/>
      <c r="C1948" s="213"/>
      <c r="D1948" s="213"/>
      <c r="E1948" s="213"/>
      <c r="F1948" s="213"/>
      <c r="G1948" s="213"/>
    </row>
    <row r="1949" spans="1:7" x14ac:dyDescent="0.2">
      <c r="A1949" s="213"/>
      <c r="B1949" s="214"/>
      <c r="C1949" s="213"/>
      <c r="D1949" s="213"/>
      <c r="E1949" s="213"/>
      <c r="F1949" s="213"/>
      <c r="G1949" s="213"/>
    </row>
    <row r="1950" spans="1:7" x14ac:dyDescent="0.2">
      <c r="A1950" s="213"/>
      <c r="B1950" s="214"/>
      <c r="C1950" s="213"/>
      <c r="D1950" s="213"/>
      <c r="E1950" s="213"/>
      <c r="F1950" s="213"/>
      <c r="G1950" s="213"/>
    </row>
    <row r="1951" spans="1:7" x14ac:dyDescent="0.2">
      <c r="A1951" s="213"/>
      <c r="B1951" s="214"/>
      <c r="C1951" s="213"/>
      <c r="D1951" s="213"/>
      <c r="E1951" s="213"/>
      <c r="F1951" s="213"/>
      <c r="G1951" s="213"/>
    </row>
    <row r="1952" spans="1:7" x14ac:dyDescent="0.2">
      <c r="A1952" s="213"/>
      <c r="B1952" s="214"/>
      <c r="C1952" s="213"/>
      <c r="D1952" s="213"/>
      <c r="E1952" s="213"/>
      <c r="F1952" s="213"/>
      <c r="G1952" s="213"/>
    </row>
    <row r="1953" spans="1:7" x14ac:dyDescent="0.2">
      <c r="A1953" s="213"/>
      <c r="B1953" s="214"/>
      <c r="C1953" s="213"/>
      <c r="D1953" s="213"/>
      <c r="E1953" s="213"/>
      <c r="F1953" s="213"/>
      <c r="G1953" s="213"/>
    </row>
    <row r="1954" spans="1:7" x14ac:dyDescent="0.2">
      <c r="A1954" s="213"/>
      <c r="B1954" s="214"/>
      <c r="C1954" s="213"/>
      <c r="D1954" s="213"/>
      <c r="E1954" s="213"/>
      <c r="F1954" s="213"/>
      <c r="G1954" s="213"/>
    </row>
    <row r="1955" spans="1:7" x14ac:dyDescent="0.2">
      <c r="A1955" s="213"/>
      <c r="B1955" s="214"/>
      <c r="C1955" s="213"/>
      <c r="D1955" s="213"/>
      <c r="E1955" s="213"/>
      <c r="F1955" s="213"/>
      <c r="G1955" s="213"/>
    </row>
    <row r="1956" spans="1:7" x14ac:dyDescent="0.2">
      <c r="A1956" s="213"/>
      <c r="B1956" s="214"/>
      <c r="C1956" s="213"/>
      <c r="D1956" s="213"/>
      <c r="E1956" s="213"/>
      <c r="F1956" s="213"/>
      <c r="G1956" s="213"/>
    </row>
    <row r="1957" spans="1:7" x14ac:dyDescent="0.2">
      <c r="A1957" s="213"/>
      <c r="B1957" s="214"/>
      <c r="C1957" s="213"/>
      <c r="D1957" s="213"/>
      <c r="E1957" s="213"/>
      <c r="F1957" s="213"/>
      <c r="G1957" s="213"/>
    </row>
    <row r="1958" spans="1:7" x14ac:dyDescent="0.2">
      <c r="A1958" s="213"/>
      <c r="B1958" s="214"/>
      <c r="C1958" s="213"/>
      <c r="D1958" s="213"/>
      <c r="E1958" s="213"/>
      <c r="F1958" s="213"/>
      <c r="G1958" s="213"/>
    </row>
    <row r="1959" spans="1:7" x14ac:dyDescent="0.2">
      <c r="A1959" s="213"/>
      <c r="B1959" s="214"/>
      <c r="C1959" s="213"/>
      <c r="D1959" s="213"/>
      <c r="E1959" s="213"/>
      <c r="F1959" s="213"/>
      <c r="G1959" s="213"/>
    </row>
    <row r="1960" spans="1:7" x14ac:dyDescent="0.2">
      <c r="A1960" s="213"/>
      <c r="B1960" s="214"/>
      <c r="C1960" s="213"/>
      <c r="D1960" s="213"/>
      <c r="E1960" s="213"/>
      <c r="F1960" s="213"/>
      <c r="G1960" s="213"/>
    </row>
    <row r="1961" spans="1:7" x14ac:dyDescent="0.2">
      <c r="A1961" s="213"/>
      <c r="B1961" s="214"/>
      <c r="C1961" s="213"/>
      <c r="D1961" s="213"/>
      <c r="E1961" s="213"/>
      <c r="F1961" s="213"/>
      <c r="G1961" s="213"/>
    </row>
    <row r="1962" spans="1:7" x14ac:dyDescent="0.2">
      <c r="A1962" s="213"/>
      <c r="B1962" s="214"/>
      <c r="C1962" s="213"/>
      <c r="D1962" s="213"/>
      <c r="E1962" s="213"/>
      <c r="F1962" s="213"/>
      <c r="G1962" s="213"/>
    </row>
    <row r="1963" spans="1:7" x14ac:dyDescent="0.2">
      <c r="A1963" s="213"/>
      <c r="B1963" s="214"/>
      <c r="C1963" s="213"/>
      <c r="D1963" s="213"/>
      <c r="E1963" s="213"/>
      <c r="F1963" s="213"/>
      <c r="G1963" s="213"/>
    </row>
    <row r="1964" spans="1:7" x14ac:dyDescent="0.2">
      <c r="A1964" s="213"/>
      <c r="B1964" s="214"/>
      <c r="C1964" s="213"/>
      <c r="D1964" s="213"/>
      <c r="E1964" s="213"/>
      <c r="F1964" s="213"/>
      <c r="G1964" s="213"/>
    </row>
    <row r="1965" spans="1:7" x14ac:dyDescent="0.2">
      <c r="A1965" s="213"/>
      <c r="B1965" s="214"/>
      <c r="C1965" s="213"/>
      <c r="D1965" s="213"/>
      <c r="E1965" s="213"/>
      <c r="F1965" s="213"/>
      <c r="G1965" s="213"/>
    </row>
    <row r="1966" spans="1:7" x14ac:dyDescent="0.2">
      <c r="A1966" s="213"/>
      <c r="B1966" s="214"/>
      <c r="C1966" s="213"/>
      <c r="D1966" s="213"/>
      <c r="E1966" s="213"/>
      <c r="F1966" s="213"/>
      <c r="G1966" s="213"/>
    </row>
    <row r="1967" spans="1:7" x14ac:dyDescent="0.2">
      <c r="A1967" s="213"/>
      <c r="B1967" s="214"/>
      <c r="C1967" s="213"/>
      <c r="D1967" s="213"/>
      <c r="E1967" s="213"/>
      <c r="F1967" s="213"/>
      <c r="G1967" s="213"/>
    </row>
    <row r="1968" spans="1:7" x14ac:dyDescent="0.2">
      <c r="A1968" s="213"/>
      <c r="B1968" s="214"/>
      <c r="C1968" s="213"/>
      <c r="D1968" s="213"/>
      <c r="E1968" s="213"/>
      <c r="F1968" s="213"/>
      <c r="G1968" s="213"/>
    </row>
    <row r="1969" spans="1:7" x14ac:dyDescent="0.2">
      <c r="A1969" s="213"/>
      <c r="B1969" s="214"/>
      <c r="C1969" s="213"/>
      <c r="D1969" s="213"/>
      <c r="E1969" s="213"/>
      <c r="F1969" s="213"/>
      <c r="G1969" s="213"/>
    </row>
    <row r="1970" spans="1:7" x14ac:dyDescent="0.2">
      <c r="A1970" s="213"/>
      <c r="B1970" s="214"/>
      <c r="C1970" s="213"/>
      <c r="D1970" s="213"/>
      <c r="E1970" s="213"/>
      <c r="F1970" s="213"/>
      <c r="G1970" s="213"/>
    </row>
    <row r="1971" spans="1:7" x14ac:dyDescent="0.2">
      <c r="A1971" s="213"/>
      <c r="B1971" s="214"/>
      <c r="C1971" s="213"/>
      <c r="D1971" s="213"/>
      <c r="E1971" s="213"/>
      <c r="F1971" s="213"/>
      <c r="G1971" s="213"/>
    </row>
    <row r="1972" spans="1:7" x14ac:dyDescent="0.2">
      <c r="A1972" s="213"/>
      <c r="B1972" s="214"/>
      <c r="C1972" s="213"/>
      <c r="D1972" s="213"/>
      <c r="E1972" s="213"/>
      <c r="F1972" s="213"/>
      <c r="G1972" s="213"/>
    </row>
    <row r="1973" spans="1:7" x14ac:dyDescent="0.2">
      <c r="A1973" s="213"/>
      <c r="B1973" s="214"/>
      <c r="C1973" s="213"/>
      <c r="D1973" s="213"/>
      <c r="E1973" s="213"/>
      <c r="F1973" s="213"/>
      <c r="G1973" s="213"/>
    </row>
    <row r="1974" spans="1:7" x14ac:dyDescent="0.2">
      <c r="A1974" s="213"/>
      <c r="B1974" s="214"/>
      <c r="C1974" s="213"/>
      <c r="D1974" s="213"/>
      <c r="E1974" s="213"/>
      <c r="F1974" s="213"/>
      <c r="G1974" s="213"/>
    </row>
    <row r="1975" spans="1:7" x14ac:dyDescent="0.2">
      <c r="A1975" s="213"/>
      <c r="B1975" s="214"/>
      <c r="C1975" s="213"/>
      <c r="D1975" s="213"/>
      <c r="E1975" s="213"/>
      <c r="F1975" s="213"/>
      <c r="G1975" s="213"/>
    </row>
    <row r="1976" spans="1:7" x14ac:dyDescent="0.2">
      <c r="A1976" s="213"/>
      <c r="B1976" s="214"/>
      <c r="C1976" s="213"/>
      <c r="D1976" s="213"/>
      <c r="E1976" s="213"/>
      <c r="F1976" s="213"/>
      <c r="G1976" s="213"/>
    </row>
    <row r="1977" spans="1:7" x14ac:dyDescent="0.2">
      <c r="A1977" s="213"/>
      <c r="B1977" s="214"/>
      <c r="C1977" s="213"/>
      <c r="D1977" s="213"/>
      <c r="E1977" s="213"/>
      <c r="F1977" s="213"/>
      <c r="G1977" s="213"/>
    </row>
    <row r="1978" spans="1:7" x14ac:dyDescent="0.2">
      <c r="A1978" s="213"/>
      <c r="B1978" s="214"/>
      <c r="C1978" s="213"/>
      <c r="D1978" s="213"/>
      <c r="E1978" s="213"/>
      <c r="F1978" s="213"/>
      <c r="G1978" s="213"/>
    </row>
    <row r="1979" spans="1:7" x14ac:dyDescent="0.2">
      <c r="A1979" s="213"/>
      <c r="B1979" s="214"/>
      <c r="C1979" s="213"/>
      <c r="D1979" s="213"/>
      <c r="E1979" s="213"/>
      <c r="F1979" s="213"/>
      <c r="G1979" s="213"/>
    </row>
    <row r="1980" spans="1:7" x14ac:dyDescent="0.2">
      <c r="A1980" s="213"/>
      <c r="B1980" s="214"/>
      <c r="C1980" s="213"/>
      <c r="D1980" s="213"/>
      <c r="E1980" s="213"/>
      <c r="F1980" s="213"/>
      <c r="G1980" s="213"/>
    </row>
    <row r="1981" spans="1:7" x14ac:dyDescent="0.2">
      <c r="A1981" s="213"/>
      <c r="B1981" s="214"/>
      <c r="C1981" s="213"/>
      <c r="D1981" s="213"/>
      <c r="E1981" s="213"/>
      <c r="F1981" s="213"/>
      <c r="G1981" s="213"/>
    </row>
    <row r="1982" spans="1:7" x14ac:dyDescent="0.2">
      <c r="A1982" s="213"/>
      <c r="B1982" s="214"/>
      <c r="C1982" s="213"/>
      <c r="D1982" s="213"/>
      <c r="E1982" s="213"/>
      <c r="F1982" s="213"/>
      <c r="G1982" s="213"/>
    </row>
    <row r="1983" spans="1:7" x14ac:dyDescent="0.2">
      <c r="A1983" s="213"/>
      <c r="B1983" s="214"/>
      <c r="C1983" s="213"/>
      <c r="D1983" s="213"/>
      <c r="E1983" s="213"/>
      <c r="F1983" s="213"/>
      <c r="G1983" s="213"/>
    </row>
    <row r="1984" spans="1:7" x14ac:dyDescent="0.2">
      <c r="A1984" s="213"/>
      <c r="B1984" s="214"/>
      <c r="C1984" s="213"/>
      <c r="D1984" s="213"/>
      <c r="E1984" s="213"/>
      <c r="F1984" s="213"/>
      <c r="G1984" s="213"/>
    </row>
    <row r="1985" spans="1:7" x14ac:dyDescent="0.2">
      <c r="A1985" s="213"/>
      <c r="B1985" s="214"/>
      <c r="C1985" s="213"/>
      <c r="D1985" s="213"/>
      <c r="E1985" s="213"/>
      <c r="F1985" s="213"/>
      <c r="G1985" s="213"/>
    </row>
    <row r="1986" spans="1:7" x14ac:dyDescent="0.2">
      <c r="A1986" s="213"/>
      <c r="B1986" s="214"/>
      <c r="C1986" s="213"/>
      <c r="D1986" s="213"/>
      <c r="E1986" s="213"/>
      <c r="F1986" s="213"/>
      <c r="G1986" s="213"/>
    </row>
    <row r="1987" spans="1:7" x14ac:dyDescent="0.2">
      <c r="A1987" s="213"/>
      <c r="B1987" s="214"/>
      <c r="C1987" s="213"/>
      <c r="D1987" s="213"/>
      <c r="E1987" s="213"/>
      <c r="F1987" s="213"/>
      <c r="G1987" s="213"/>
    </row>
    <row r="1988" spans="1:7" x14ac:dyDescent="0.2">
      <c r="A1988" s="213"/>
      <c r="B1988" s="214"/>
      <c r="C1988" s="213"/>
      <c r="D1988" s="213"/>
      <c r="E1988" s="213"/>
      <c r="F1988" s="213"/>
      <c r="G1988" s="213"/>
    </row>
    <row r="1989" spans="1:7" x14ac:dyDescent="0.2">
      <c r="A1989" s="213"/>
      <c r="B1989" s="214"/>
      <c r="C1989" s="213"/>
      <c r="D1989" s="213"/>
      <c r="E1989" s="213"/>
      <c r="F1989" s="213"/>
      <c r="G1989" s="213"/>
    </row>
    <row r="1990" spans="1:7" x14ac:dyDescent="0.2">
      <c r="A1990" s="213"/>
      <c r="B1990" s="214"/>
      <c r="C1990" s="213"/>
      <c r="D1990" s="213"/>
      <c r="E1990" s="213"/>
      <c r="F1990" s="213"/>
      <c r="G1990" s="213"/>
    </row>
    <row r="1991" spans="1:7" x14ac:dyDescent="0.2">
      <c r="A1991" s="213"/>
      <c r="B1991" s="214"/>
      <c r="C1991" s="213"/>
      <c r="D1991" s="213"/>
      <c r="E1991" s="213"/>
      <c r="F1991" s="213"/>
      <c r="G1991" s="213"/>
    </row>
    <row r="1992" spans="1:7" x14ac:dyDescent="0.2">
      <c r="A1992" s="213"/>
      <c r="B1992" s="214"/>
      <c r="C1992" s="213"/>
      <c r="D1992" s="213"/>
      <c r="E1992" s="213"/>
      <c r="F1992" s="213"/>
      <c r="G1992" s="213"/>
    </row>
    <row r="1993" spans="1:7" x14ac:dyDescent="0.2">
      <c r="A1993" s="213"/>
      <c r="B1993" s="214"/>
      <c r="C1993" s="213"/>
      <c r="D1993" s="213"/>
      <c r="E1993" s="213"/>
      <c r="F1993" s="213"/>
      <c r="G1993" s="213"/>
    </row>
    <row r="1994" spans="1:7" x14ac:dyDescent="0.2">
      <c r="A1994" s="213"/>
      <c r="B1994" s="214"/>
      <c r="C1994" s="213"/>
      <c r="D1994" s="213"/>
      <c r="E1994" s="213"/>
      <c r="F1994" s="213"/>
      <c r="G1994" s="213"/>
    </row>
    <row r="1995" spans="1:7" x14ac:dyDescent="0.2">
      <c r="A1995" s="213"/>
      <c r="B1995" s="214"/>
      <c r="C1995" s="213"/>
      <c r="D1995" s="213"/>
      <c r="E1995" s="213"/>
      <c r="F1995" s="213"/>
      <c r="G1995" s="213"/>
    </row>
    <row r="1996" spans="1:7" x14ac:dyDescent="0.2">
      <c r="A1996" s="213"/>
      <c r="B1996" s="214"/>
      <c r="C1996" s="213"/>
      <c r="D1996" s="213"/>
      <c r="E1996" s="213"/>
      <c r="F1996" s="213"/>
      <c r="G1996" s="213"/>
    </row>
    <row r="1997" spans="1:7" x14ac:dyDescent="0.2">
      <c r="A1997" s="213"/>
      <c r="B1997" s="214"/>
      <c r="C1997" s="213"/>
      <c r="D1997" s="213"/>
      <c r="E1997" s="213"/>
      <c r="F1997" s="213"/>
      <c r="G1997" s="213"/>
    </row>
    <row r="1998" spans="1:7" x14ac:dyDescent="0.2">
      <c r="A1998" s="213"/>
      <c r="B1998" s="214"/>
      <c r="C1998" s="213"/>
      <c r="D1998" s="213"/>
      <c r="E1998" s="213"/>
      <c r="F1998" s="213"/>
      <c r="G1998" s="213"/>
    </row>
    <row r="1999" spans="1:7" x14ac:dyDescent="0.2">
      <c r="A1999" s="213"/>
      <c r="B1999" s="214"/>
      <c r="C1999" s="213"/>
      <c r="D1999" s="213"/>
      <c r="E1999" s="213"/>
      <c r="F1999" s="213"/>
      <c r="G1999" s="213"/>
    </row>
    <row r="2000" spans="1:7" x14ac:dyDescent="0.2">
      <c r="A2000" s="213"/>
      <c r="B2000" s="214"/>
      <c r="C2000" s="213"/>
      <c r="D2000" s="213"/>
      <c r="E2000" s="213"/>
      <c r="F2000" s="213"/>
      <c r="G2000" s="213"/>
    </row>
    <row r="2001" spans="1:7" x14ac:dyDescent="0.2">
      <c r="A2001" s="213"/>
      <c r="B2001" s="214"/>
      <c r="C2001" s="213"/>
      <c r="D2001" s="213"/>
      <c r="E2001" s="213"/>
      <c r="F2001" s="213"/>
      <c r="G2001" s="213"/>
    </row>
    <row r="2002" spans="1:7" x14ac:dyDescent="0.2">
      <c r="A2002" s="213"/>
      <c r="B2002" s="214"/>
      <c r="C2002" s="213"/>
      <c r="D2002" s="213"/>
      <c r="E2002" s="213"/>
      <c r="F2002" s="213"/>
      <c r="G2002" s="213"/>
    </row>
    <row r="2003" spans="1:7" x14ac:dyDescent="0.2">
      <c r="A2003" s="213"/>
      <c r="B2003" s="214"/>
      <c r="C2003" s="213"/>
      <c r="D2003" s="213"/>
      <c r="E2003" s="213"/>
      <c r="F2003" s="213"/>
      <c r="G2003" s="213"/>
    </row>
    <row r="2004" spans="1:7" x14ac:dyDescent="0.2">
      <c r="A2004" s="213"/>
      <c r="B2004" s="214"/>
      <c r="C2004" s="213"/>
      <c r="D2004" s="213"/>
      <c r="E2004" s="213"/>
      <c r="F2004" s="213"/>
      <c r="G2004" s="213"/>
    </row>
    <row r="2005" spans="1:7" x14ac:dyDescent="0.2">
      <c r="A2005" s="213"/>
      <c r="B2005" s="214"/>
      <c r="C2005" s="213"/>
      <c r="D2005" s="213"/>
      <c r="E2005" s="213"/>
      <c r="F2005" s="213"/>
      <c r="G2005" s="213"/>
    </row>
    <row r="2006" spans="1:7" x14ac:dyDescent="0.2">
      <c r="A2006" s="213"/>
      <c r="B2006" s="214"/>
      <c r="C2006" s="213"/>
      <c r="D2006" s="213"/>
      <c r="E2006" s="213"/>
      <c r="F2006" s="213"/>
      <c r="G2006" s="213"/>
    </row>
    <row r="2007" spans="1:7" x14ac:dyDescent="0.2">
      <c r="A2007" s="213"/>
      <c r="B2007" s="214"/>
      <c r="C2007" s="213"/>
      <c r="D2007" s="213"/>
      <c r="E2007" s="213"/>
      <c r="F2007" s="213"/>
      <c r="G2007" s="213"/>
    </row>
    <row r="2008" spans="1:7" x14ac:dyDescent="0.2">
      <c r="A2008" s="213"/>
      <c r="B2008" s="214"/>
      <c r="C2008" s="213"/>
      <c r="D2008" s="213"/>
      <c r="E2008" s="213"/>
      <c r="F2008" s="213"/>
      <c r="G2008" s="213"/>
    </row>
    <row r="2009" spans="1:7" x14ac:dyDescent="0.2">
      <c r="A2009" s="213"/>
      <c r="B2009" s="214"/>
      <c r="C2009" s="213"/>
      <c r="D2009" s="213"/>
      <c r="E2009" s="213"/>
      <c r="F2009" s="213"/>
      <c r="G2009" s="213"/>
    </row>
    <row r="2010" spans="1:7" x14ac:dyDescent="0.2">
      <c r="A2010" s="213"/>
      <c r="B2010" s="214"/>
      <c r="C2010" s="213"/>
      <c r="D2010" s="213"/>
      <c r="E2010" s="213"/>
      <c r="F2010" s="213"/>
      <c r="G2010" s="213"/>
    </row>
    <row r="2011" spans="1:7" x14ac:dyDescent="0.2">
      <c r="A2011" s="213"/>
      <c r="B2011" s="214"/>
      <c r="C2011" s="213"/>
      <c r="D2011" s="213"/>
      <c r="E2011" s="213"/>
      <c r="F2011" s="213"/>
      <c r="G2011" s="213"/>
    </row>
    <row r="2012" spans="1:7" x14ac:dyDescent="0.2">
      <c r="A2012" s="213"/>
      <c r="B2012" s="214"/>
      <c r="C2012" s="213"/>
      <c r="D2012" s="213"/>
      <c r="E2012" s="213"/>
      <c r="F2012" s="213"/>
      <c r="G2012" s="213"/>
    </row>
    <row r="2013" spans="1:7" x14ac:dyDescent="0.2">
      <c r="A2013" s="213"/>
      <c r="B2013" s="214"/>
      <c r="C2013" s="213"/>
      <c r="D2013" s="213"/>
      <c r="E2013" s="213"/>
      <c r="F2013" s="213"/>
      <c r="G2013" s="213"/>
    </row>
    <row r="2014" spans="1:7" x14ac:dyDescent="0.2">
      <c r="A2014" s="213"/>
      <c r="B2014" s="214"/>
      <c r="C2014" s="213"/>
      <c r="D2014" s="213"/>
      <c r="E2014" s="213"/>
      <c r="F2014" s="213"/>
      <c r="G2014" s="213"/>
    </row>
    <row r="2015" spans="1:7" x14ac:dyDescent="0.2">
      <c r="A2015" s="213"/>
      <c r="B2015" s="214"/>
      <c r="C2015" s="213"/>
      <c r="D2015" s="213"/>
      <c r="E2015" s="213"/>
      <c r="F2015" s="213"/>
      <c r="G2015" s="213"/>
    </row>
    <row r="2016" spans="1:7" x14ac:dyDescent="0.2">
      <c r="A2016" s="213"/>
      <c r="B2016" s="214"/>
      <c r="C2016" s="213"/>
      <c r="D2016" s="213"/>
      <c r="E2016" s="213"/>
      <c r="F2016" s="213"/>
      <c r="G2016" s="213"/>
    </row>
    <row r="2017" spans="1:7" x14ac:dyDescent="0.2">
      <c r="A2017" s="213"/>
      <c r="B2017" s="214"/>
      <c r="C2017" s="213"/>
      <c r="D2017" s="213"/>
      <c r="E2017" s="213"/>
      <c r="F2017" s="213"/>
      <c r="G2017" s="213"/>
    </row>
    <row r="2018" spans="1:7" x14ac:dyDescent="0.2">
      <c r="A2018" s="213"/>
      <c r="B2018" s="214"/>
      <c r="C2018" s="213"/>
      <c r="D2018" s="213"/>
      <c r="E2018" s="213"/>
      <c r="F2018" s="213"/>
      <c r="G2018" s="213"/>
    </row>
    <row r="2019" spans="1:7" x14ac:dyDescent="0.2">
      <c r="A2019" s="213"/>
      <c r="B2019" s="214"/>
      <c r="C2019" s="213"/>
      <c r="D2019" s="213"/>
      <c r="E2019" s="213"/>
      <c r="F2019" s="213"/>
      <c r="G2019" s="213"/>
    </row>
    <row r="2020" spans="1:7" x14ac:dyDescent="0.2">
      <c r="A2020" s="213"/>
      <c r="B2020" s="214"/>
      <c r="C2020" s="213"/>
      <c r="D2020" s="213"/>
      <c r="E2020" s="213"/>
      <c r="F2020" s="213"/>
      <c r="G2020" s="213"/>
    </row>
    <row r="2021" spans="1:7" x14ac:dyDescent="0.2">
      <c r="A2021" s="213"/>
      <c r="B2021" s="214"/>
      <c r="C2021" s="213"/>
      <c r="D2021" s="213"/>
      <c r="E2021" s="213"/>
      <c r="F2021" s="213"/>
      <c r="G2021" s="213"/>
    </row>
    <row r="2022" spans="1:7" x14ac:dyDescent="0.2">
      <c r="A2022" s="213"/>
      <c r="B2022" s="214"/>
      <c r="C2022" s="213"/>
      <c r="D2022" s="213"/>
      <c r="E2022" s="213"/>
      <c r="F2022" s="213"/>
      <c r="G2022" s="213"/>
    </row>
    <row r="2023" spans="1:7" x14ac:dyDescent="0.2">
      <c r="A2023" s="213"/>
      <c r="B2023" s="214"/>
      <c r="C2023" s="213"/>
      <c r="D2023" s="213"/>
      <c r="E2023" s="213"/>
      <c r="F2023" s="213"/>
      <c r="G2023" s="213"/>
    </row>
    <row r="2024" spans="1:7" x14ac:dyDescent="0.2">
      <c r="A2024" s="213"/>
      <c r="B2024" s="214"/>
      <c r="C2024" s="213"/>
      <c r="D2024" s="213"/>
      <c r="E2024" s="213"/>
      <c r="F2024" s="213"/>
      <c r="G2024" s="213"/>
    </row>
    <row r="2025" spans="1:7" x14ac:dyDescent="0.2">
      <c r="A2025" s="213"/>
      <c r="B2025" s="214"/>
      <c r="C2025" s="213"/>
      <c r="D2025" s="213"/>
      <c r="E2025" s="213"/>
      <c r="F2025" s="213"/>
      <c r="G2025" s="213"/>
    </row>
    <row r="2026" spans="1:7" x14ac:dyDescent="0.2">
      <c r="A2026" s="213"/>
      <c r="B2026" s="214"/>
      <c r="C2026" s="213"/>
      <c r="D2026" s="213"/>
      <c r="E2026" s="213"/>
      <c r="F2026" s="213"/>
      <c r="G2026" s="213"/>
    </row>
    <row r="2027" spans="1:7" x14ac:dyDescent="0.2">
      <c r="A2027" s="213"/>
      <c r="B2027" s="214"/>
      <c r="C2027" s="213"/>
      <c r="D2027" s="213"/>
      <c r="E2027" s="213"/>
      <c r="F2027" s="213"/>
      <c r="G2027" s="213"/>
    </row>
    <row r="2028" spans="1:7" x14ac:dyDescent="0.2">
      <c r="A2028" s="213"/>
      <c r="B2028" s="214"/>
      <c r="C2028" s="213"/>
      <c r="D2028" s="213"/>
      <c r="E2028" s="213"/>
      <c r="F2028" s="213"/>
      <c r="G2028" s="213"/>
    </row>
    <row r="2029" spans="1:7" x14ac:dyDescent="0.2">
      <c r="A2029" s="213"/>
      <c r="B2029" s="214"/>
      <c r="C2029" s="213"/>
      <c r="D2029" s="213"/>
      <c r="E2029" s="213"/>
      <c r="F2029" s="213"/>
      <c r="G2029" s="213"/>
    </row>
    <row r="2030" spans="1:7" x14ac:dyDescent="0.2">
      <c r="A2030" s="213"/>
      <c r="B2030" s="214"/>
      <c r="C2030" s="213"/>
      <c r="D2030" s="213"/>
      <c r="E2030" s="213"/>
      <c r="F2030" s="213"/>
      <c r="G2030" s="213"/>
    </row>
    <row r="2031" spans="1:7" x14ac:dyDescent="0.2">
      <c r="A2031" s="213"/>
      <c r="B2031" s="214"/>
      <c r="C2031" s="213"/>
      <c r="D2031" s="213"/>
      <c r="E2031" s="213"/>
      <c r="F2031" s="213"/>
      <c r="G2031" s="213"/>
    </row>
    <row r="2032" spans="1:7" x14ac:dyDescent="0.2">
      <c r="A2032" s="213"/>
      <c r="B2032" s="214"/>
      <c r="C2032" s="213"/>
      <c r="D2032" s="213"/>
      <c r="E2032" s="213"/>
      <c r="F2032" s="213"/>
      <c r="G2032" s="213"/>
    </row>
    <row r="2033" spans="1:7" x14ac:dyDescent="0.2">
      <c r="A2033" s="213"/>
      <c r="B2033" s="214"/>
      <c r="C2033" s="213"/>
      <c r="D2033" s="213"/>
      <c r="E2033" s="213"/>
      <c r="F2033" s="213"/>
      <c r="G2033" s="213"/>
    </row>
    <row r="2034" spans="1:7" x14ac:dyDescent="0.2">
      <c r="A2034" s="213"/>
      <c r="B2034" s="214"/>
      <c r="C2034" s="213"/>
      <c r="D2034" s="213"/>
      <c r="E2034" s="213"/>
      <c r="F2034" s="213"/>
      <c r="G2034" s="213"/>
    </row>
    <row r="2035" spans="1:7" x14ac:dyDescent="0.2">
      <c r="A2035" s="213"/>
      <c r="B2035" s="214"/>
      <c r="C2035" s="213"/>
      <c r="D2035" s="213"/>
      <c r="E2035" s="213"/>
      <c r="F2035" s="213"/>
      <c r="G2035" s="213"/>
    </row>
    <row r="2036" spans="1:7" x14ac:dyDescent="0.2">
      <c r="A2036" s="213"/>
      <c r="B2036" s="214"/>
      <c r="C2036" s="213"/>
      <c r="D2036" s="213"/>
      <c r="E2036" s="213"/>
      <c r="F2036" s="213"/>
      <c r="G2036" s="213"/>
    </row>
    <row r="2037" spans="1:7" x14ac:dyDescent="0.2">
      <c r="A2037" s="213"/>
      <c r="B2037" s="214"/>
      <c r="C2037" s="213"/>
      <c r="D2037" s="213"/>
      <c r="E2037" s="213"/>
      <c r="F2037" s="213"/>
      <c r="G2037" s="213"/>
    </row>
    <row r="2038" spans="1:7" x14ac:dyDescent="0.2">
      <c r="A2038" s="213"/>
      <c r="B2038" s="214"/>
      <c r="C2038" s="213"/>
      <c r="D2038" s="213"/>
      <c r="E2038" s="213"/>
      <c r="F2038" s="213"/>
      <c r="G2038" s="213"/>
    </row>
    <row r="2039" spans="1:7" x14ac:dyDescent="0.2">
      <c r="A2039" s="213"/>
      <c r="B2039" s="214"/>
      <c r="C2039" s="213"/>
      <c r="D2039" s="213"/>
      <c r="E2039" s="213"/>
      <c r="F2039" s="213"/>
      <c r="G2039" s="213"/>
    </row>
    <row r="2040" spans="1:7" x14ac:dyDescent="0.2">
      <c r="A2040" s="213"/>
      <c r="B2040" s="214"/>
      <c r="C2040" s="213"/>
      <c r="D2040" s="213"/>
      <c r="E2040" s="213"/>
      <c r="F2040" s="213"/>
      <c r="G2040" s="213"/>
    </row>
    <row r="2041" spans="1:7" x14ac:dyDescent="0.2">
      <c r="A2041" s="213"/>
      <c r="B2041" s="214"/>
      <c r="C2041" s="213"/>
      <c r="D2041" s="213"/>
      <c r="E2041" s="213"/>
      <c r="F2041" s="213"/>
      <c r="G2041" s="213"/>
    </row>
    <row r="2042" spans="1:7" x14ac:dyDescent="0.2">
      <c r="A2042" s="213"/>
      <c r="B2042" s="214"/>
      <c r="C2042" s="213"/>
      <c r="D2042" s="213"/>
      <c r="E2042" s="213"/>
      <c r="F2042" s="213"/>
      <c r="G2042" s="213"/>
    </row>
    <row r="2043" spans="1:7" x14ac:dyDescent="0.2">
      <c r="A2043" s="213"/>
      <c r="B2043" s="214"/>
      <c r="C2043" s="213"/>
      <c r="D2043" s="213"/>
      <c r="E2043" s="213"/>
      <c r="F2043" s="213"/>
      <c r="G2043" s="213"/>
    </row>
    <row r="2044" spans="1:7" x14ac:dyDescent="0.2">
      <c r="A2044" s="213"/>
      <c r="B2044" s="214"/>
      <c r="C2044" s="213"/>
      <c r="D2044" s="213"/>
      <c r="E2044" s="213"/>
      <c r="F2044" s="213"/>
      <c r="G2044" s="213"/>
    </row>
    <row r="2045" spans="1:7" x14ac:dyDescent="0.2">
      <c r="A2045" s="213"/>
      <c r="B2045" s="214"/>
      <c r="C2045" s="213"/>
      <c r="D2045" s="213"/>
      <c r="E2045" s="213"/>
      <c r="F2045" s="213"/>
      <c r="G2045" s="213"/>
    </row>
    <row r="2046" spans="1:7" x14ac:dyDescent="0.2">
      <c r="A2046" s="213"/>
      <c r="B2046" s="214"/>
      <c r="C2046" s="213"/>
      <c r="D2046" s="213"/>
      <c r="E2046" s="213"/>
      <c r="F2046" s="213"/>
      <c r="G2046" s="213"/>
    </row>
    <row r="2047" spans="1:7" x14ac:dyDescent="0.2">
      <c r="A2047" s="213"/>
      <c r="B2047" s="214"/>
      <c r="C2047" s="213"/>
      <c r="D2047" s="213"/>
      <c r="E2047" s="213"/>
      <c r="F2047" s="213"/>
      <c r="G2047" s="213"/>
    </row>
    <row r="2048" spans="1:7" x14ac:dyDescent="0.2">
      <c r="A2048" s="213"/>
      <c r="B2048" s="214"/>
      <c r="C2048" s="213"/>
      <c r="D2048" s="213"/>
      <c r="E2048" s="213"/>
      <c r="F2048" s="213"/>
      <c r="G2048" s="213"/>
    </row>
    <row r="2049" spans="1:7" x14ac:dyDescent="0.2">
      <c r="A2049" s="213"/>
      <c r="B2049" s="214"/>
      <c r="C2049" s="213"/>
      <c r="D2049" s="213"/>
      <c r="E2049" s="213"/>
      <c r="F2049" s="213"/>
      <c r="G2049" s="213"/>
    </row>
    <row r="2050" spans="1:7" x14ac:dyDescent="0.2">
      <c r="A2050" s="213"/>
      <c r="B2050" s="214"/>
      <c r="C2050" s="213"/>
      <c r="D2050" s="213"/>
      <c r="E2050" s="213"/>
      <c r="F2050" s="213"/>
      <c r="G2050" s="213"/>
    </row>
    <row r="2051" spans="1:7" x14ac:dyDescent="0.2">
      <c r="A2051" s="213"/>
      <c r="B2051" s="214"/>
      <c r="C2051" s="213"/>
      <c r="D2051" s="213"/>
      <c r="E2051" s="213"/>
      <c r="F2051" s="213"/>
      <c r="G2051" s="213"/>
    </row>
    <row r="2052" spans="1:7" x14ac:dyDescent="0.2">
      <c r="A2052" s="213"/>
      <c r="B2052" s="214"/>
      <c r="C2052" s="213"/>
      <c r="D2052" s="213"/>
      <c r="E2052" s="213"/>
      <c r="F2052" s="213"/>
      <c r="G2052" s="213"/>
    </row>
    <row r="2053" spans="1:7" x14ac:dyDescent="0.2">
      <c r="A2053" s="213"/>
      <c r="B2053" s="214"/>
      <c r="C2053" s="213"/>
      <c r="D2053" s="213"/>
      <c r="E2053" s="213"/>
      <c r="F2053" s="213"/>
      <c r="G2053" s="213"/>
    </row>
    <row r="2054" spans="1:7" x14ac:dyDescent="0.2">
      <c r="A2054" s="213"/>
      <c r="B2054" s="214"/>
      <c r="C2054" s="213"/>
      <c r="D2054" s="213"/>
      <c r="E2054" s="213"/>
      <c r="F2054" s="213"/>
      <c r="G2054" s="213"/>
    </row>
    <row r="2055" spans="1:7" x14ac:dyDescent="0.2">
      <c r="A2055" s="213"/>
      <c r="B2055" s="214"/>
      <c r="C2055" s="213"/>
      <c r="D2055" s="213"/>
      <c r="E2055" s="213"/>
      <c r="F2055" s="213"/>
      <c r="G2055" s="213"/>
    </row>
    <row r="2056" spans="1:7" x14ac:dyDescent="0.2">
      <c r="A2056" s="213"/>
      <c r="B2056" s="214"/>
      <c r="C2056" s="213"/>
      <c r="D2056" s="213"/>
      <c r="E2056" s="213"/>
      <c r="F2056" s="213"/>
      <c r="G2056" s="213"/>
    </row>
    <row r="2057" spans="1:7" x14ac:dyDescent="0.2">
      <c r="A2057" s="213"/>
      <c r="B2057" s="214"/>
      <c r="C2057" s="213"/>
      <c r="D2057" s="213"/>
      <c r="E2057" s="213"/>
      <c r="F2057" s="213"/>
      <c r="G2057" s="213"/>
    </row>
    <row r="2058" spans="1:7" x14ac:dyDescent="0.2">
      <c r="A2058" s="213"/>
      <c r="B2058" s="214"/>
      <c r="C2058" s="213"/>
      <c r="D2058" s="213"/>
      <c r="E2058" s="213"/>
      <c r="F2058" s="213"/>
      <c r="G2058" s="213"/>
    </row>
    <row r="2059" spans="1:7" x14ac:dyDescent="0.2">
      <c r="A2059" s="213"/>
      <c r="B2059" s="214"/>
      <c r="C2059" s="213"/>
      <c r="D2059" s="213"/>
      <c r="E2059" s="213"/>
      <c r="F2059" s="213"/>
      <c r="G2059" s="213"/>
    </row>
    <row r="2060" spans="1:7" x14ac:dyDescent="0.2">
      <c r="A2060" s="213"/>
      <c r="B2060" s="214"/>
      <c r="C2060" s="213"/>
      <c r="D2060" s="213"/>
      <c r="E2060" s="213"/>
      <c r="F2060" s="213"/>
      <c r="G2060" s="213"/>
    </row>
    <row r="2061" spans="1:7" x14ac:dyDescent="0.2">
      <c r="A2061" s="213"/>
      <c r="B2061" s="214"/>
      <c r="C2061" s="213"/>
      <c r="D2061" s="213"/>
      <c r="E2061" s="213"/>
      <c r="F2061" s="213"/>
      <c r="G2061" s="213"/>
    </row>
    <row r="2062" spans="1:7" x14ac:dyDescent="0.2">
      <c r="A2062" s="213"/>
      <c r="B2062" s="214"/>
      <c r="C2062" s="213"/>
      <c r="D2062" s="213"/>
      <c r="E2062" s="213"/>
      <c r="F2062" s="213"/>
      <c r="G2062" s="213"/>
    </row>
    <row r="2063" spans="1:7" x14ac:dyDescent="0.2">
      <c r="A2063" s="213"/>
      <c r="B2063" s="214"/>
      <c r="C2063" s="213"/>
      <c r="D2063" s="213"/>
      <c r="E2063" s="213"/>
      <c r="F2063" s="213"/>
      <c r="G2063" s="213"/>
    </row>
    <row r="2064" spans="1:7" x14ac:dyDescent="0.2">
      <c r="A2064" s="213"/>
      <c r="B2064" s="214"/>
      <c r="C2064" s="213"/>
      <c r="D2064" s="213"/>
      <c r="E2064" s="213"/>
      <c r="F2064" s="213"/>
      <c r="G2064" s="213"/>
    </row>
    <row r="2065" spans="1:7" x14ac:dyDescent="0.2">
      <c r="A2065" s="213"/>
      <c r="B2065" s="214"/>
      <c r="C2065" s="213"/>
      <c r="D2065" s="213"/>
      <c r="E2065" s="213"/>
      <c r="F2065" s="213"/>
      <c r="G2065" s="213"/>
    </row>
    <row r="2066" spans="1:7" x14ac:dyDescent="0.2">
      <c r="A2066" s="213"/>
      <c r="B2066" s="214"/>
      <c r="C2066" s="213"/>
      <c r="D2066" s="213"/>
      <c r="E2066" s="213"/>
      <c r="F2066" s="213"/>
      <c r="G2066" s="213"/>
    </row>
    <row r="2067" spans="1:7" x14ac:dyDescent="0.2">
      <c r="A2067" s="213"/>
      <c r="B2067" s="214"/>
      <c r="C2067" s="213"/>
      <c r="D2067" s="213"/>
      <c r="E2067" s="213"/>
      <c r="F2067" s="213"/>
      <c r="G2067" s="213"/>
    </row>
    <row r="2068" spans="1:7" x14ac:dyDescent="0.2">
      <c r="A2068" s="213"/>
      <c r="B2068" s="214"/>
      <c r="C2068" s="213"/>
      <c r="D2068" s="213"/>
      <c r="E2068" s="213"/>
      <c r="F2068" s="213"/>
      <c r="G2068" s="213"/>
    </row>
    <row r="2069" spans="1:7" x14ac:dyDescent="0.2">
      <c r="A2069" s="213"/>
      <c r="B2069" s="214"/>
      <c r="C2069" s="213"/>
      <c r="D2069" s="213"/>
      <c r="E2069" s="213"/>
      <c r="F2069" s="213"/>
      <c r="G2069" s="213"/>
    </row>
    <row r="2070" spans="1:7" x14ac:dyDescent="0.2">
      <c r="A2070" s="213"/>
      <c r="B2070" s="214"/>
      <c r="C2070" s="213"/>
      <c r="D2070" s="213"/>
      <c r="E2070" s="213"/>
      <c r="F2070" s="213"/>
      <c r="G2070" s="213"/>
    </row>
    <row r="2071" spans="1:7" x14ac:dyDescent="0.2">
      <c r="A2071" s="213"/>
      <c r="B2071" s="214"/>
      <c r="C2071" s="213"/>
      <c r="D2071" s="213"/>
      <c r="E2071" s="213"/>
      <c r="F2071" s="213"/>
      <c r="G2071" s="213"/>
    </row>
    <row r="2072" spans="1:7" x14ac:dyDescent="0.2">
      <c r="A2072" s="213"/>
      <c r="B2072" s="214"/>
      <c r="C2072" s="213"/>
      <c r="D2072" s="213"/>
      <c r="E2072" s="213"/>
      <c r="F2072" s="213"/>
      <c r="G2072" s="213"/>
    </row>
    <row r="2073" spans="1:7" x14ac:dyDescent="0.2">
      <c r="A2073" s="213"/>
      <c r="B2073" s="214"/>
      <c r="C2073" s="213"/>
      <c r="D2073" s="213"/>
      <c r="E2073" s="213"/>
      <c r="F2073" s="213"/>
      <c r="G2073" s="213"/>
    </row>
    <row r="2074" spans="1:7" x14ac:dyDescent="0.2">
      <c r="A2074" s="213"/>
      <c r="B2074" s="214"/>
      <c r="C2074" s="213"/>
      <c r="D2074" s="213"/>
      <c r="E2074" s="213"/>
      <c r="F2074" s="213"/>
      <c r="G2074" s="213"/>
    </row>
    <row r="2075" spans="1:7" x14ac:dyDescent="0.2">
      <c r="A2075" s="213"/>
      <c r="B2075" s="214"/>
      <c r="C2075" s="213"/>
      <c r="D2075" s="213"/>
      <c r="E2075" s="213"/>
      <c r="F2075" s="213"/>
      <c r="G2075" s="213"/>
    </row>
    <row r="2076" spans="1:7" x14ac:dyDescent="0.2">
      <c r="A2076" s="213"/>
      <c r="B2076" s="214"/>
      <c r="C2076" s="213"/>
      <c r="D2076" s="213"/>
      <c r="E2076" s="213"/>
      <c r="F2076" s="213"/>
      <c r="G2076" s="213"/>
    </row>
    <row r="2077" spans="1:7" x14ac:dyDescent="0.2">
      <c r="A2077" s="213"/>
      <c r="B2077" s="214"/>
      <c r="C2077" s="213"/>
      <c r="D2077" s="213"/>
      <c r="E2077" s="213"/>
      <c r="F2077" s="213"/>
      <c r="G2077" s="213"/>
    </row>
    <row r="2078" spans="1:7" x14ac:dyDescent="0.2">
      <c r="A2078" s="213"/>
      <c r="B2078" s="214"/>
      <c r="C2078" s="213"/>
      <c r="D2078" s="213"/>
      <c r="E2078" s="213"/>
      <c r="F2078" s="213"/>
      <c r="G2078" s="213"/>
    </row>
    <row r="2079" spans="1:7" x14ac:dyDescent="0.2">
      <c r="A2079" s="213"/>
      <c r="B2079" s="214"/>
      <c r="C2079" s="213"/>
      <c r="D2079" s="213"/>
      <c r="E2079" s="213"/>
      <c r="F2079" s="213"/>
      <c r="G2079" s="213"/>
    </row>
    <row r="2080" spans="1:7" x14ac:dyDescent="0.2">
      <c r="A2080" s="213"/>
      <c r="B2080" s="214"/>
      <c r="C2080" s="213"/>
      <c r="D2080" s="213"/>
      <c r="E2080" s="213"/>
      <c r="F2080" s="213"/>
      <c r="G2080" s="213"/>
    </row>
    <row r="2081" spans="1:7" x14ac:dyDescent="0.2">
      <c r="A2081" s="213"/>
      <c r="B2081" s="214"/>
      <c r="C2081" s="213"/>
      <c r="D2081" s="213"/>
      <c r="E2081" s="213"/>
      <c r="F2081" s="213"/>
      <c r="G2081" s="213"/>
    </row>
    <row r="2082" spans="1:7" x14ac:dyDescent="0.2">
      <c r="A2082" s="213"/>
      <c r="B2082" s="214"/>
      <c r="C2082" s="213"/>
      <c r="D2082" s="213"/>
      <c r="E2082" s="213"/>
      <c r="F2082" s="213"/>
      <c r="G2082" s="213"/>
    </row>
    <row r="2083" spans="1:7" x14ac:dyDescent="0.2">
      <c r="A2083" s="213"/>
      <c r="B2083" s="214"/>
      <c r="C2083" s="213"/>
      <c r="D2083" s="213"/>
      <c r="E2083" s="213"/>
      <c r="F2083" s="213"/>
      <c r="G2083" s="213"/>
    </row>
    <row r="2084" spans="1:7" x14ac:dyDescent="0.2">
      <c r="A2084" s="213"/>
      <c r="B2084" s="214"/>
      <c r="C2084" s="213"/>
      <c r="D2084" s="213"/>
      <c r="E2084" s="213"/>
      <c r="F2084" s="213"/>
      <c r="G2084" s="213"/>
    </row>
    <row r="2085" spans="1:7" x14ac:dyDescent="0.2">
      <c r="A2085" s="213"/>
      <c r="B2085" s="214"/>
      <c r="C2085" s="213"/>
      <c r="D2085" s="213"/>
      <c r="E2085" s="213"/>
      <c r="F2085" s="213"/>
      <c r="G2085" s="213"/>
    </row>
    <row r="2086" spans="1:7" x14ac:dyDescent="0.2">
      <c r="A2086" s="213"/>
      <c r="B2086" s="214"/>
      <c r="C2086" s="213"/>
      <c r="D2086" s="213"/>
      <c r="E2086" s="213"/>
      <c r="F2086" s="213"/>
      <c r="G2086" s="213"/>
    </row>
    <row r="2087" spans="1:7" x14ac:dyDescent="0.2">
      <c r="A2087" s="213"/>
      <c r="B2087" s="214"/>
      <c r="C2087" s="213"/>
      <c r="D2087" s="213"/>
      <c r="E2087" s="213"/>
      <c r="F2087" s="213"/>
      <c r="G2087" s="213"/>
    </row>
    <row r="2088" spans="1:7" x14ac:dyDescent="0.2">
      <c r="A2088" s="213"/>
      <c r="B2088" s="214"/>
      <c r="C2088" s="213"/>
      <c r="D2088" s="213"/>
      <c r="E2088" s="213"/>
      <c r="F2088" s="213"/>
      <c r="G2088" s="213"/>
    </row>
    <row r="2089" spans="1:7" x14ac:dyDescent="0.2">
      <c r="A2089" s="213"/>
      <c r="B2089" s="214"/>
      <c r="C2089" s="213"/>
      <c r="D2089" s="213"/>
      <c r="E2089" s="213"/>
      <c r="F2089" s="213"/>
      <c r="G2089" s="213"/>
    </row>
    <row r="2090" spans="1:7" x14ac:dyDescent="0.2">
      <c r="A2090" s="213"/>
      <c r="B2090" s="214"/>
      <c r="C2090" s="213"/>
      <c r="D2090" s="213"/>
      <c r="E2090" s="213"/>
      <c r="F2090" s="213"/>
      <c r="G2090" s="213"/>
    </row>
    <row r="2091" spans="1:7" x14ac:dyDescent="0.2">
      <c r="A2091" s="213"/>
      <c r="B2091" s="214"/>
      <c r="C2091" s="213"/>
      <c r="D2091" s="213"/>
      <c r="E2091" s="213"/>
      <c r="F2091" s="213"/>
      <c r="G2091" s="213"/>
    </row>
    <row r="2092" spans="1:7" x14ac:dyDescent="0.2">
      <c r="A2092" s="213"/>
      <c r="B2092" s="214"/>
      <c r="C2092" s="213"/>
      <c r="D2092" s="213"/>
      <c r="E2092" s="213"/>
      <c r="F2092" s="213"/>
      <c r="G2092" s="213"/>
    </row>
    <row r="2093" spans="1:7" x14ac:dyDescent="0.2">
      <c r="A2093" s="213"/>
      <c r="B2093" s="214"/>
      <c r="C2093" s="213"/>
      <c r="D2093" s="213"/>
      <c r="E2093" s="213"/>
      <c r="F2093" s="213"/>
      <c r="G2093" s="213"/>
    </row>
    <row r="2094" spans="1:7" x14ac:dyDescent="0.2">
      <c r="A2094" s="213"/>
      <c r="B2094" s="214"/>
      <c r="C2094" s="213"/>
      <c r="D2094" s="213"/>
      <c r="E2094" s="213"/>
      <c r="F2094" s="213"/>
      <c r="G2094" s="213"/>
    </row>
    <row r="2095" spans="1:7" x14ac:dyDescent="0.2">
      <c r="A2095" s="213"/>
      <c r="B2095" s="214"/>
      <c r="C2095" s="213"/>
      <c r="D2095" s="213"/>
      <c r="E2095" s="213"/>
      <c r="F2095" s="213"/>
      <c r="G2095" s="213"/>
    </row>
    <row r="2096" spans="1:7" x14ac:dyDescent="0.2">
      <c r="A2096" s="213"/>
      <c r="B2096" s="214"/>
      <c r="C2096" s="213"/>
      <c r="D2096" s="213"/>
      <c r="E2096" s="213"/>
      <c r="F2096" s="213"/>
      <c r="G2096" s="213"/>
    </row>
    <row r="2097" spans="1:7" x14ac:dyDescent="0.2">
      <c r="A2097" s="213"/>
      <c r="B2097" s="214"/>
      <c r="C2097" s="213"/>
      <c r="D2097" s="213"/>
      <c r="E2097" s="213"/>
      <c r="F2097" s="213"/>
      <c r="G2097" s="213"/>
    </row>
    <row r="2098" spans="1:7" x14ac:dyDescent="0.2">
      <c r="A2098" s="213"/>
      <c r="B2098" s="214"/>
      <c r="C2098" s="213"/>
      <c r="D2098" s="213"/>
      <c r="E2098" s="213"/>
      <c r="F2098" s="213"/>
      <c r="G2098" s="213"/>
    </row>
    <row r="2099" spans="1:7" x14ac:dyDescent="0.2">
      <c r="A2099" s="213"/>
      <c r="B2099" s="214"/>
      <c r="C2099" s="213"/>
      <c r="D2099" s="213"/>
      <c r="E2099" s="213"/>
      <c r="F2099" s="213"/>
      <c r="G2099" s="213"/>
    </row>
    <row r="2100" spans="1:7" x14ac:dyDescent="0.2">
      <c r="A2100" s="213"/>
      <c r="B2100" s="214"/>
      <c r="C2100" s="213"/>
      <c r="D2100" s="213"/>
      <c r="E2100" s="213"/>
      <c r="F2100" s="213"/>
      <c r="G2100" s="213"/>
    </row>
    <row r="2101" spans="1:7" x14ac:dyDescent="0.2">
      <c r="A2101" s="213"/>
      <c r="B2101" s="214"/>
      <c r="C2101" s="213"/>
      <c r="D2101" s="213"/>
      <c r="E2101" s="213"/>
      <c r="F2101" s="213"/>
      <c r="G2101" s="213"/>
    </row>
    <row r="2102" spans="1:7" x14ac:dyDescent="0.2">
      <c r="A2102" s="213"/>
      <c r="B2102" s="214"/>
      <c r="C2102" s="213"/>
      <c r="D2102" s="213"/>
      <c r="E2102" s="213"/>
      <c r="F2102" s="213"/>
      <c r="G2102" s="213"/>
    </row>
    <row r="2103" spans="1:7" x14ac:dyDescent="0.2">
      <c r="A2103" s="213"/>
      <c r="B2103" s="214"/>
      <c r="C2103" s="213"/>
      <c r="D2103" s="213"/>
      <c r="E2103" s="213"/>
      <c r="F2103" s="213"/>
      <c r="G2103" s="213"/>
    </row>
    <row r="2104" spans="1:7" x14ac:dyDescent="0.2">
      <c r="A2104" s="213"/>
      <c r="B2104" s="214"/>
      <c r="C2104" s="213"/>
      <c r="D2104" s="213"/>
      <c r="E2104" s="213"/>
      <c r="F2104" s="213"/>
      <c r="G2104" s="213"/>
    </row>
    <row r="2105" spans="1:7" x14ac:dyDescent="0.2">
      <c r="A2105" s="213"/>
      <c r="B2105" s="214"/>
      <c r="C2105" s="213"/>
      <c r="D2105" s="213"/>
      <c r="E2105" s="213"/>
      <c r="F2105" s="213"/>
      <c r="G2105" s="213"/>
    </row>
    <row r="2106" spans="1:7" x14ac:dyDescent="0.2">
      <c r="A2106" s="213"/>
      <c r="B2106" s="214"/>
      <c r="C2106" s="213"/>
      <c r="D2106" s="213"/>
      <c r="E2106" s="213"/>
      <c r="F2106" s="213"/>
      <c r="G2106" s="213"/>
    </row>
    <row r="2107" spans="1:7" x14ac:dyDescent="0.2">
      <c r="A2107" s="213"/>
      <c r="B2107" s="214"/>
      <c r="C2107" s="213"/>
      <c r="D2107" s="213"/>
      <c r="E2107" s="213"/>
      <c r="F2107" s="213"/>
      <c r="G2107" s="213"/>
    </row>
    <row r="2108" spans="1:7" x14ac:dyDescent="0.2">
      <c r="A2108" s="213"/>
      <c r="B2108" s="214"/>
      <c r="C2108" s="213"/>
      <c r="D2108" s="213"/>
      <c r="E2108" s="213"/>
      <c r="F2108" s="213"/>
      <c r="G2108" s="213"/>
    </row>
    <row r="2109" spans="1:7" x14ac:dyDescent="0.2">
      <c r="A2109" s="213"/>
      <c r="B2109" s="214"/>
      <c r="C2109" s="213"/>
      <c r="D2109" s="213"/>
      <c r="E2109" s="213"/>
      <c r="F2109" s="213"/>
      <c r="G2109" s="213"/>
    </row>
    <row r="2110" spans="1:7" x14ac:dyDescent="0.2">
      <c r="A2110" s="213"/>
      <c r="B2110" s="214"/>
      <c r="C2110" s="213"/>
      <c r="D2110" s="213"/>
      <c r="E2110" s="213"/>
      <c r="F2110" s="213"/>
      <c r="G2110" s="213"/>
    </row>
    <row r="2111" spans="1:7" x14ac:dyDescent="0.2">
      <c r="A2111" s="213"/>
      <c r="B2111" s="214"/>
      <c r="C2111" s="213"/>
      <c r="D2111" s="213"/>
      <c r="E2111" s="213"/>
      <c r="F2111" s="213"/>
      <c r="G2111" s="213"/>
    </row>
    <row r="2112" spans="1:7" x14ac:dyDescent="0.2">
      <c r="A2112" s="213"/>
      <c r="B2112" s="214"/>
      <c r="C2112" s="213"/>
      <c r="D2112" s="213"/>
      <c r="E2112" s="213"/>
      <c r="F2112" s="213"/>
      <c r="G2112" s="213"/>
    </row>
    <row r="2113" spans="1:7" x14ac:dyDescent="0.2">
      <c r="A2113" s="213"/>
      <c r="B2113" s="214"/>
      <c r="C2113" s="213"/>
      <c r="D2113" s="213"/>
      <c r="E2113" s="213"/>
      <c r="F2113" s="213"/>
      <c r="G2113" s="213"/>
    </row>
    <row r="2114" spans="1:7" x14ac:dyDescent="0.2">
      <c r="A2114" s="213"/>
      <c r="B2114" s="214"/>
      <c r="C2114" s="213"/>
      <c r="D2114" s="213"/>
      <c r="E2114" s="213"/>
      <c r="F2114" s="213"/>
      <c r="G2114" s="213"/>
    </row>
    <row r="2115" spans="1:7" x14ac:dyDescent="0.2">
      <c r="A2115" s="213"/>
      <c r="B2115" s="214"/>
      <c r="C2115" s="213"/>
      <c r="D2115" s="213"/>
      <c r="E2115" s="213"/>
      <c r="F2115" s="213"/>
      <c r="G2115" s="213"/>
    </row>
    <row r="2116" spans="1:7" x14ac:dyDescent="0.2">
      <c r="A2116" s="213"/>
      <c r="B2116" s="214"/>
      <c r="C2116" s="213"/>
      <c r="D2116" s="213"/>
      <c r="E2116" s="213"/>
      <c r="F2116" s="213"/>
      <c r="G2116" s="213"/>
    </row>
    <row r="2117" spans="1:7" x14ac:dyDescent="0.2">
      <c r="A2117" s="213"/>
      <c r="B2117" s="214"/>
      <c r="C2117" s="213"/>
      <c r="D2117" s="213"/>
      <c r="E2117" s="213"/>
      <c r="F2117" s="213"/>
      <c r="G2117" s="213"/>
    </row>
    <row r="2118" spans="1:7" x14ac:dyDescent="0.2">
      <c r="A2118" s="213"/>
      <c r="B2118" s="214"/>
      <c r="C2118" s="213"/>
      <c r="D2118" s="213"/>
      <c r="E2118" s="213"/>
      <c r="F2118" s="213"/>
      <c r="G2118" s="213"/>
    </row>
    <row r="2119" spans="1:7" x14ac:dyDescent="0.2">
      <c r="A2119" s="213"/>
      <c r="B2119" s="214"/>
      <c r="C2119" s="213"/>
      <c r="D2119" s="213"/>
      <c r="E2119" s="213"/>
      <c r="F2119" s="213"/>
      <c r="G2119" s="213"/>
    </row>
    <row r="2120" spans="1:7" x14ac:dyDescent="0.2">
      <c r="A2120" s="213"/>
      <c r="B2120" s="214"/>
      <c r="C2120" s="213"/>
      <c r="D2120" s="213"/>
      <c r="E2120" s="213"/>
      <c r="F2120" s="213"/>
      <c r="G2120" s="213"/>
    </row>
    <row r="2121" spans="1:7" x14ac:dyDescent="0.2">
      <c r="A2121" s="213"/>
      <c r="B2121" s="214"/>
      <c r="C2121" s="213"/>
      <c r="D2121" s="213"/>
      <c r="E2121" s="213"/>
      <c r="F2121" s="213"/>
      <c r="G2121" s="213"/>
    </row>
    <row r="2122" spans="1:7" x14ac:dyDescent="0.2">
      <c r="A2122" s="213"/>
      <c r="B2122" s="214"/>
      <c r="C2122" s="213"/>
      <c r="D2122" s="213"/>
      <c r="E2122" s="213"/>
      <c r="F2122" s="213"/>
      <c r="G2122" s="213"/>
    </row>
    <row r="2123" spans="1:7" x14ac:dyDescent="0.2">
      <c r="A2123" s="213"/>
      <c r="B2123" s="214"/>
      <c r="C2123" s="213"/>
      <c r="D2123" s="213"/>
      <c r="E2123" s="213"/>
      <c r="F2123" s="213"/>
      <c r="G2123" s="213"/>
    </row>
    <row r="2124" spans="1:7" x14ac:dyDescent="0.2">
      <c r="A2124" s="213"/>
      <c r="B2124" s="214"/>
      <c r="C2124" s="213"/>
      <c r="D2124" s="213"/>
      <c r="E2124" s="213"/>
      <c r="F2124" s="213"/>
      <c r="G2124" s="213"/>
    </row>
    <row r="2125" spans="1:7" x14ac:dyDescent="0.2">
      <c r="A2125" s="213"/>
      <c r="B2125" s="214"/>
      <c r="C2125" s="213"/>
      <c r="D2125" s="213"/>
      <c r="E2125" s="213"/>
      <c r="F2125" s="213"/>
      <c r="G2125" s="213"/>
    </row>
    <row r="2126" spans="1:7" x14ac:dyDescent="0.2">
      <c r="A2126" s="213"/>
      <c r="B2126" s="214"/>
      <c r="C2126" s="213"/>
      <c r="D2126" s="213"/>
      <c r="E2126" s="213"/>
      <c r="F2126" s="213"/>
      <c r="G2126" s="213"/>
    </row>
    <row r="2127" spans="1:7" x14ac:dyDescent="0.2">
      <c r="A2127" s="213"/>
      <c r="B2127" s="214"/>
      <c r="C2127" s="213"/>
      <c r="D2127" s="213"/>
      <c r="E2127" s="213"/>
      <c r="F2127" s="213"/>
      <c r="G2127" s="213"/>
    </row>
    <row r="2128" spans="1:7" x14ac:dyDescent="0.2">
      <c r="A2128" s="213"/>
      <c r="B2128" s="214"/>
      <c r="C2128" s="213"/>
      <c r="D2128" s="213"/>
      <c r="E2128" s="213"/>
      <c r="F2128" s="213"/>
      <c r="G2128" s="213"/>
    </row>
    <row r="2129" spans="1:7" x14ac:dyDescent="0.2">
      <c r="A2129" s="213"/>
      <c r="B2129" s="214"/>
      <c r="C2129" s="213"/>
      <c r="D2129" s="213"/>
      <c r="E2129" s="213"/>
      <c r="F2129" s="213"/>
      <c r="G2129" s="213"/>
    </row>
    <row r="2130" spans="1:7" x14ac:dyDescent="0.2">
      <c r="A2130" s="213"/>
      <c r="B2130" s="214"/>
      <c r="C2130" s="213"/>
      <c r="D2130" s="213"/>
      <c r="E2130" s="213"/>
      <c r="F2130" s="213"/>
      <c r="G2130" s="213"/>
    </row>
    <row r="2131" spans="1:7" x14ac:dyDescent="0.2">
      <c r="A2131" s="213"/>
      <c r="B2131" s="214"/>
      <c r="C2131" s="213"/>
      <c r="D2131" s="213"/>
      <c r="E2131" s="213"/>
      <c r="F2131" s="213"/>
      <c r="G2131" s="213"/>
    </row>
    <row r="2132" spans="1:7" x14ac:dyDescent="0.2">
      <c r="A2132" s="213"/>
      <c r="B2132" s="214"/>
      <c r="C2132" s="213"/>
      <c r="D2132" s="213"/>
      <c r="E2132" s="213"/>
      <c r="F2132" s="213"/>
      <c r="G2132" s="213"/>
    </row>
    <row r="2133" spans="1:7" x14ac:dyDescent="0.2">
      <c r="A2133" s="213"/>
      <c r="B2133" s="214"/>
      <c r="C2133" s="213"/>
      <c r="D2133" s="213"/>
      <c r="E2133" s="213"/>
      <c r="F2133" s="213"/>
      <c r="G2133" s="213"/>
    </row>
    <row r="2134" spans="1:7" x14ac:dyDescent="0.2">
      <c r="A2134" s="213"/>
      <c r="B2134" s="214"/>
      <c r="C2134" s="213"/>
      <c r="D2134" s="213"/>
      <c r="E2134" s="213"/>
      <c r="F2134" s="213"/>
      <c r="G2134" s="213"/>
    </row>
    <row r="2135" spans="1:7" x14ac:dyDescent="0.2">
      <c r="A2135" s="213"/>
      <c r="B2135" s="214"/>
      <c r="C2135" s="213"/>
      <c r="D2135" s="213"/>
      <c r="E2135" s="213"/>
      <c r="F2135" s="213"/>
      <c r="G2135" s="213"/>
    </row>
    <row r="2136" spans="1:7" x14ac:dyDescent="0.2">
      <c r="A2136" s="213"/>
      <c r="B2136" s="214"/>
      <c r="C2136" s="213"/>
      <c r="D2136" s="213"/>
      <c r="E2136" s="213"/>
      <c r="F2136" s="213"/>
      <c r="G2136" s="213"/>
    </row>
    <row r="2137" spans="1:7" x14ac:dyDescent="0.2">
      <c r="A2137" s="213"/>
      <c r="B2137" s="214"/>
      <c r="C2137" s="213"/>
      <c r="D2137" s="213"/>
      <c r="E2137" s="213"/>
      <c r="F2137" s="213"/>
      <c r="G2137" s="213"/>
    </row>
    <row r="2138" spans="1:7" x14ac:dyDescent="0.2">
      <c r="A2138" s="213"/>
      <c r="B2138" s="214"/>
      <c r="C2138" s="213"/>
      <c r="D2138" s="213"/>
      <c r="E2138" s="213"/>
      <c r="F2138" s="213"/>
      <c r="G2138" s="213"/>
    </row>
    <row r="2139" spans="1:7" x14ac:dyDescent="0.2">
      <c r="A2139" s="213"/>
      <c r="B2139" s="214"/>
      <c r="C2139" s="213"/>
      <c r="D2139" s="213"/>
      <c r="E2139" s="213"/>
      <c r="F2139" s="213"/>
      <c r="G2139" s="213"/>
    </row>
    <row r="2140" spans="1:7" x14ac:dyDescent="0.2">
      <c r="A2140" s="213"/>
      <c r="B2140" s="214"/>
      <c r="C2140" s="213"/>
      <c r="D2140" s="213"/>
      <c r="E2140" s="213"/>
      <c r="F2140" s="213"/>
      <c r="G2140" s="213"/>
    </row>
    <row r="2141" spans="1:7" x14ac:dyDescent="0.2">
      <c r="A2141" s="213"/>
      <c r="B2141" s="214"/>
      <c r="C2141" s="213"/>
      <c r="D2141" s="213"/>
      <c r="E2141" s="213"/>
      <c r="F2141" s="213"/>
      <c r="G2141" s="213"/>
    </row>
    <row r="2142" spans="1:7" x14ac:dyDescent="0.2">
      <c r="A2142" s="213"/>
      <c r="B2142" s="214"/>
      <c r="C2142" s="213"/>
      <c r="D2142" s="213"/>
      <c r="E2142" s="213"/>
      <c r="F2142" s="213"/>
      <c r="G2142" s="213"/>
    </row>
    <row r="2143" spans="1:7" x14ac:dyDescent="0.2">
      <c r="A2143" s="213"/>
      <c r="B2143" s="214"/>
      <c r="C2143" s="213"/>
      <c r="D2143" s="213"/>
      <c r="E2143" s="213"/>
      <c r="F2143" s="213"/>
      <c r="G2143" s="213"/>
    </row>
    <row r="2144" spans="1:7" x14ac:dyDescent="0.2">
      <c r="A2144" s="213"/>
      <c r="B2144" s="214"/>
      <c r="C2144" s="213"/>
      <c r="D2144" s="213"/>
      <c r="E2144" s="213"/>
      <c r="F2144" s="213"/>
      <c r="G2144" s="213"/>
    </row>
    <row r="2145" spans="1:7" x14ac:dyDescent="0.2">
      <c r="A2145" s="213"/>
      <c r="B2145" s="214"/>
      <c r="C2145" s="213"/>
      <c r="D2145" s="213"/>
      <c r="E2145" s="213"/>
      <c r="F2145" s="213"/>
      <c r="G2145" s="213"/>
    </row>
    <row r="2146" spans="1:7" x14ac:dyDescent="0.2">
      <c r="A2146" s="213"/>
      <c r="B2146" s="214"/>
      <c r="C2146" s="213"/>
      <c r="D2146" s="213"/>
      <c r="E2146" s="213"/>
      <c r="F2146" s="213"/>
      <c r="G2146" s="213"/>
    </row>
    <row r="2147" spans="1:7" x14ac:dyDescent="0.2">
      <c r="A2147" s="213"/>
      <c r="B2147" s="214"/>
      <c r="C2147" s="213"/>
      <c r="D2147" s="213"/>
      <c r="E2147" s="213"/>
      <c r="F2147" s="213"/>
      <c r="G2147" s="213"/>
    </row>
    <row r="2148" spans="1:7" x14ac:dyDescent="0.2">
      <c r="A2148" s="213"/>
      <c r="B2148" s="214"/>
      <c r="C2148" s="213"/>
      <c r="D2148" s="213"/>
      <c r="E2148" s="213"/>
      <c r="F2148" s="213"/>
      <c r="G2148" s="213"/>
    </row>
    <row r="2149" spans="1:7" x14ac:dyDescent="0.2">
      <c r="A2149" s="213"/>
      <c r="B2149" s="214"/>
      <c r="C2149" s="213"/>
      <c r="D2149" s="213"/>
      <c r="E2149" s="213"/>
      <c r="F2149" s="213"/>
      <c r="G2149" s="213"/>
    </row>
    <row r="2150" spans="1:7" x14ac:dyDescent="0.2">
      <c r="A2150" s="213"/>
      <c r="B2150" s="214"/>
      <c r="C2150" s="213"/>
      <c r="D2150" s="213"/>
      <c r="E2150" s="213"/>
      <c r="F2150" s="213"/>
      <c r="G2150" s="213"/>
    </row>
    <row r="2151" spans="1:7" x14ac:dyDescent="0.2">
      <c r="A2151" s="213"/>
      <c r="B2151" s="214"/>
      <c r="C2151" s="213"/>
      <c r="D2151" s="213"/>
      <c r="E2151" s="213"/>
      <c r="F2151" s="213"/>
      <c r="G2151" s="213"/>
    </row>
    <row r="2152" spans="1:7" x14ac:dyDescent="0.2">
      <c r="A2152" s="213"/>
      <c r="B2152" s="214"/>
      <c r="C2152" s="213"/>
      <c r="D2152" s="213"/>
      <c r="E2152" s="213"/>
      <c r="F2152" s="213"/>
      <c r="G2152" s="213"/>
    </row>
    <row r="2153" spans="1:7" x14ac:dyDescent="0.2">
      <c r="A2153" s="213"/>
      <c r="B2153" s="214"/>
      <c r="C2153" s="213"/>
      <c r="D2153" s="213"/>
      <c r="E2153" s="213"/>
      <c r="F2153" s="213"/>
      <c r="G2153" s="213"/>
    </row>
    <row r="2154" spans="1:7" x14ac:dyDescent="0.2">
      <c r="A2154" s="213"/>
      <c r="B2154" s="214"/>
      <c r="C2154" s="213"/>
      <c r="D2154" s="213"/>
      <c r="E2154" s="213"/>
      <c r="F2154" s="213"/>
      <c r="G2154" s="213"/>
    </row>
    <row r="2155" spans="1:7" x14ac:dyDescent="0.2">
      <c r="A2155" s="213"/>
      <c r="B2155" s="214"/>
      <c r="C2155" s="213"/>
      <c r="D2155" s="213"/>
      <c r="E2155" s="213"/>
      <c r="F2155" s="213"/>
      <c r="G2155" s="213"/>
    </row>
    <row r="2156" spans="1:7" x14ac:dyDescent="0.2">
      <c r="A2156" s="213"/>
      <c r="B2156" s="214"/>
      <c r="C2156" s="213"/>
      <c r="D2156" s="213"/>
      <c r="E2156" s="213"/>
      <c r="F2156" s="213"/>
      <c r="G2156" s="213"/>
    </row>
    <row r="2157" spans="1:7" x14ac:dyDescent="0.2">
      <c r="A2157" s="213"/>
      <c r="B2157" s="214"/>
      <c r="C2157" s="213"/>
      <c r="D2157" s="213"/>
      <c r="E2157" s="213"/>
      <c r="F2157" s="213"/>
      <c r="G2157" s="213"/>
    </row>
    <row r="2158" spans="1:7" x14ac:dyDescent="0.2">
      <c r="A2158" s="213"/>
      <c r="B2158" s="214"/>
      <c r="C2158" s="213"/>
      <c r="D2158" s="213"/>
      <c r="E2158" s="213"/>
      <c r="F2158" s="213"/>
      <c r="G2158" s="213"/>
    </row>
    <row r="2159" spans="1:7" x14ac:dyDescent="0.2">
      <c r="A2159" s="213"/>
      <c r="B2159" s="214"/>
      <c r="C2159" s="213"/>
      <c r="D2159" s="213"/>
      <c r="E2159" s="213"/>
      <c r="F2159" s="213"/>
      <c r="G2159" s="213"/>
    </row>
    <row r="2160" spans="1:7" x14ac:dyDescent="0.2">
      <c r="A2160" s="213"/>
      <c r="B2160" s="214"/>
      <c r="C2160" s="213"/>
      <c r="D2160" s="213"/>
      <c r="E2160" s="213"/>
      <c r="F2160" s="213"/>
      <c r="G2160" s="213"/>
    </row>
    <row r="2161" spans="1:7" x14ac:dyDescent="0.2">
      <c r="A2161" s="213"/>
      <c r="B2161" s="214"/>
      <c r="C2161" s="213"/>
      <c r="D2161" s="213"/>
      <c r="E2161" s="213"/>
      <c r="F2161" s="213"/>
      <c r="G2161" s="213"/>
    </row>
    <row r="2162" spans="1:7" x14ac:dyDescent="0.2">
      <c r="A2162" s="213"/>
      <c r="B2162" s="214"/>
      <c r="C2162" s="213"/>
      <c r="D2162" s="213"/>
      <c r="E2162" s="213"/>
      <c r="F2162" s="213"/>
      <c r="G2162" s="213"/>
    </row>
    <row r="2163" spans="1:7" x14ac:dyDescent="0.2">
      <c r="A2163" s="213"/>
      <c r="B2163" s="214"/>
      <c r="C2163" s="213"/>
      <c r="D2163" s="213"/>
      <c r="E2163" s="213"/>
      <c r="F2163" s="213"/>
      <c r="G2163" s="213"/>
    </row>
    <row r="2164" spans="1:7" x14ac:dyDescent="0.2">
      <c r="A2164" s="213"/>
      <c r="B2164" s="214"/>
      <c r="C2164" s="213"/>
      <c r="D2164" s="213"/>
      <c r="E2164" s="213"/>
      <c r="F2164" s="213"/>
      <c r="G2164" s="213"/>
    </row>
    <row r="2165" spans="1:7" x14ac:dyDescent="0.2">
      <c r="A2165" s="213"/>
      <c r="B2165" s="214"/>
      <c r="C2165" s="213"/>
      <c r="D2165" s="213"/>
      <c r="E2165" s="213"/>
      <c r="F2165" s="213"/>
      <c r="G2165" s="213"/>
    </row>
    <row r="2166" spans="1:7" x14ac:dyDescent="0.2">
      <c r="A2166" s="213"/>
      <c r="B2166" s="214"/>
      <c r="C2166" s="213"/>
      <c r="D2166" s="213"/>
      <c r="E2166" s="213"/>
      <c r="F2166" s="213"/>
      <c r="G2166" s="213"/>
    </row>
    <row r="2167" spans="1:7" x14ac:dyDescent="0.2">
      <c r="A2167" s="213"/>
      <c r="B2167" s="214"/>
      <c r="C2167" s="213"/>
      <c r="D2167" s="213"/>
      <c r="E2167" s="213"/>
      <c r="F2167" s="213"/>
      <c r="G2167" s="213"/>
    </row>
    <row r="2168" spans="1:7" x14ac:dyDescent="0.2">
      <c r="A2168" s="213"/>
      <c r="B2168" s="214"/>
      <c r="C2168" s="213"/>
      <c r="D2168" s="213"/>
      <c r="E2168" s="213"/>
      <c r="F2168" s="213"/>
      <c r="G2168" s="213"/>
    </row>
    <row r="2169" spans="1:7" x14ac:dyDescent="0.2">
      <c r="A2169" s="213"/>
      <c r="B2169" s="214"/>
      <c r="C2169" s="213"/>
      <c r="D2169" s="213"/>
      <c r="E2169" s="213"/>
      <c r="F2169" s="213"/>
      <c r="G2169" s="213"/>
    </row>
    <row r="2170" spans="1:7" x14ac:dyDescent="0.2">
      <c r="A2170" s="213"/>
      <c r="B2170" s="214"/>
      <c r="C2170" s="213"/>
      <c r="D2170" s="213"/>
      <c r="E2170" s="213"/>
      <c r="F2170" s="213"/>
      <c r="G2170" s="213"/>
    </row>
    <row r="2171" spans="1:7" x14ac:dyDescent="0.2">
      <c r="A2171" s="213"/>
      <c r="B2171" s="214"/>
      <c r="C2171" s="213"/>
      <c r="D2171" s="213"/>
      <c r="E2171" s="213"/>
      <c r="F2171" s="213"/>
      <c r="G2171" s="213"/>
    </row>
    <row r="2172" spans="1:7" x14ac:dyDescent="0.2">
      <c r="A2172" s="213"/>
      <c r="B2172" s="214"/>
      <c r="C2172" s="213"/>
      <c r="D2172" s="213"/>
      <c r="E2172" s="213"/>
      <c r="F2172" s="213"/>
      <c r="G2172" s="213"/>
    </row>
    <row r="2173" spans="1:7" x14ac:dyDescent="0.2">
      <c r="A2173" s="213"/>
      <c r="B2173" s="214"/>
      <c r="C2173" s="213"/>
      <c r="D2173" s="213"/>
      <c r="E2173" s="213"/>
      <c r="F2173" s="213"/>
      <c r="G2173" s="213"/>
    </row>
    <row r="2174" spans="1:7" x14ac:dyDescent="0.2">
      <c r="A2174" s="213"/>
      <c r="B2174" s="214"/>
      <c r="C2174" s="213"/>
      <c r="D2174" s="213"/>
      <c r="E2174" s="213"/>
      <c r="F2174" s="213"/>
      <c r="G2174" s="213"/>
    </row>
    <row r="2175" spans="1:7" x14ac:dyDescent="0.2">
      <c r="A2175" s="213"/>
      <c r="B2175" s="214"/>
      <c r="C2175" s="213"/>
      <c r="D2175" s="213"/>
      <c r="E2175" s="213"/>
      <c r="F2175" s="213"/>
      <c r="G2175" s="213"/>
    </row>
    <row r="2176" spans="1:7" x14ac:dyDescent="0.2">
      <c r="A2176" s="213"/>
      <c r="B2176" s="214"/>
      <c r="C2176" s="213"/>
      <c r="D2176" s="213"/>
      <c r="E2176" s="213"/>
      <c r="F2176" s="213"/>
      <c r="G2176" s="213"/>
    </row>
    <row r="2177" spans="1:7" x14ac:dyDescent="0.2">
      <c r="A2177" s="213"/>
      <c r="B2177" s="214"/>
      <c r="C2177" s="213"/>
      <c r="D2177" s="213"/>
      <c r="E2177" s="213"/>
      <c r="F2177" s="213"/>
      <c r="G2177" s="213"/>
    </row>
    <row r="2178" spans="1:7" x14ac:dyDescent="0.2">
      <c r="A2178" s="213"/>
      <c r="B2178" s="214"/>
      <c r="C2178" s="213"/>
      <c r="D2178" s="213"/>
      <c r="E2178" s="213"/>
      <c r="F2178" s="213"/>
      <c r="G2178" s="213"/>
    </row>
    <row r="2179" spans="1:7" x14ac:dyDescent="0.2">
      <c r="A2179" s="213"/>
      <c r="B2179" s="214"/>
      <c r="C2179" s="213"/>
      <c r="D2179" s="213"/>
      <c r="E2179" s="213"/>
      <c r="F2179" s="213"/>
      <c r="G2179" s="213"/>
    </row>
    <row r="2180" spans="1:7" x14ac:dyDescent="0.2">
      <c r="A2180" s="213"/>
      <c r="B2180" s="214"/>
      <c r="C2180" s="213"/>
      <c r="D2180" s="213"/>
      <c r="E2180" s="213"/>
      <c r="F2180" s="213"/>
      <c r="G2180" s="213"/>
    </row>
    <row r="2181" spans="1:7" x14ac:dyDescent="0.2">
      <c r="A2181" s="213"/>
      <c r="B2181" s="214"/>
      <c r="C2181" s="213"/>
      <c r="D2181" s="213"/>
      <c r="E2181" s="213"/>
      <c r="F2181" s="213"/>
      <c r="G2181" s="213"/>
    </row>
    <row r="2182" spans="1:7" x14ac:dyDescent="0.2">
      <c r="A2182" s="213"/>
      <c r="B2182" s="214"/>
      <c r="C2182" s="213"/>
      <c r="D2182" s="213"/>
      <c r="E2182" s="213"/>
      <c r="F2182" s="213"/>
      <c r="G2182" s="213"/>
    </row>
    <row r="2183" spans="1:7" x14ac:dyDescent="0.2">
      <c r="A2183" s="213"/>
      <c r="B2183" s="214"/>
      <c r="C2183" s="213"/>
      <c r="D2183" s="213"/>
      <c r="E2183" s="213"/>
      <c r="F2183" s="213"/>
      <c r="G2183" s="213"/>
    </row>
    <row r="2184" spans="1:7" x14ac:dyDescent="0.2">
      <c r="A2184" s="213"/>
      <c r="B2184" s="214"/>
      <c r="C2184" s="213"/>
      <c r="D2184" s="213"/>
      <c r="E2184" s="213"/>
      <c r="F2184" s="213"/>
      <c r="G2184" s="213"/>
    </row>
    <row r="2185" spans="1:7" x14ac:dyDescent="0.2">
      <c r="A2185" s="213"/>
      <c r="B2185" s="214"/>
      <c r="C2185" s="213"/>
      <c r="D2185" s="213"/>
      <c r="E2185" s="213"/>
      <c r="F2185" s="213"/>
      <c r="G2185" s="213"/>
    </row>
    <row r="2186" spans="1:7" x14ac:dyDescent="0.2">
      <c r="A2186" s="213"/>
      <c r="B2186" s="214"/>
      <c r="C2186" s="213"/>
      <c r="D2186" s="213"/>
      <c r="E2186" s="213"/>
      <c r="F2186" s="213"/>
      <c r="G2186" s="213"/>
    </row>
    <row r="2187" spans="1:7" x14ac:dyDescent="0.2">
      <c r="A2187" s="213"/>
      <c r="B2187" s="214"/>
      <c r="C2187" s="213"/>
      <c r="D2187" s="213"/>
      <c r="E2187" s="213"/>
      <c r="F2187" s="213"/>
      <c r="G2187" s="213"/>
    </row>
    <row r="2188" spans="1:7" x14ac:dyDescent="0.2">
      <c r="A2188" s="213"/>
      <c r="B2188" s="214"/>
      <c r="C2188" s="213"/>
      <c r="D2188" s="213"/>
      <c r="E2188" s="213"/>
      <c r="F2188" s="213"/>
      <c r="G2188" s="213"/>
    </row>
    <row r="2189" spans="1:7" x14ac:dyDescent="0.2">
      <c r="A2189" s="213"/>
      <c r="B2189" s="214"/>
      <c r="C2189" s="213"/>
      <c r="D2189" s="213"/>
      <c r="E2189" s="213"/>
      <c r="F2189" s="213"/>
      <c r="G2189" s="213"/>
    </row>
    <row r="2190" spans="1:7" x14ac:dyDescent="0.2">
      <c r="A2190" s="213"/>
      <c r="B2190" s="214"/>
      <c r="C2190" s="213"/>
      <c r="D2190" s="213"/>
      <c r="E2190" s="213"/>
      <c r="F2190" s="213"/>
      <c r="G2190" s="213"/>
    </row>
    <row r="2191" spans="1:7" x14ac:dyDescent="0.2">
      <c r="A2191" s="213"/>
      <c r="B2191" s="214"/>
      <c r="C2191" s="213"/>
      <c r="D2191" s="213"/>
      <c r="E2191" s="213"/>
      <c r="F2191" s="213"/>
      <c r="G2191" s="213"/>
    </row>
    <row r="2192" spans="1:7" x14ac:dyDescent="0.2">
      <c r="A2192" s="213"/>
      <c r="B2192" s="214"/>
      <c r="C2192" s="213"/>
      <c r="D2192" s="213"/>
      <c r="E2192" s="213"/>
      <c r="F2192" s="213"/>
      <c r="G2192" s="213"/>
    </row>
    <row r="2193" spans="1:7" x14ac:dyDescent="0.2">
      <c r="A2193" s="213"/>
      <c r="B2193" s="214"/>
      <c r="C2193" s="213"/>
      <c r="D2193" s="213"/>
      <c r="E2193" s="213"/>
      <c r="F2193" s="213"/>
      <c r="G2193" s="213"/>
    </row>
    <row r="2194" spans="1:7" x14ac:dyDescent="0.2">
      <c r="A2194" s="213"/>
      <c r="B2194" s="214"/>
      <c r="C2194" s="213"/>
      <c r="D2194" s="213"/>
      <c r="E2194" s="213"/>
      <c r="F2194" s="213"/>
      <c r="G2194" s="213"/>
    </row>
    <row r="2195" spans="1:7" x14ac:dyDescent="0.2">
      <c r="A2195" s="213"/>
      <c r="B2195" s="214"/>
      <c r="C2195" s="213"/>
      <c r="D2195" s="213"/>
      <c r="E2195" s="213"/>
      <c r="F2195" s="213"/>
      <c r="G2195" s="213"/>
    </row>
    <row r="2196" spans="1:7" x14ac:dyDescent="0.2">
      <c r="A2196" s="213"/>
      <c r="B2196" s="214"/>
      <c r="C2196" s="213"/>
      <c r="D2196" s="213"/>
      <c r="E2196" s="213"/>
      <c r="F2196" s="213"/>
      <c r="G2196" s="213"/>
    </row>
    <row r="2197" spans="1:7" x14ac:dyDescent="0.2">
      <c r="A2197" s="213"/>
      <c r="B2197" s="214"/>
      <c r="C2197" s="213"/>
      <c r="D2197" s="213"/>
      <c r="E2197" s="213"/>
      <c r="F2197" s="213"/>
      <c r="G2197" s="213"/>
    </row>
    <row r="2198" spans="1:7" x14ac:dyDescent="0.2">
      <c r="A2198" s="213"/>
      <c r="B2198" s="214"/>
      <c r="C2198" s="213"/>
      <c r="D2198" s="213"/>
      <c r="E2198" s="213"/>
      <c r="F2198" s="213"/>
      <c r="G2198" s="213"/>
    </row>
    <row r="2199" spans="1:7" x14ac:dyDescent="0.2">
      <c r="A2199" s="213"/>
      <c r="B2199" s="214"/>
      <c r="C2199" s="213"/>
      <c r="D2199" s="213"/>
      <c r="E2199" s="213"/>
      <c r="F2199" s="213"/>
      <c r="G2199" s="213"/>
    </row>
    <row r="2200" spans="1:7" x14ac:dyDescent="0.2">
      <c r="A2200" s="213"/>
      <c r="B2200" s="214"/>
      <c r="C2200" s="213"/>
      <c r="D2200" s="213"/>
      <c r="E2200" s="213"/>
      <c r="F2200" s="213"/>
      <c r="G2200" s="213"/>
    </row>
    <row r="2201" spans="1:7" x14ac:dyDescent="0.2">
      <c r="A2201" s="213"/>
      <c r="B2201" s="214"/>
      <c r="C2201" s="213"/>
      <c r="D2201" s="213"/>
      <c r="E2201" s="213"/>
      <c r="F2201" s="213"/>
      <c r="G2201" s="213"/>
    </row>
    <row r="2202" spans="1:7" x14ac:dyDescent="0.2">
      <c r="A2202" s="213"/>
      <c r="B2202" s="214"/>
      <c r="C2202" s="213"/>
      <c r="D2202" s="213"/>
      <c r="E2202" s="213"/>
      <c r="F2202" s="213"/>
      <c r="G2202" s="213"/>
    </row>
    <row r="2203" spans="1:7" x14ac:dyDescent="0.2">
      <c r="A2203" s="213"/>
      <c r="B2203" s="214"/>
      <c r="C2203" s="213"/>
      <c r="D2203" s="213"/>
      <c r="E2203" s="213"/>
      <c r="F2203" s="213"/>
      <c r="G2203" s="213"/>
    </row>
    <row r="2204" spans="1:7" x14ac:dyDescent="0.2">
      <c r="A2204" s="213"/>
      <c r="B2204" s="214"/>
      <c r="C2204" s="213"/>
      <c r="D2204" s="213"/>
      <c r="E2204" s="213"/>
      <c r="F2204" s="213"/>
      <c r="G2204" s="213"/>
    </row>
    <row r="2205" spans="1:7" x14ac:dyDescent="0.2">
      <c r="A2205" s="213"/>
      <c r="B2205" s="214"/>
      <c r="C2205" s="213"/>
      <c r="D2205" s="213"/>
      <c r="E2205" s="213"/>
      <c r="F2205" s="213"/>
      <c r="G2205" s="213"/>
    </row>
    <row r="2206" spans="1:7" x14ac:dyDescent="0.2">
      <c r="A2206" s="213"/>
      <c r="B2206" s="214"/>
      <c r="C2206" s="213"/>
      <c r="D2206" s="213"/>
      <c r="E2206" s="213"/>
      <c r="F2206" s="213"/>
      <c r="G2206" s="213"/>
    </row>
    <row r="2207" spans="1:7" x14ac:dyDescent="0.2">
      <c r="A2207" s="213"/>
      <c r="B2207" s="214"/>
      <c r="C2207" s="213"/>
      <c r="D2207" s="213"/>
      <c r="E2207" s="213"/>
      <c r="F2207" s="213"/>
      <c r="G2207" s="213"/>
    </row>
    <row r="2208" spans="1:7" x14ac:dyDescent="0.2">
      <c r="A2208" s="213"/>
      <c r="B2208" s="214"/>
      <c r="C2208" s="213"/>
      <c r="D2208" s="213"/>
      <c r="E2208" s="213"/>
      <c r="F2208" s="213"/>
      <c r="G2208" s="213"/>
    </row>
    <row r="2209" spans="1:7" x14ac:dyDescent="0.2">
      <c r="A2209" s="213"/>
      <c r="B2209" s="214"/>
      <c r="C2209" s="213"/>
      <c r="D2209" s="213"/>
      <c r="E2209" s="213"/>
      <c r="F2209" s="213"/>
      <c r="G2209" s="213"/>
    </row>
    <row r="2210" spans="1:7" x14ac:dyDescent="0.2">
      <c r="A2210" s="213"/>
      <c r="B2210" s="214"/>
      <c r="C2210" s="213"/>
      <c r="D2210" s="213"/>
      <c r="E2210" s="213"/>
      <c r="F2210" s="213"/>
      <c r="G2210" s="213"/>
    </row>
    <row r="2211" spans="1:7" x14ac:dyDescent="0.2">
      <c r="A2211" s="213"/>
      <c r="B2211" s="214"/>
      <c r="C2211" s="213"/>
      <c r="D2211" s="213"/>
      <c r="E2211" s="213"/>
      <c r="F2211" s="213"/>
      <c r="G2211" s="213"/>
    </row>
    <row r="2212" spans="1:7" x14ac:dyDescent="0.2">
      <c r="A2212" s="213"/>
      <c r="B2212" s="214"/>
      <c r="C2212" s="213"/>
      <c r="D2212" s="213"/>
      <c r="E2212" s="213"/>
      <c r="F2212" s="213"/>
      <c r="G2212" s="213"/>
    </row>
    <row r="2213" spans="1:7" x14ac:dyDescent="0.2">
      <c r="A2213" s="213"/>
      <c r="B2213" s="214"/>
      <c r="C2213" s="213"/>
      <c r="D2213" s="213"/>
      <c r="E2213" s="213"/>
      <c r="F2213" s="213"/>
      <c r="G2213" s="213"/>
    </row>
    <row r="2214" spans="1:7" x14ac:dyDescent="0.2">
      <c r="A2214" s="213"/>
      <c r="B2214" s="214"/>
      <c r="C2214" s="213"/>
      <c r="D2214" s="213"/>
      <c r="E2214" s="213"/>
      <c r="F2214" s="213"/>
      <c r="G2214" s="213"/>
    </row>
    <row r="2215" spans="1:7" x14ac:dyDescent="0.2">
      <c r="A2215" s="213"/>
      <c r="B2215" s="214"/>
      <c r="C2215" s="213"/>
      <c r="D2215" s="213"/>
      <c r="E2215" s="213"/>
      <c r="F2215" s="213"/>
      <c r="G2215" s="213"/>
    </row>
    <row r="2216" spans="1:7" x14ac:dyDescent="0.2">
      <c r="A2216" s="213"/>
      <c r="B2216" s="214"/>
      <c r="C2216" s="213"/>
      <c r="D2216" s="213"/>
      <c r="E2216" s="213"/>
      <c r="F2216" s="213"/>
      <c r="G2216" s="213"/>
    </row>
    <row r="2217" spans="1:7" x14ac:dyDescent="0.2">
      <c r="A2217" s="213"/>
      <c r="B2217" s="214"/>
      <c r="C2217" s="213"/>
      <c r="D2217" s="213"/>
      <c r="E2217" s="213"/>
      <c r="F2217" s="213"/>
      <c r="G2217" s="213"/>
    </row>
    <row r="2218" spans="1:7" x14ac:dyDescent="0.2">
      <c r="A2218" s="213"/>
      <c r="B2218" s="214"/>
      <c r="C2218" s="213"/>
      <c r="D2218" s="213"/>
      <c r="E2218" s="213"/>
      <c r="F2218" s="213"/>
      <c r="G2218" s="213"/>
    </row>
    <row r="2219" spans="1:7" x14ac:dyDescent="0.2">
      <c r="A2219" s="213"/>
      <c r="B2219" s="214"/>
      <c r="C2219" s="213"/>
      <c r="D2219" s="213"/>
      <c r="E2219" s="213"/>
      <c r="F2219" s="213"/>
      <c r="G2219" s="213"/>
    </row>
    <row r="2220" spans="1:7" x14ac:dyDescent="0.2">
      <c r="A2220" s="213"/>
      <c r="B2220" s="214"/>
      <c r="C2220" s="213"/>
      <c r="D2220" s="213"/>
      <c r="E2220" s="213"/>
      <c r="F2220" s="213"/>
      <c r="G2220" s="213"/>
    </row>
    <row r="2221" spans="1:7" x14ac:dyDescent="0.2">
      <c r="A2221" s="213"/>
      <c r="B2221" s="214"/>
      <c r="C2221" s="213"/>
      <c r="D2221" s="213"/>
      <c r="E2221" s="213"/>
      <c r="F2221" s="213"/>
      <c r="G2221" s="213"/>
    </row>
    <row r="2222" spans="1:7" x14ac:dyDescent="0.2">
      <c r="A2222" s="213"/>
      <c r="B2222" s="214"/>
      <c r="C2222" s="213"/>
      <c r="D2222" s="213"/>
      <c r="E2222" s="213"/>
      <c r="F2222" s="213"/>
      <c r="G2222" s="213"/>
    </row>
    <row r="2223" spans="1:7" x14ac:dyDescent="0.2">
      <c r="A2223" s="213"/>
      <c r="B2223" s="214"/>
      <c r="C2223" s="213"/>
      <c r="D2223" s="213"/>
      <c r="E2223" s="213"/>
      <c r="F2223" s="213"/>
      <c r="G2223" s="213"/>
    </row>
    <row r="2224" spans="1:7" x14ac:dyDescent="0.2">
      <c r="A2224" s="213"/>
      <c r="B2224" s="214"/>
      <c r="C2224" s="213"/>
      <c r="D2224" s="213"/>
      <c r="E2224" s="213"/>
      <c r="F2224" s="213"/>
      <c r="G2224" s="213"/>
    </row>
    <row r="2225" spans="1:7" x14ac:dyDescent="0.2">
      <c r="A2225" s="213"/>
      <c r="B2225" s="214"/>
      <c r="C2225" s="213"/>
      <c r="D2225" s="213"/>
      <c r="E2225" s="213"/>
      <c r="F2225" s="213"/>
      <c r="G2225" s="213"/>
    </row>
    <row r="2226" spans="1:7" x14ac:dyDescent="0.2">
      <c r="A2226" s="213"/>
      <c r="B2226" s="214"/>
      <c r="C2226" s="213"/>
      <c r="D2226" s="213"/>
      <c r="E2226" s="213"/>
      <c r="F2226" s="213"/>
      <c r="G2226" s="213"/>
    </row>
    <row r="2227" spans="1:7" x14ac:dyDescent="0.2">
      <c r="A2227" s="213"/>
      <c r="B2227" s="214"/>
      <c r="C2227" s="213"/>
      <c r="D2227" s="213"/>
      <c r="E2227" s="213"/>
      <c r="F2227" s="213"/>
      <c r="G2227" s="213"/>
    </row>
    <row r="2228" spans="1:7" x14ac:dyDescent="0.2">
      <c r="A2228" s="213"/>
      <c r="B2228" s="214"/>
      <c r="C2228" s="213"/>
      <c r="D2228" s="213"/>
      <c r="E2228" s="213"/>
      <c r="F2228" s="213"/>
      <c r="G2228" s="213"/>
    </row>
    <row r="2229" spans="1:7" x14ac:dyDescent="0.2">
      <c r="A2229" s="213"/>
      <c r="B2229" s="214"/>
      <c r="C2229" s="213"/>
      <c r="D2229" s="213"/>
      <c r="E2229" s="213"/>
      <c r="F2229" s="213"/>
      <c r="G2229" s="213"/>
    </row>
    <row r="2230" spans="1:7" x14ac:dyDescent="0.2">
      <c r="A2230" s="213"/>
      <c r="B2230" s="214"/>
      <c r="C2230" s="213"/>
      <c r="D2230" s="213"/>
      <c r="E2230" s="213"/>
      <c r="F2230" s="213"/>
      <c r="G2230" s="213"/>
    </row>
    <row r="2231" spans="1:7" x14ac:dyDescent="0.2">
      <c r="A2231" s="213"/>
      <c r="B2231" s="214"/>
      <c r="C2231" s="213"/>
      <c r="D2231" s="213"/>
      <c r="E2231" s="213"/>
      <c r="F2231" s="213"/>
      <c r="G2231" s="213"/>
    </row>
    <row r="2232" spans="1:7" x14ac:dyDescent="0.2">
      <c r="A2232" s="213"/>
      <c r="B2232" s="214"/>
      <c r="C2232" s="213"/>
      <c r="D2232" s="213"/>
      <c r="E2232" s="213"/>
      <c r="F2232" s="213"/>
      <c r="G2232" s="213"/>
    </row>
    <row r="2233" spans="1:7" x14ac:dyDescent="0.2">
      <c r="A2233" s="213"/>
      <c r="B2233" s="214"/>
      <c r="C2233" s="213"/>
      <c r="D2233" s="213"/>
      <c r="E2233" s="213"/>
      <c r="F2233" s="213"/>
      <c r="G2233" s="213"/>
    </row>
    <row r="2234" spans="1:7" x14ac:dyDescent="0.2">
      <c r="A2234" s="213"/>
      <c r="B2234" s="214"/>
      <c r="C2234" s="213"/>
      <c r="D2234" s="213"/>
      <c r="E2234" s="213"/>
      <c r="F2234" s="213"/>
      <c r="G2234" s="213"/>
    </row>
    <row r="2235" spans="1:7" x14ac:dyDescent="0.2">
      <c r="A2235" s="213"/>
      <c r="B2235" s="214"/>
      <c r="C2235" s="213"/>
      <c r="D2235" s="213"/>
      <c r="E2235" s="213"/>
      <c r="F2235" s="213"/>
      <c r="G2235" s="213"/>
    </row>
    <row r="2236" spans="1:7" x14ac:dyDescent="0.2">
      <c r="A2236" s="213"/>
      <c r="B2236" s="214"/>
      <c r="C2236" s="213"/>
      <c r="D2236" s="213"/>
      <c r="E2236" s="213"/>
      <c r="F2236" s="213"/>
      <c r="G2236" s="213"/>
    </row>
    <row r="2237" spans="1:7" x14ac:dyDescent="0.2">
      <c r="A2237" s="213"/>
      <c r="B2237" s="214"/>
      <c r="C2237" s="213"/>
      <c r="D2237" s="213"/>
      <c r="E2237" s="213"/>
      <c r="F2237" s="213"/>
      <c r="G2237" s="213"/>
    </row>
    <row r="2238" spans="1:7" x14ac:dyDescent="0.2">
      <c r="A2238" s="213"/>
      <c r="B2238" s="214"/>
      <c r="C2238" s="213"/>
      <c r="D2238" s="213"/>
      <c r="E2238" s="213"/>
      <c r="F2238" s="213"/>
      <c r="G2238" s="213"/>
    </row>
    <row r="2239" spans="1:7" x14ac:dyDescent="0.2">
      <c r="A2239" s="213"/>
      <c r="B2239" s="214"/>
      <c r="C2239" s="213"/>
      <c r="D2239" s="213"/>
      <c r="E2239" s="213"/>
      <c r="F2239" s="213"/>
      <c r="G2239" s="213"/>
    </row>
    <row r="2240" spans="1:7" x14ac:dyDescent="0.2">
      <c r="A2240" s="213"/>
      <c r="B2240" s="214"/>
      <c r="C2240" s="213"/>
      <c r="D2240" s="213"/>
      <c r="E2240" s="213"/>
      <c r="F2240" s="213"/>
      <c r="G2240" s="213"/>
    </row>
    <row r="2241" spans="1:7" x14ac:dyDescent="0.2">
      <c r="A2241" s="213"/>
      <c r="B2241" s="214"/>
      <c r="C2241" s="213"/>
      <c r="D2241" s="213"/>
      <c r="E2241" s="213"/>
      <c r="F2241" s="213"/>
      <c r="G2241" s="213"/>
    </row>
    <row r="2242" spans="1:7" x14ac:dyDescent="0.2">
      <c r="A2242" s="213"/>
      <c r="B2242" s="214"/>
      <c r="C2242" s="213"/>
      <c r="D2242" s="213"/>
      <c r="E2242" s="213"/>
      <c r="F2242" s="213"/>
      <c r="G2242" s="213"/>
    </row>
    <row r="2243" spans="1:7" x14ac:dyDescent="0.2">
      <c r="A2243" s="213"/>
      <c r="B2243" s="214"/>
      <c r="C2243" s="213"/>
      <c r="D2243" s="213"/>
      <c r="E2243" s="213"/>
      <c r="F2243" s="213"/>
      <c r="G2243" s="213"/>
    </row>
    <row r="2244" spans="1:7" x14ac:dyDescent="0.2">
      <c r="A2244" s="213"/>
      <c r="B2244" s="214"/>
      <c r="C2244" s="213"/>
      <c r="D2244" s="213"/>
      <c r="E2244" s="213"/>
      <c r="F2244" s="213"/>
      <c r="G2244" s="213"/>
    </row>
    <row r="2245" spans="1:7" x14ac:dyDescent="0.2">
      <c r="A2245" s="213"/>
      <c r="B2245" s="214"/>
      <c r="C2245" s="213"/>
      <c r="D2245" s="213"/>
      <c r="E2245" s="213"/>
      <c r="F2245" s="213"/>
      <c r="G2245" s="213"/>
    </row>
    <row r="2246" spans="1:7" x14ac:dyDescent="0.2">
      <c r="A2246" s="213"/>
      <c r="B2246" s="214"/>
      <c r="C2246" s="213"/>
      <c r="D2246" s="213"/>
      <c r="E2246" s="213"/>
      <c r="F2246" s="213"/>
      <c r="G2246" s="213"/>
    </row>
    <row r="2247" spans="1:7" x14ac:dyDescent="0.2">
      <c r="A2247" s="213"/>
      <c r="B2247" s="214"/>
      <c r="C2247" s="213"/>
      <c r="D2247" s="213"/>
      <c r="E2247" s="213"/>
      <c r="F2247" s="213"/>
      <c r="G2247" s="213"/>
    </row>
    <row r="2248" spans="1:7" x14ac:dyDescent="0.2">
      <c r="A2248" s="213"/>
      <c r="B2248" s="214"/>
      <c r="C2248" s="213"/>
      <c r="D2248" s="213"/>
      <c r="E2248" s="213"/>
      <c r="F2248" s="213"/>
      <c r="G2248" s="213"/>
    </row>
    <row r="2249" spans="1:7" x14ac:dyDescent="0.2">
      <c r="A2249" s="213"/>
      <c r="B2249" s="214"/>
      <c r="C2249" s="213"/>
      <c r="D2249" s="213"/>
      <c r="E2249" s="213"/>
      <c r="F2249" s="213"/>
      <c r="G2249" s="213"/>
    </row>
    <row r="2250" spans="1:7" x14ac:dyDescent="0.2">
      <c r="A2250" s="213"/>
      <c r="B2250" s="214"/>
      <c r="C2250" s="213"/>
      <c r="D2250" s="213"/>
      <c r="E2250" s="213"/>
      <c r="F2250" s="213"/>
      <c r="G2250" s="213"/>
    </row>
    <row r="2251" spans="1:7" x14ac:dyDescent="0.2">
      <c r="A2251" s="213"/>
      <c r="B2251" s="214"/>
      <c r="C2251" s="213"/>
      <c r="D2251" s="213"/>
      <c r="E2251" s="213"/>
      <c r="F2251" s="213"/>
      <c r="G2251" s="213"/>
    </row>
    <row r="2252" spans="1:7" x14ac:dyDescent="0.2">
      <c r="A2252" s="213"/>
      <c r="B2252" s="214"/>
      <c r="C2252" s="213"/>
      <c r="D2252" s="213"/>
      <c r="E2252" s="213"/>
      <c r="F2252" s="213"/>
      <c r="G2252" s="213"/>
    </row>
    <row r="2253" spans="1:7" x14ac:dyDescent="0.2">
      <c r="A2253" s="213"/>
      <c r="B2253" s="214"/>
      <c r="C2253" s="213"/>
      <c r="D2253" s="213"/>
      <c r="E2253" s="213"/>
      <c r="F2253" s="213"/>
      <c r="G2253" s="213"/>
    </row>
    <row r="2254" spans="1:7" x14ac:dyDescent="0.2">
      <c r="A2254" s="213"/>
      <c r="B2254" s="214"/>
      <c r="C2254" s="213"/>
      <c r="D2254" s="213"/>
      <c r="E2254" s="213"/>
      <c r="F2254" s="213"/>
      <c r="G2254" s="213"/>
    </row>
    <row r="2255" spans="1:7" x14ac:dyDescent="0.2">
      <c r="A2255" s="213"/>
      <c r="B2255" s="214"/>
      <c r="C2255" s="213"/>
      <c r="D2255" s="213"/>
      <c r="E2255" s="213"/>
      <c r="F2255" s="213"/>
      <c r="G2255" s="213"/>
    </row>
    <row r="2256" spans="1:7" x14ac:dyDescent="0.2">
      <c r="A2256" s="213"/>
      <c r="B2256" s="214"/>
      <c r="C2256" s="213"/>
      <c r="D2256" s="213"/>
      <c r="E2256" s="213"/>
      <c r="F2256" s="213"/>
      <c r="G2256" s="213"/>
    </row>
    <row r="2257" spans="1:7" x14ac:dyDescent="0.2">
      <c r="A2257" s="213"/>
      <c r="B2257" s="214"/>
      <c r="C2257" s="213"/>
      <c r="D2257" s="213"/>
      <c r="E2257" s="213"/>
      <c r="F2257" s="213"/>
      <c r="G2257" s="213"/>
    </row>
    <row r="2258" spans="1:7" x14ac:dyDescent="0.2">
      <c r="A2258" s="213"/>
      <c r="B2258" s="214"/>
      <c r="C2258" s="213"/>
      <c r="D2258" s="213"/>
      <c r="E2258" s="213"/>
      <c r="F2258" s="213"/>
      <c r="G2258" s="213"/>
    </row>
    <row r="2259" spans="1:7" x14ac:dyDescent="0.2">
      <c r="A2259" s="213"/>
      <c r="B2259" s="214"/>
      <c r="C2259" s="213"/>
      <c r="D2259" s="213"/>
      <c r="E2259" s="213"/>
      <c r="F2259" s="213"/>
      <c r="G2259" s="213"/>
    </row>
    <row r="2260" spans="1:7" x14ac:dyDescent="0.2">
      <c r="A2260" s="213"/>
      <c r="B2260" s="214"/>
      <c r="C2260" s="213"/>
      <c r="D2260" s="213"/>
      <c r="E2260" s="213"/>
      <c r="F2260" s="213"/>
      <c r="G2260" s="213"/>
    </row>
    <row r="2261" spans="1:7" x14ac:dyDescent="0.2">
      <c r="A2261" s="213"/>
      <c r="B2261" s="214"/>
      <c r="C2261" s="213"/>
      <c r="D2261" s="213"/>
      <c r="E2261" s="213"/>
      <c r="F2261" s="213"/>
      <c r="G2261" s="213"/>
    </row>
    <row r="2262" spans="1:7" x14ac:dyDescent="0.2">
      <c r="A2262" s="213"/>
      <c r="B2262" s="214"/>
      <c r="C2262" s="213"/>
      <c r="D2262" s="213"/>
      <c r="E2262" s="213"/>
      <c r="F2262" s="213"/>
      <c r="G2262" s="213"/>
    </row>
    <row r="2263" spans="1:7" x14ac:dyDescent="0.2">
      <c r="A2263" s="213"/>
      <c r="B2263" s="214"/>
      <c r="C2263" s="213"/>
      <c r="D2263" s="213"/>
      <c r="E2263" s="213"/>
      <c r="F2263" s="213"/>
      <c r="G2263" s="213"/>
    </row>
    <row r="2264" spans="1:7" x14ac:dyDescent="0.2">
      <c r="A2264" s="213"/>
      <c r="B2264" s="214"/>
      <c r="C2264" s="213"/>
      <c r="D2264" s="213"/>
      <c r="E2264" s="213"/>
      <c r="F2264" s="213"/>
      <c r="G2264" s="213"/>
    </row>
    <row r="2265" spans="1:7" x14ac:dyDescent="0.2">
      <c r="A2265" s="213"/>
      <c r="B2265" s="214"/>
      <c r="C2265" s="213"/>
      <c r="D2265" s="213"/>
      <c r="E2265" s="213"/>
      <c r="F2265" s="213"/>
      <c r="G2265" s="213"/>
    </row>
    <row r="2266" spans="1:7" x14ac:dyDescent="0.2">
      <c r="A2266" s="213"/>
      <c r="B2266" s="214"/>
      <c r="C2266" s="213"/>
      <c r="D2266" s="213"/>
      <c r="E2266" s="213"/>
      <c r="F2266" s="213"/>
      <c r="G2266" s="213"/>
    </row>
    <row r="2267" spans="1:7" x14ac:dyDescent="0.2">
      <c r="A2267" s="213"/>
      <c r="B2267" s="214"/>
      <c r="C2267" s="213"/>
      <c r="D2267" s="213"/>
      <c r="E2267" s="213"/>
      <c r="F2267" s="213"/>
      <c r="G2267" s="213"/>
    </row>
    <row r="2268" spans="1:7" x14ac:dyDescent="0.2">
      <c r="A2268" s="213"/>
      <c r="B2268" s="214"/>
      <c r="C2268" s="213"/>
      <c r="D2268" s="213"/>
      <c r="E2268" s="213"/>
      <c r="F2268" s="213"/>
      <c r="G2268" s="213"/>
    </row>
    <row r="2269" spans="1:7" x14ac:dyDescent="0.2">
      <c r="A2269" s="213"/>
      <c r="B2269" s="214"/>
      <c r="C2269" s="213"/>
      <c r="D2269" s="213"/>
      <c r="E2269" s="213"/>
      <c r="F2269" s="213"/>
      <c r="G2269" s="213"/>
    </row>
    <row r="2270" spans="1:7" x14ac:dyDescent="0.2">
      <c r="A2270" s="213"/>
      <c r="B2270" s="214"/>
      <c r="C2270" s="213"/>
      <c r="D2270" s="213"/>
      <c r="E2270" s="213"/>
      <c r="F2270" s="213"/>
      <c r="G2270" s="213"/>
    </row>
    <row r="2271" spans="1:7" x14ac:dyDescent="0.2">
      <c r="A2271" s="213"/>
      <c r="B2271" s="214"/>
      <c r="C2271" s="213"/>
      <c r="D2271" s="213"/>
      <c r="E2271" s="213"/>
      <c r="F2271" s="213"/>
      <c r="G2271" s="213"/>
    </row>
    <row r="2272" spans="1:7" x14ac:dyDescent="0.2">
      <c r="A2272" s="213"/>
      <c r="B2272" s="214"/>
      <c r="C2272" s="213"/>
      <c r="D2272" s="213"/>
      <c r="E2272" s="213"/>
      <c r="F2272" s="213"/>
      <c r="G2272" s="213"/>
    </row>
    <row r="2273" spans="1:7" x14ac:dyDescent="0.2">
      <c r="A2273" s="213"/>
      <c r="B2273" s="214"/>
      <c r="C2273" s="213"/>
      <c r="D2273" s="213"/>
      <c r="E2273" s="213"/>
      <c r="F2273" s="213"/>
      <c r="G2273" s="213"/>
    </row>
    <row r="2274" spans="1:7" x14ac:dyDescent="0.2">
      <c r="A2274" s="213"/>
      <c r="B2274" s="214"/>
      <c r="C2274" s="213"/>
      <c r="D2274" s="213"/>
      <c r="E2274" s="213"/>
      <c r="F2274" s="213"/>
      <c r="G2274" s="213"/>
    </row>
    <row r="2275" spans="1:7" x14ac:dyDescent="0.2">
      <c r="A2275" s="213"/>
      <c r="B2275" s="214"/>
      <c r="C2275" s="213"/>
      <c r="D2275" s="213"/>
      <c r="E2275" s="213"/>
      <c r="F2275" s="213"/>
      <c r="G2275" s="213"/>
    </row>
    <row r="2276" spans="1:7" x14ac:dyDescent="0.2">
      <c r="A2276" s="213"/>
      <c r="B2276" s="214"/>
      <c r="C2276" s="213"/>
      <c r="D2276" s="213"/>
      <c r="E2276" s="213"/>
      <c r="F2276" s="213"/>
      <c r="G2276" s="213"/>
    </row>
    <row r="2277" spans="1:7" x14ac:dyDescent="0.2">
      <c r="A2277" s="213"/>
      <c r="B2277" s="214"/>
      <c r="C2277" s="213"/>
      <c r="D2277" s="213"/>
      <c r="E2277" s="213"/>
      <c r="F2277" s="213"/>
      <c r="G2277" s="213"/>
    </row>
    <row r="2278" spans="1:7" x14ac:dyDescent="0.2">
      <c r="A2278" s="213"/>
      <c r="B2278" s="214"/>
      <c r="C2278" s="213"/>
      <c r="D2278" s="213"/>
      <c r="E2278" s="213"/>
      <c r="F2278" s="213"/>
      <c r="G2278" s="213"/>
    </row>
    <row r="2279" spans="1:7" x14ac:dyDescent="0.2">
      <c r="A2279" s="213"/>
      <c r="B2279" s="214"/>
      <c r="C2279" s="213"/>
      <c r="D2279" s="213"/>
      <c r="E2279" s="213"/>
      <c r="F2279" s="213"/>
      <c r="G2279" s="213"/>
    </row>
    <row r="2280" spans="1:7" x14ac:dyDescent="0.2">
      <c r="A2280" s="213"/>
      <c r="B2280" s="214"/>
      <c r="C2280" s="213"/>
      <c r="D2280" s="213"/>
      <c r="E2280" s="213"/>
      <c r="F2280" s="213"/>
      <c r="G2280" s="213"/>
    </row>
    <row r="2281" spans="1:7" x14ac:dyDescent="0.2">
      <c r="A2281" s="213"/>
      <c r="B2281" s="214"/>
      <c r="C2281" s="213"/>
      <c r="D2281" s="213"/>
      <c r="E2281" s="213"/>
      <c r="F2281" s="213"/>
      <c r="G2281" s="213"/>
    </row>
    <row r="2282" spans="1:7" x14ac:dyDescent="0.2">
      <c r="A2282" s="213"/>
      <c r="B2282" s="214"/>
      <c r="C2282" s="213"/>
      <c r="D2282" s="213"/>
      <c r="E2282" s="213"/>
      <c r="F2282" s="213"/>
      <c r="G2282" s="213"/>
    </row>
    <row r="2283" spans="1:7" x14ac:dyDescent="0.2">
      <c r="A2283" s="213"/>
      <c r="B2283" s="214"/>
      <c r="C2283" s="213"/>
      <c r="D2283" s="213"/>
      <c r="E2283" s="213"/>
      <c r="F2283" s="213"/>
      <c r="G2283" s="213"/>
    </row>
    <row r="2284" spans="1:7" x14ac:dyDescent="0.2">
      <c r="A2284" s="213"/>
      <c r="B2284" s="214"/>
      <c r="C2284" s="213"/>
      <c r="D2284" s="213"/>
      <c r="E2284" s="213"/>
      <c r="F2284" s="213"/>
      <c r="G2284" s="213"/>
    </row>
    <row r="2285" spans="1:7" x14ac:dyDescent="0.2">
      <c r="A2285" s="213"/>
      <c r="B2285" s="214"/>
      <c r="C2285" s="213"/>
      <c r="D2285" s="213"/>
      <c r="E2285" s="213"/>
      <c r="F2285" s="213"/>
      <c r="G2285" s="213"/>
    </row>
    <row r="2286" spans="1:7" x14ac:dyDescent="0.2">
      <c r="A2286" s="213"/>
      <c r="B2286" s="214"/>
      <c r="C2286" s="213"/>
      <c r="D2286" s="213"/>
      <c r="E2286" s="213"/>
      <c r="F2286" s="213"/>
      <c r="G2286" s="213"/>
    </row>
    <row r="2287" spans="1:7" x14ac:dyDescent="0.2">
      <c r="A2287" s="213"/>
      <c r="B2287" s="214"/>
      <c r="C2287" s="213"/>
      <c r="D2287" s="213"/>
      <c r="E2287" s="213"/>
      <c r="F2287" s="213"/>
      <c r="G2287" s="213"/>
    </row>
    <row r="2288" spans="1:7" x14ac:dyDescent="0.2">
      <c r="A2288" s="213"/>
      <c r="B2288" s="214"/>
      <c r="C2288" s="213"/>
      <c r="D2288" s="213"/>
      <c r="E2288" s="213"/>
      <c r="F2288" s="213"/>
      <c r="G2288" s="213"/>
    </row>
    <row r="2289" spans="1:7" x14ac:dyDescent="0.2">
      <c r="A2289" s="213"/>
      <c r="B2289" s="214"/>
      <c r="C2289" s="213"/>
      <c r="D2289" s="213"/>
      <c r="E2289" s="213"/>
      <c r="F2289" s="213"/>
      <c r="G2289" s="213"/>
    </row>
    <row r="2290" spans="1:7" x14ac:dyDescent="0.2">
      <c r="A2290" s="213"/>
      <c r="B2290" s="214"/>
      <c r="C2290" s="213"/>
      <c r="D2290" s="213"/>
      <c r="E2290" s="213"/>
      <c r="F2290" s="213"/>
      <c r="G2290" s="213"/>
    </row>
    <row r="2291" spans="1:7" x14ac:dyDescent="0.2">
      <c r="A2291" s="213"/>
      <c r="B2291" s="214"/>
      <c r="C2291" s="213"/>
      <c r="D2291" s="213"/>
      <c r="E2291" s="213"/>
      <c r="F2291" s="213"/>
      <c r="G2291" s="213"/>
    </row>
    <row r="2292" spans="1:7" x14ac:dyDescent="0.2">
      <c r="A2292" s="213"/>
      <c r="B2292" s="214"/>
      <c r="C2292" s="213"/>
      <c r="D2292" s="213"/>
      <c r="E2292" s="213"/>
      <c r="F2292" s="213"/>
      <c r="G2292" s="213"/>
    </row>
    <row r="2293" spans="1:7" x14ac:dyDescent="0.2">
      <c r="A2293" s="213"/>
      <c r="B2293" s="214"/>
      <c r="C2293" s="213"/>
      <c r="D2293" s="213"/>
      <c r="E2293" s="213"/>
      <c r="F2293" s="213"/>
      <c r="G2293" s="213"/>
    </row>
    <row r="2294" spans="1:7" x14ac:dyDescent="0.2">
      <c r="A2294" s="213"/>
      <c r="B2294" s="214"/>
      <c r="C2294" s="213"/>
      <c r="D2294" s="213"/>
      <c r="E2294" s="213"/>
      <c r="F2294" s="213"/>
      <c r="G2294" s="213"/>
    </row>
    <row r="2295" spans="1:7" x14ac:dyDescent="0.2">
      <c r="A2295" s="213"/>
      <c r="B2295" s="214"/>
      <c r="C2295" s="213"/>
      <c r="D2295" s="213"/>
      <c r="E2295" s="213"/>
      <c r="F2295" s="213"/>
      <c r="G2295" s="213"/>
    </row>
    <row r="2296" spans="1:7" x14ac:dyDescent="0.2">
      <c r="A2296" s="213"/>
      <c r="B2296" s="214"/>
      <c r="C2296" s="213"/>
      <c r="D2296" s="213"/>
      <c r="E2296" s="213"/>
      <c r="F2296" s="213"/>
      <c r="G2296" s="213"/>
    </row>
    <row r="2297" spans="1:7" x14ac:dyDescent="0.2">
      <c r="A2297" s="213"/>
      <c r="B2297" s="214"/>
      <c r="C2297" s="213"/>
      <c r="D2297" s="213"/>
      <c r="E2297" s="213"/>
      <c r="F2297" s="213"/>
      <c r="G2297" s="213"/>
    </row>
    <row r="2298" spans="1:7" x14ac:dyDescent="0.2">
      <c r="A2298" s="213"/>
      <c r="B2298" s="214"/>
      <c r="C2298" s="213"/>
      <c r="D2298" s="213"/>
      <c r="E2298" s="213"/>
      <c r="F2298" s="213"/>
      <c r="G2298" s="213"/>
    </row>
    <row r="2299" spans="1:7" x14ac:dyDescent="0.2">
      <c r="A2299" s="213"/>
      <c r="B2299" s="214"/>
      <c r="C2299" s="213"/>
      <c r="D2299" s="213"/>
      <c r="E2299" s="213"/>
      <c r="F2299" s="213"/>
      <c r="G2299" s="213"/>
    </row>
    <row r="2300" spans="1:7" x14ac:dyDescent="0.2">
      <c r="A2300" s="213"/>
      <c r="B2300" s="214"/>
      <c r="C2300" s="213"/>
      <c r="D2300" s="213"/>
      <c r="E2300" s="213"/>
      <c r="F2300" s="213"/>
      <c r="G2300" s="213"/>
    </row>
    <row r="2301" spans="1:7" x14ac:dyDescent="0.2">
      <c r="A2301" s="213"/>
      <c r="B2301" s="214"/>
      <c r="C2301" s="213"/>
      <c r="D2301" s="213"/>
      <c r="E2301" s="213"/>
      <c r="F2301" s="213"/>
      <c r="G2301" s="213"/>
    </row>
    <row r="2302" spans="1:7" x14ac:dyDescent="0.2">
      <c r="A2302" s="213"/>
      <c r="B2302" s="214"/>
      <c r="C2302" s="213"/>
      <c r="D2302" s="213"/>
      <c r="E2302" s="213"/>
      <c r="F2302" s="213"/>
      <c r="G2302" s="213"/>
    </row>
    <row r="2303" spans="1:7" x14ac:dyDescent="0.2">
      <c r="A2303" s="213"/>
      <c r="B2303" s="214"/>
      <c r="C2303" s="213"/>
      <c r="D2303" s="213"/>
      <c r="E2303" s="213"/>
      <c r="F2303" s="213"/>
      <c r="G2303" s="213"/>
    </row>
    <row r="2304" spans="1:7" x14ac:dyDescent="0.2">
      <c r="A2304" s="213"/>
      <c r="B2304" s="214"/>
      <c r="C2304" s="213"/>
      <c r="D2304" s="213"/>
      <c r="E2304" s="213"/>
      <c r="F2304" s="213"/>
      <c r="G2304" s="213"/>
    </row>
    <row r="2305" spans="1:7" x14ac:dyDescent="0.2">
      <c r="A2305" s="213"/>
      <c r="B2305" s="214"/>
      <c r="C2305" s="213"/>
      <c r="D2305" s="213"/>
      <c r="E2305" s="213"/>
      <c r="F2305" s="213"/>
      <c r="G2305" s="213"/>
    </row>
    <row r="2306" spans="1:7" x14ac:dyDescent="0.2">
      <c r="A2306" s="213"/>
      <c r="B2306" s="214"/>
      <c r="C2306" s="213"/>
      <c r="D2306" s="213"/>
      <c r="E2306" s="213"/>
      <c r="F2306" s="213"/>
      <c r="G2306" s="213"/>
    </row>
    <row r="2307" spans="1:7" x14ac:dyDescent="0.2">
      <c r="A2307" s="213"/>
      <c r="B2307" s="214"/>
      <c r="C2307" s="213"/>
      <c r="D2307" s="213"/>
      <c r="E2307" s="213"/>
      <c r="F2307" s="213"/>
      <c r="G2307" s="213"/>
    </row>
    <row r="2308" spans="1:7" x14ac:dyDescent="0.2">
      <c r="A2308" s="213"/>
      <c r="B2308" s="214"/>
      <c r="C2308" s="213"/>
      <c r="D2308" s="213"/>
      <c r="E2308" s="213"/>
      <c r="F2308" s="213"/>
      <c r="G2308" s="213"/>
    </row>
    <row r="2309" spans="1:7" x14ac:dyDescent="0.2">
      <c r="A2309" s="213"/>
      <c r="B2309" s="214"/>
      <c r="C2309" s="213"/>
      <c r="D2309" s="213"/>
      <c r="E2309" s="213"/>
      <c r="F2309" s="213"/>
      <c r="G2309" s="213"/>
    </row>
    <row r="2310" spans="1:7" x14ac:dyDescent="0.2">
      <c r="A2310" s="213"/>
      <c r="B2310" s="214"/>
      <c r="C2310" s="213"/>
      <c r="D2310" s="213"/>
      <c r="E2310" s="213"/>
      <c r="F2310" s="213"/>
      <c r="G2310" s="213"/>
    </row>
    <row r="2311" spans="1:7" x14ac:dyDescent="0.2">
      <c r="A2311" s="213"/>
      <c r="B2311" s="214"/>
      <c r="C2311" s="213"/>
      <c r="D2311" s="213"/>
      <c r="E2311" s="213"/>
      <c r="F2311" s="213"/>
      <c r="G2311" s="213"/>
    </row>
    <row r="2312" spans="1:7" x14ac:dyDescent="0.2">
      <c r="A2312" s="213"/>
      <c r="B2312" s="214"/>
      <c r="C2312" s="213"/>
      <c r="D2312" s="213"/>
      <c r="E2312" s="213"/>
      <c r="F2312" s="213"/>
      <c r="G2312" s="213"/>
    </row>
    <row r="2313" spans="1:7" x14ac:dyDescent="0.2">
      <c r="A2313" s="213"/>
      <c r="B2313" s="214"/>
      <c r="C2313" s="213"/>
      <c r="D2313" s="213"/>
      <c r="E2313" s="213"/>
      <c r="F2313" s="213"/>
      <c r="G2313" s="213"/>
    </row>
    <row r="2314" spans="1:7" x14ac:dyDescent="0.2">
      <c r="A2314" s="213"/>
      <c r="B2314" s="214"/>
      <c r="C2314" s="213"/>
      <c r="D2314" s="213"/>
      <c r="E2314" s="213"/>
      <c r="F2314" s="213"/>
      <c r="G2314" s="213"/>
    </row>
    <row r="2315" spans="1:7" x14ac:dyDescent="0.2">
      <c r="A2315" s="213"/>
      <c r="B2315" s="214"/>
      <c r="C2315" s="213"/>
      <c r="D2315" s="213"/>
      <c r="E2315" s="213"/>
      <c r="F2315" s="213"/>
      <c r="G2315" s="213"/>
    </row>
    <row r="2316" spans="1:7" x14ac:dyDescent="0.2">
      <c r="A2316" s="213"/>
      <c r="B2316" s="214"/>
      <c r="C2316" s="213"/>
      <c r="D2316" s="213"/>
      <c r="E2316" s="213"/>
      <c r="F2316" s="213"/>
      <c r="G2316" s="213"/>
    </row>
    <row r="2317" spans="1:7" x14ac:dyDescent="0.2">
      <c r="A2317" s="213"/>
      <c r="B2317" s="214"/>
      <c r="C2317" s="213"/>
      <c r="D2317" s="213"/>
      <c r="E2317" s="213"/>
      <c r="F2317" s="213"/>
      <c r="G2317" s="213"/>
    </row>
    <row r="2318" spans="1:7" x14ac:dyDescent="0.2">
      <c r="A2318" s="213"/>
      <c r="B2318" s="214"/>
      <c r="C2318" s="213"/>
      <c r="D2318" s="213"/>
      <c r="E2318" s="213"/>
      <c r="F2318" s="213"/>
      <c r="G2318" s="213"/>
    </row>
    <row r="2319" spans="1:7" x14ac:dyDescent="0.2">
      <c r="A2319" s="213"/>
      <c r="B2319" s="214"/>
      <c r="C2319" s="213"/>
      <c r="D2319" s="213"/>
      <c r="E2319" s="213"/>
      <c r="F2319" s="213"/>
      <c r="G2319" s="213"/>
    </row>
    <row r="2320" spans="1:7" x14ac:dyDescent="0.2">
      <c r="A2320" s="213"/>
      <c r="B2320" s="214"/>
      <c r="C2320" s="213"/>
      <c r="D2320" s="213"/>
      <c r="E2320" s="213"/>
      <c r="F2320" s="213"/>
      <c r="G2320" s="213"/>
    </row>
    <row r="2321" spans="1:7" x14ac:dyDescent="0.2">
      <c r="A2321" s="213"/>
      <c r="B2321" s="214"/>
      <c r="C2321" s="213"/>
      <c r="D2321" s="213"/>
      <c r="E2321" s="213"/>
      <c r="F2321" s="213"/>
      <c r="G2321" s="213"/>
    </row>
    <row r="2322" spans="1:7" x14ac:dyDescent="0.2">
      <c r="A2322" s="213"/>
      <c r="B2322" s="214"/>
      <c r="C2322" s="213"/>
      <c r="D2322" s="213"/>
      <c r="E2322" s="213"/>
      <c r="F2322" s="213"/>
      <c r="G2322" s="213"/>
    </row>
    <row r="2323" spans="1:7" x14ac:dyDescent="0.2">
      <c r="A2323" s="213"/>
      <c r="B2323" s="214"/>
      <c r="C2323" s="213"/>
      <c r="D2323" s="213"/>
      <c r="E2323" s="213"/>
      <c r="F2323" s="213"/>
      <c r="G2323" s="213"/>
    </row>
    <row r="2324" spans="1:7" x14ac:dyDescent="0.2">
      <c r="A2324" s="213"/>
      <c r="B2324" s="214"/>
      <c r="C2324" s="213"/>
      <c r="D2324" s="213"/>
      <c r="E2324" s="213"/>
      <c r="F2324" s="213"/>
      <c r="G2324" s="213"/>
    </row>
    <row r="2325" spans="1:7" x14ac:dyDescent="0.2">
      <c r="A2325" s="213"/>
      <c r="B2325" s="214"/>
      <c r="C2325" s="213"/>
      <c r="D2325" s="213"/>
      <c r="E2325" s="213"/>
      <c r="F2325" s="213"/>
      <c r="G2325" s="213"/>
    </row>
    <row r="2326" spans="1:7" x14ac:dyDescent="0.2">
      <c r="A2326" s="213"/>
      <c r="B2326" s="214"/>
      <c r="C2326" s="213"/>
      <c r="D2326" s="213"/>
      <c r="E2326" s="213"/>
      <c r="F2326" s="213"/>
      <c r="G2326" s="213"/>
    </row>
    <row r="2327" spans="1:7" x14ac:dyDescent="0.2">
      <c r="A2327" s="213"/>
      <c r="B2327" s="214"/>
      <c r="C2327" s="213"/>
      <c r="D2327" s="213"/>
      <c r="E2327" s="213"/>
      <c r="F2327" s="213"/>
      <c r="G2327" s="213"/>
    </row>
    <row r="2328" spans="1:7" x14ac:dyDescent="0.2">
      <c r="A2328" s="213"/>
      <c r="B2328" s="214"/>
      <c r="C2328" s="213"/>
      <c r="D2328" s="213"/>
      <c r="E2328" s="213"/>
      <c r="F2328" s="213"/>
      <c r="G2328" s="213"/>
    </row>
    <row r="2329" spans="1:7" x14ac:dyDescent="0.2">
      <c r="A2329" s="213"/>
      <c r="B2329" s="214"/>
      <c r="C2329" s="213"/>
      <c r="D2329" s="213"/>
      <c r="E2329" s="213"/>
      <c r="F2329" s="213"/>
      <c r="G2329" s="213"/>
    </row>
    <row r="2330" spans="1:7" x14ac:dyDescent="0.2">
      <c r="A2330" s="213"/>
      <c r="B2330" s="214"/>
      <c r="C2330" s="213"/>
      <c r="D2330" s="213"/>
      <c r="E2330" s="213"/>
      <c r="F2330" s="213"/>
      <c r="G2330" s="213"/>
    </row>
    <row r="2331" spans="1:7" x14ac:dyDescent="0.2">
      <c r="A2331" s="213"/>
      <c r="B2331" s="214"/>
      <c r="C2331" s="213"/>
      <c r="D2331" s="213"/>
      <c r="E2331" s="213"/>
      <c r="F2331" s="213"/>
      <c r="G2331" s="213"/>
    </row>
    <row r="2332" spans="1:7" x14ac:dyDescent="0.2">
      <c r="A2332" s="213"/>
      <c r="B2332" s="214"/>
      <c r="C2332" s="213"/>
      <c r="D2332" s="213"/>
      <c r="E2332" s="213"/>
      <c r="F2332" s="213"/>
      <c r="G2332" s="213"/>
    </row>
    <row r="2333" spans="1:7" x14ac:dyDescent="0.2">
      <c r="A2333" s="213"/>
      <c r="B2333" s="214"/>
      <c r="C2333" s="213"/>
      <c r="D2333" s="213"/>
      <c r="E2333" s="213"/>
      <c r="F2333" s="213"/>
      <c r="G2333" s="213"/>
    </row>
    <row r="2334" spans="1:7" x14ac:dyDescent="0.2">
      <c r="A2334" s="213"/>
      <c r="B2334" s="214"/>
      <c r="C2334" s="213"/>
      <c r="D2334" s="213"/>
      <c r="E2334" s="213"/>
      <c r="F2334" s="213"/>
      <c r="G2334" s="213"/>
    </row>
    <row r="2335" spans="1:7" x14ac:dyDescent="0.2">
      <c r="A2335" s="213"/>
      <c r="B2335" s="214"/>
      <c r="C2335" s="213"/>
      <c r="D2335" s="213"/>
      <c r="E2335" s="213"/>
      <c r="F2335" s="213"/>
      <c r="G2335" s="213"/>
    </row>
    <row r="2336" spans="1:7" x14ac:dyDescent="0.2">
      <c r="A2336" s="213"/>
      <c r="B2336" s="214"/>
      <c r="C2336" s="213"/>
      <c r="D2336" s="213"/>
      <c r="E2336" s="213"/>
      <c r="F2336" s="213"/>
      <c r="G2336" s="213"/>
    </row>
    <row r="2337" spans="1:7" x14ac:dyDescent="0.2">
      <c r="A2337" s="213"/>
      <c r="B2337" s="214"/>
      <c r="C2337" s="213"/>
      <c r="D2337" s="213"/>
      <c r="E2337" s="213"/>
      <c r="F2337" s="213"/>
      <c r="G2337" s="213"/>
    </row>
    <row r="2338" spans="1:7" x14ac:dyDescent="0.2">
      <c r="A2338" s="213"/>
      <c r="B2338" s="214"/>
      <c r="C2338" s="213"/>
      <c r="D2338" s="213"/>
      <c r="E2338" s="213"/>
      <c r="F2338" s="213"/>
      <c r="G2338" s="213"/>
    </row>
    <row r="2339" spans="1:7" x14ac:dyDescent="0.2">
      <c r="A2339" s="213"/>
      <c r="B2339" s="214"/>
      <c r="C2339" s="213"/>
      <c r="D2339" s="213"/>
      <c r="E2339" s="213"/>
      <c r="F2339" s="213"/>
      <c r="G2339" s="213"/>
    </row>
    <row r="2340" spans="1:7" x14ac:dyDescent="0.2">
      <c r="A2340" s="213"/>
      <c r="B2340" s="214"/>
      <c r="C2340" s="213"/>
      <c r="D2340" s="213"/>
      <c r="E2340" s="213"/>
      <c r="F2340" s="213"/>
      <c r="G2340" s="213"/>
    </row>
    <row r="2341" spans="1:7" x14ac:dyDescent="0.2">
      <c r="A2341" s="213"/>
      <c r="B2341" s="214"/>
      <c r="C2341" s="213"/>
      <c r="D2341" s="213"/>
      <c r="E2341" s="213"/>
      <c r="F2341" s="213"/>
      <c r="G2341" s="213"/>
    </row>
    <row r="2342" spans="1:7" x14ac:dyDescent="0.2">
      <c r="A2342" s="213"/>
      <c r="B2342" s="214"/>
      <c r="C2342" s="213"/>
      <c r="D2342" s="213"/>
      <c r="E2342" s="213"/>
      <c r="F2342" s="213"/>
      <c r="G2342" s="213"/>
    </row>
    <row r="2343" spans="1:7" x14ac:dyDescent="0.2">
      <c r="A2343" s="213"/>
      <c r="B2343" s="214"/>
      <c r="C2343" s="213"/>
      <c r="D2343" s="213"/>
      <c r="E2343" s="213"/>
      <c r="F2343" s="213"/>
      <c r="G2343" s="213"/>
    </row>
    <row r="2344" spans="1:7" x14ac:dyDescent="0.2">
      <c r="A2344" s="213"/>
      <c r="B2344" s="214"/>
      <c r="C2344" s="213"/>
      <c r="D2344" s="213"/>
      <c r="E2344" s="213"/>
      <c r="F2344" s="213"/>
      <c r="G2344" s="213"/>
    </row>
    <row r="2345" spans="1:7" x14ac:dyDescent="0.2">
      <c r="A2345" s="213"/>
      <c r="B2345" s="214"/>
      <c r="C2345" s="213"/>
      <c r="D2345" s="213"/>
      <c r="E2345" s="213"/>
      <c r="F2345" s="213"/>
      <c r="G2345" s="213"/>
    </row>
    <row r="2346" spans="1:7" x14ac:dyDescent="0.2">
      <c r="A2346" s="213"/>
      <c r="B2346" s="214"/>
      <c r="C2346" s="213"/>
      <c r="D2346" s="213"/>
      <c r="E2346" s="213"/>
      <c r="F2346" s="213"/>
      <c r="G2346" s="213"/>
    </row>
    <row r="2347" spans="1:7" x14ac:dyDescent="0.2">
      <c r="A2347" s="213"/>
      <c r="B2347" s="214"/>
      <c r="C2347" s="213"/>
      <c r="D2347" s="213"/>
      <c r="E2347" s="213"/>
      <c r="F2347" s="213"/>
      <c r="G2347" s="213"/>
    </row>
    <row r="2348" spans="1:7" x14ac:dyDescent="0.2">
      <c r="A2348" s="213"/>
      <c r="B2348" s="214"/>
      <c r="C2348" s="213"/>
      <c r="D2348" s="213"/>
      <c r="E2348" s="213"/>
      <c r="F2348" s="213"/>
      <c r="G2348" s="213"/>
    </row>
    <row r="2349" spans="1:7" x14ac:dyDescent="0.2">
      <c r="A2349" s="213"/>
      <c r="B2349" s="214"/>
      <c r="C2349" s="213"/>
      <c r="D2349" s="213"/>
      <c r="E2349" s="213"/>
      <c r="F2349" s="213"/>
      <c r="G2349" s="213"/>
    </row>
    <row r="2350" spans="1:7" x14ac:dyDescent="0.2">
      <c r="A2350" s="213"/>
      <c r="B2350" s="214"/>
      <c r="C2350" s="213"/>
      <c r="D2350" s="213"/>
      <c r="E2350" s="213"/>
      <c r="F2350" s="213"/>
      <c r="G2350" s="213"/>
    </row>
    <row r="2351" spans="1:7" x14ac:dyDescent="0.2">
      <c r="A2351" s="213"/>
      <c r="B2351" s="214"/>
      <c r="C2351" s="213"/>
      <c r="D2351" s="213"/>
      <c r="E2351" s="213"/>
      <c r="F2351" s="213"/>
      <c r="G2351" s="213"/>
    </row>
    <row r="2352" spans="1:7" x14ac:dyDescent="0.2">
      <c r="A2352" s="213"/>
      <c r="B2352" s="214"/>
      <c r="C2352" s="213"/>
      <c r="D2352" s="213"/>
      <c r="E2352" s="213"/>
      <c r="F2352" s="213"/>
      <c r="G2352" s="213"/>
    </row>
    <row r="2353" spans="1:7" x14ac:dyDescent="0.2">
      <c r="A2353" s="213"/>
      <c r="B2353" s="214"/>
      <c r="C2353" s="213"/>
      <c r="D2353" s="213"/>
      <c r="E2353" s="213"/>
      <c r="F2353" s="213"/>
      <c r="G2353" s="213"/>
    </row>
    <row r="2354" spans="1:7" x14ac:dyDescent="0.2">
      <c r="A2354" s="213"/>
      <c r="B2354" s="214"/>
      <c r="C2354" s="213"/>
      <c r="D2354" s="213"/>
      <c r="E2354" s="213"/>
      <c r="F2354" s="213"/>
      <c r="G2354" s="213"/>
    </row>
    <row r="2355" spans="1:7" x14ac:dyDescent="0.2">
      <c r="A2355" s="213"/>
      <c r="B2355" s="214"/>
      <c r="C2355" s="213"/>
      <c r="D2355" s="213"/>
      <c r="E2355" s="213"/>
      <c r="F2355" s="213"/>
      <c r="G2355" s="213"/>
    </row>
    <row r="2356" spans="1:7" x14ac:dyDescent="0.2">
      <c r="A2356" s="213"/>
      <c r="B2356" s="214"/>
      <c r="C2356" s="213"/>
      <c r="D2356" s="213"/>
      <c r="E2356" s="213"/>
      <c r="F2356" s="213"/>
      <c r="G2356" s="213"/>
    </row>
    <row r="2357" spans="1:7" x14ac:dyDescent="0.2">
      <c r="A2357" s="213"/>
      <c r="B2357" s="214"/>
      <c r="C2357" s="213"/>
      <c r="D2357" s="213"/>
      <c r="E2357" s="213"/>
      <c r="F2357" s="213"/>
      <c r="G2357" s="213"/>
    </row>
    <row r="2358" spans="1:7" x14ac:dyDescent="0.2">
      <c r="A2358" s="213"/>
      <c r="B2358" s="214"/>
      <c r="C2358" s="213"/>
      <c r="D2358" s="213"/>
      <c r="E2358" s="213"/>
      <c r="F2358" s="213"/>
      <c r="G2358" s="213"/>
    </row>
    <row r="2359" spans="1:7" x14ac:dyDescent="0.2">
      <c r="A2359" s="213"/>
      <c r="B2359" s="214"/>
      <c r="C2359" s="213"/>
      <c r="D2359" s="213"/>
      <c r="E2359" s="213"/>
      <c r="F2359" s="213"/>
      <c r="G2359" s="213"/>
    </row>
    <row r="2360" spans="1:7" x14ac:dyDescent="0.2">
      <c r="A2360" s="213"/>
      <c r="B2360" s="214"/>
      <c r="C2360" s="213"/>
      <c r="D2360" s="213"/>
      <c r="E2360" s="213"/>
      <c r="F2360" s="213"/>
      <c r="G2360" s="213"/>
    </row>
    <row r="2361" spans="1:7" x14ac:dyDescent="0.2">
      <c r="A2361" s="213"/>
      <c r="B2361" s="214"/>
      <c r="C2361" s="213"/>
      <c r="D2361" s="213"/>
      <c r="E2361" s="213"/>
      <c r="F2361" s="213"/>
      <c r="G2361" s="213"/>
    </row>
    <row r="2362" spans="1:7" x14ac:dyDescent="0.2">
      <c r="A2362" s="213"/>
      <c r="B2362" s="214"/>
      <c r="C2362" s="213"/>
      <c r="D2362" s="213"/>
      <c r="E2362" s="213"/>
      <c r="F2362" s="213"/>
      <c r="G2362" s="213"/>
    </row>
    <row r="2363" spans="1:7" x14ac:dyDescent="0.2">
      <c r="A2363" s="213"/>
      <c r="B2363" s="214"/>
      <c r="C2363" s="213"/>
      <c r="D2363" s="213"/>
      <c r="E2363" s="213"/>
      <c r="F2363" s="213"/>
      <c r="G2363" s="213"/>
    </row>
    <row r="2364" spans="1:7" x14ac:dyDescent="0.2">
      <c r="A2364" s="213"/>
      <c r="B2364" s="214"/>
      <c r="C2364" s="213"/>
      <c r="D2364" s="213"/>
      <c r="E2364" s="213"/>
      <c r="F2364" s="213"/>
      <c r="G2364" s="213"/>
    </row>
    <row r="2365" spans="1:7" x14ac:dyDescent="0.2">
      <c r="A2365" s="213"/>
      <c r="B2365" s="214"/>
      <c r="C2365" s="213"/>
      <c r="D2365" s="213"/>
      <c r="E2365" s="213"/>
      <c r="F2365" s="213"/>
      <c r="G2365" s="213"/>
    </row>
    <row r="2366" spans="1:7" x14ac:dyDescent="0.2">
      <c r="A2366" s="213"/>
      <c r="B2366" s="214"/>
      <c r="C2366" s="213"/>
      <c r="D2366" s="213"/>
      <c r="E2366" s="213"/>
      <c r="F2366" s="213"/>
      <c r="G2366" s="213"/>
    </row>
    <row r="2367" spans="1:7" x14ac:dyDescent="0.2">
      <c r="A2367" s="213"/>
      <c r="B2367" s="214"/>
      <c r="C2367" s="213"/>
      <c r="D2367" s="213"/>
      <c r="E2367" s="213"/>
      <c r="F2367" s="213"/>
      <c r="G2367" s="213"/>
    </row>
    <row r="2368" spans="1:7" x14ac:dyDescent="0.2">
      <c r="A2368" s="213"/>
      <c r="B2368" s="214"/>
      <c r="C2368" s="213"/>
      <c r="D2368" s="213"/>
      <c r="E2368" s="213"/>
      <c r="F2368" s="213"/>
      <c r="G2368" s="213"/>
    </row>
    <row r="2369" spans="1:7" x14ac:dyDescent="0.2">
      <c r="A2369" s="213"/>
      <c r="B2369" s="214"/>
      <c r="C2369" s="213"/>
      <c r="D2369" s="213"/>
      <c r="E2369" s="213"/>
      <c r="F2369" s="213"/>
      <c r="G2369" s="213"/>
    </row>
    <row r="2370" spans="1:7" x14ac:dyDescent="0.2">
      <c r="A2370" s="213"/>
      <c r="B2370" s="214"/>
      <c r="C2370" s="213"/>
      <c r="D2370" s="213"/>
      <c r="E2370" s="213"/>
      <c r="F2370" s="213"/>
      <c r="G2370" s="213"/>
    </row>
    <row r="2371" spans="1:7" x14ac:dyDescent="0.2">
      <c r="A2371" s="213"/>
      <c r="B2371" s="214"/>
      <c r="C2371" s="213"/>
      <c r="D2371" s="213"/>
      <c r="E2371" s="213"/>
      <c r="F2371" s="213"/>
      <c r="G2371" s="213"/>
    </row>
    <row r="2372" spans="1:7" x14ac:dyDescent="0.2">
      <c r="A2372" s="213"/>
      <c r="B2372" s="214"/>
      <c r="C2372" s="213"/>
      <c r="D2372" s="213"/>
      <c r="E2372" s="213"/>
      <c r="F2372" s="213"/>
      <c r="G2372" s="213"/>
    </row>
    <row r="2373" spans="1:7" x14ac:dyDescent="0.2">
      <c r="A2373" s="213"/>
      <c r="B2373" s="214"/>
      <c r="C2373" s="213"/>
      <c r="D2373" s="213"/>
      <c r="E2373" s="213"/>
      <c r="F2373" s="213"/>
      <c r="G2373" s="213"/>
    </row>
    <row r="2374" spans="1:7" x14ac:dyDescent="0.2">
      <c r="A2374" s="213"/>
      <c r="B2374" s="214"/>
      <c r="C2374" s="213"/>
      <c r="D2374" s="213"/>
      <c r="E2374" s="213"/>
      <c r="F2374" s="213"/>
      <c r="G2374" s="213"/>
    </row>
    <row r="2375" spans="1:7" x14ac:dyDescent="0.2">
      <c r="A2375" s="213"/>
      <c r="B2375" s="214"/>
      <c r="C2375" s="213"/>
      <c r="D2375" s="213"/>
      <c r="E2375" s="213"/>
      <c r="F2375" s="213"/>
      <c r="G2375" s="213"/>
    </row>
    <row r="2376" spans="1:7" x14ac:dyDescent="0.2">
      <c r="A2376" s="213"/>
      <c r="B2376" s="214"/>
      <c r="C2376" s="213"/>
      <c r="D2376" s="213"/>
      <c r="E2376" s="213"/>
      <c r="F2376" s="213"/>
      <c r="G2376" s="213"/>
    </row>
    <row r="2377" spans="1:7" x14ac:dyDescent="0.2">
      <c r="A2377" s="213"/>
      <c r="B2377" s="214"/>
      <c r="C2377" s="213"/>
      <c r="D2377" s="213"/>
      <c r="E2377" s="213"/>
      <c r="F2377" s="213"/>
      <c r="G2377" s="213"/>
    </row>
    <row r="2378" spans="1:7" x14ac:dyDescent="0.2">
      <c r="A2378" s="213"/>
      <c r="B2378" s="214"/>
      <c r="C2378" s="213"/>
      <c r="D2378" s="213"/>
      <c r="E2378" s="213"/>
      <c r="F2378" s="213"/>
      <c r="G2378" s="213"/>
    </row>
    <row r="2379" spans="1:7" x14ac:dyDescent="0.2">
      <c r="A2379" s="213"/>
      <c r="B2379" s="214"/>
      <c r="C2379" s="213"/>
      <c r="D2379" s="213"/>
      <c r="E2379" s="213"/>
      <c r="F2379" s="213"/>
      <c r="G2379" s="213"/>
    </row>
    <row r="2380" spans="1:7" x14ac:dyDescent="0.2">
      <c r="A2380" s="213"/>
      <c r="B2380" s="214"/>
      <c r="C2380" s="213"/>
      <c r="D2380" s="213"/>
      <c r="E2380" s="213"/>
      <c r="F2380" s="213"/>
      <c r="G2380" s="213"/>
    </row>
    <row r="2381" spans="1:7" x14ac:dyDescent="0.2">
      <c r="A2381" s="213"/>
      <c r="B2381" s="214"/>
      <c r="C2381" s="213"/>
      <c r="D2381" s="213"/>
      <c r="E2381" s="213"/>
      <c r="F2381" s="213"/>
      <c r="G2381" s="213"/>
    </row>
    <row r="2382" spans="1:7" x14ac:dyDescent="0.2">
      <c r="A2382" s="213"/>
      <c r="B2382" s="214"/>
      <c r="C2382" s="213"/>
      <c r="D2382" s="213"/>
      <c r="E2382" s="213"/>
      <c r="F2382" s="213"/>
      <c r="G2382" s="213"/>
    </row>
    <row r="2383" spans="1:7" x14ac:dyDescent="0.2">
      <c r="A2383" s="213"/>
      <c r="B2383" s="214"/>
      <c r="C2383" s="213"/>
      <c r="D2383" s="213"/>
      <c r="E2383" s="213"/>
      <c r="F2383" s="213"/>
      <c r="G2383" s="213"/>
    </row>
    <row r="2384" spans="1:7" x14ac:dyDescent="0.2">
      <c r="A2384" s="213"/>
      <c r="B2384" s="214"/>
      <c r="C2384" s="213"/>
      <c r="D2384" s="213"/>
      <c r="E2384" s="213"/>
      <c r="F2384" s="213"/>
      <c r="G2384" s="213"/>
    </row>
    <row r="2385" spans="1:7" x14ac:dyDescent="0.2">
      <c r="A2385" s="213"/>
      <c r="B2385" s="214"/>
      <c r="C2385" s="213"/>
      <c r="D2385" s="213"/>
      <c r="E2385" s="213"/>
      <c r="F2385" s="213"/>
      <c r="G2385" s="213"/>
    </row>
    <row r="2386" spans="1:7" x14ac:dyDescent="0.2">
      <c r="A2386" s="213"/>
      <c r="B2386" s="214"/>
      <c r="C2386" s="213"/>
      <c r="D2386" s="213"/>
      <c r="E2386" s="213"/>
      <c r="F2386" s="213"/>
      <c r="G2386" s="213"/>
    </row>
    <row r="2387" spans="1:7" x14ac:dyDescent="0.2">
      <c r="A2387" s="213"/>
      <c r="B2387" s="214"/>
      <c r="C2387" s="213"/>
      <c r="D2387" s="213"/>
      <c r="E2387" s="213"/>
      <c r="F2387" s="213"/>
      <c r="G2387" s="213"/>
    </row>
    <row r="2388" spans="1:7" x14ac:dyDescent="0.2">
      <c r="A2388" s="213"/>
      <c r="B2388" s="214"/>
      <c r="C2388" s="213"/>
      <c r="D2388" s="213"/>
      <c r="E2388" s="213"/>
      <c r="F2388" s="213"/>
      <c r="G2388" s="213"/>
    </row>
    <row r="2389" spans="1:7" x14ac:dyDescent="0.2">
      <c r="A2389" s="213"/>
      <c r="B2389" s="214"/>
      <c r="C2389" s="213"/>
      <c r="D2389" s="213"/>
      <c r="E2389" s="213"/>
      <c r="F2389" s="213"/>
      <c r="G2389" s="213"/>
    </row>
    <row r="2390" spans="1:7" x14ac:dyDescent="0.2">
      <c r="A2390" s="213"/>
      <c r="B2390" s="214"/>
      <c r="C2390" s="213"/>
      <c r="D2390" s="213"/>
      <c r="E2390" s="213"/>
      <c r="F2390" s="213"/>
      <c r="G2390" s="213"/>
    </row>
    <row r="2391" spans="1:7" x14ac:dyDescent="0.2">
      <c r="A2391" s="213"/>
      <c r="B2391" s="214"/>
      <c r="C2391" s="213"/>
      <c r="D2391" s="213"/>
      <c r="E2391" s="213"/>
      <c r="F2391" s="213"/>
      <c r="G2391" s="213"/>
    </row>
    <row r="2392" spans="1:7" x14ac:dyDescent="0.2">
      <c r="A2392" s="213"/>
      <c r="B2392" s="214"/>
      <c r="C2392" s="213"/>
      <c r="D2392" s="213"/>
      <c r="E2392" s="213"/>
      <c r="F2392" s="213"/>
      <c r="G2392" s="213"/>
    </row>
    <row r="2393" spans="1:7" x14ac:dyDescent="0.2">
      <c r="A2393" s="213"/>
      <c r="B2393" s="214"/>
      <c r="C2393" s="213"/>
      <c r="D2393" s="213"/>
      <c r="E2393" s="213"/>
      <c r="F2393" s="213"/>
      <c r="G2393" s="213"/>
    </row>
    <row r="2394" spans="1:7" x14ac:dyDescent="0.2">
      <c r="A2394" s="213"/>
      <c r="B2394" s="214"/>
      <c r="C2394" s="213"/>
      <c r="D2394" s="213"/>
      <c r="E2394" s="213"/>
      <c r="F2394" s="213"/>
      <c r="G2394" s="213"/>
    </row>
    <row r="2395" spans="1:7" x14ac:dyDescent="0.2">
      <c r="A2395" s="213"/>
      <c r="B2395" s="214"/>
      <c r="C2395" s="213"/>
      <c r="D2395" s="213"/>
      <c r="E2395" s="213"/>
      <c r="F2395" s="213"/>
      <c r="G2395" s="213"/>
    </row>
    <row r="2396" spans="1:7" x14ac:dyDescent="0.2">
      <c r="A2396" s="213"/>
      <c r="B2396" s="214"/>
      <c r="C2396" s="213"/>
      <c r="D2396" s="213"/>
      <c r="E2396" s="213"/>
      <c r="F2396" s="213"/>
      <c r="G2396" s="213"/>
    </row>
    <row r="2397" spans="1:7" x14ac:dyDescent="0.2">
      <c r="A2397" s="213"/>
      <c r="B2397" s="214"/>
      <c r="C2397" s="213"/>
      <c r="D2397" s="213"/>
      <c r="E2397" s="213"/>
      <c r="F2397" s="213"/>
      <c r="G2397" s="213"/>
    </row>
    <row r="2398" spans="1:7" x14ac:dyDescent="0.2">
      <c r="A2398" s="213"/>
      <c r="B2398" s="214"/>
      <c r="C2398" s="213"/>
      <c r="D2398" s="213"/>
      <c r="E2398" s="213"/>
      <c r="F2398" s="213"/>
      <c r="G2398" s="213"/>
    </row>
    <row r="2399" spans="1:7" x14ac:dyDescent="0.2">
      <c r="A2399" s="213"/>
      <c r="B2399" s="214"/>
      <c r="C2399" s="213"/>
      <c r="D2399" s="213"/>
      <c r="E2399" s="213"/>
      <c r="F2399" s="213"/>
      <c r="G2399" s="213"/>
    </row>
    <row r="2400" spans="1:7" x14ac:dyDescent="0.2">
      <c r="A2400" s="213"/>
      <c r="B2400" s="214"/>
      <c r="C2400" s="213"/>
      <c r="D2400" s="213"/>
      <c r="E2400" s="213"/>
      <c r="F2400" s="213"/>
      <c r="G2400" s="213"/>
    </row>
    <row r="2401" spans="1:7" x14ac:dyDescent="0.2">
      <c r="A2401" s="213"/>
      <c r="B2401" s="214"/>
      <c r="C2401" s="213"/>
      <c r="D2401" s="213"/>
      <c r="E2401" s="213"/>
      <c r="F2401" s="213"/>
      <c r="G2401" s="213"/>
    </row>
    <row r="2402" spans="1:7" x14ac:dyDescent="0.2">
      <c r="A2402" s="213"/>
      <c r="B2402" s="214"/>
      <c r="C2402" s="213"/>
      <c r="D2402" s="213"/>
      <c r="E2402" s="213"/>
      <c r="F2402" s="213"/>
      <c r="G2402" s="213"/>
    </row>
    <row r="2403" spans="1:7" x14ac:dyDescent="0.2">
      <c r="A2403" s="213"/>
      <c r="B2403" s="214"/>
      <c r="C2403" s="213"/>
      <c r="D2403" s="213"/>
      <c r="E2403" s="213"/>
      <c r="F2403" s="213"/>
      <c r="G2403" s="213"/>
    </row>
    <row r="2404" spans="1:7" x14ac:dyDescent="0.2">
      <c r="A2404" s="213"/>
      <c r="B2404" s="214"/>
      <c r="C2404" s="213"/>
      <c r="D2404" s="213"/>
      <c r="E2404" s="213"/>
      <c r="F2404" s="213"/>
      <c r="G2404" s="213"/>
    </row>
    <row r="2405" spans="1:7" x14ac:dyDescent="0.2">
      <c r="A2405" s="213"/>
      <c r="B2405" s="214"/>
      <c r="C2405" s="213"/>
      <c r="D2405" s="213"/>
      <c r="E2405" s="213"/>
      <c r="F2405" s="213"/>
      <c r="G2405" s="213"/>
    </row>
    <row r="2406" spans="1:7" x14ac:dyDescent="0.2">
      <c r="A2406" s="213"/>
      <c r="B2406" s="214"/>
      <c r="C2406" s="213"/>
      <c r="D2406" s="213"/>
      <c r="E2406" s="213"/>
      <c r="F2406" s="213"/>
      <c r="G2406" s="213"/>
    </row>
    <row r="2407" spans="1:7" x14ac:dyDescent="0.2">
      <c r="A2407" s="213"/>
      <c r="B2407" s="214"/>
      <c r="C2407" s="213"/>
      <c r="D2407" s="213"/>
      <c r="E2407" s="213"/>
      <c r="F2407" s="213"/>
      <c r="G2407" s="213"/>
    </row>
    <row r="2408" spans="1:7" x14ac:dyDescent="0.2">
      <c r="A2408" s="213"/>
      <c r="B2408" s="214"/>
      <c r="C2408" s="213"/>
      <c r="D2408" s="213"/>
      <c r="E2408" s="213"/>
      <c r="F2408" s="213"/>
      <c r="G2408" s="213"/>
    </row>
    <row r="2409" spans="1:7" x14ac:dyDescent="0.2">
      <c r="A2409" s="213"/>
      <c r="B2409" s="214"/>
      <c r="C2409" s="213"/>
      <c r="D2409" s="213"/>
      <c r="E2409" s="213"/>
      <c r="F2409" s="213"/>
      <c r="G2409" s="213"/>
    </row>
    <row r="2410" spans="1:7" x14ac:dyDescent="0.2">
      <c r="A2410" s="213"/>
      <c r="B2410" s="214"/>
      <c r="C2410" s="213"/>
      <c r="D2410" s="213"/>
      <c r="E2410" s="213"/>
      <c r="F2410" s="213"/>
      <c r="G2410" s="213"/>
    </row>
    <row r="2411" spans="1:7" x14ac:dyDescent="0.2">
      <c r="A2411" s="213"/>
      <c r="B2411" s="214"/>
      <c r="C2411" s="213"/>
      <c r="D2411" s="213"/>
      <c r="E2411" s="213"/>
      <c r="F2411" s="213"/>
      <c r="G2411" s="213"/>
    </row>
    <row r="2412" spans="1:7" x14ac:dyDescent="0.2">
      <c r="A2412" s="213"/>
      <c r="B2412" s="214"/>
      <c r="C2412" s="213"/>
      <c r="D2412" s="213"/>
      <c r="E2412" s="213"/>
      <c r="F2412" s="213"/>
      <c r="G2412" s="213"/>
    </row>
    <row r="2413" spans="1:7" x14ac:dyDescent="0.2">
      <c r="A2413" s="213"/>
      <c r="B2413" s="214"/>
      <c r="C2413" s="213"/>
      <c r="D2413" s="213"/>
      <c r="E2413" s="213"/>
      <c r="F2413" s="213"/>
      <c r="G2413" s="213"/>
    </row>
    <row r="2414" spans="1:7" x14ac:dyDescent="0.2">
      <c r="A2414" s="213"/>
      <c r="B2414" s="214"/>
      <c r="C2414" s="213"/>
      <c r="D2414" s="213"/>
      <c r="E2414" s="213"/>
      <c r="F2414" s="213"/>
      <c r="G2414" s="213"/>
    </row>
    <row r="2415" spans="1:7" x14ac:dyDescent="0.2">
      <c r="A2415" s="213"/>
      <c r="B2415" s="214"/>
      <c r="C2415" s="213"/>
      <c r="D2415" s="213"/>
      <c r="E2415" s="213"/>
      <c r="F2415" s="213"/>
      <c r="G2415" s="213"/>
    </row>
    <row r="2416" spans="1:7" x14ac:dyDescent="0.2">
      <c r="A2416" s="213"/>
      <c r="B2416" s="214"/>
      <c r="C2416" s="213"/>
      <c r="D2416" s="213"/>
      <c r="E2416" s="213"/>
      <c r="F2416" s="213"/>
      <c r="G2416" s="213"/>
    </row>
    <row r="2417" spans="1:7" x14ac:dyDescent="0.2">
      <c r="A2417" s="213"/>
      <c r="B2417" s="214"/>
      <c r="C2417" s="213"/>
      <c r="D2417" s="213"/>
      <c r="E2417" s="213"/>
      <c r="F2417" s="213"/>
      <c r="G2417" s="213"/>
    </row>
    <row r="2418" spans="1:7" x14ac:dyDescent="0.2">
      <c r="A2418" s="213"/>
      <c r="B2418" s="214"/>
      <c r="C2418" s="213"/>
      <c r="D2418" s="213"/>
      <c r="E2418" s="213"/>
      <c r="F2418" s="213"/>
      <c r="G2418" s="213"/>
    </row>
    <row r="2419" spans="1:7" x14ac:dyDescent="0.2">
      <c r="A2419" s="213"/>
      <c r="B2419" s="214"/>
      <c r="C2419" s="213"/>
      <c r="D2419" s="213"/>
      <c r="E2419" s="213"/>
      <c r="F2419" s="213"/>
      <c r="G2419" s="213"/>
    </row>
    <row r="2420" spans="1:7" x14ac:dyDescent="0.2">
      <c r="A2420" s="213"/>
      <c r="B2420" s="214"/>
      <c r="C2420" s="213"/>
      <c r="D2420" s="213"/>
      <c r="E2420" s="213"/>
      <c r="F2420" s="213"/>
      <c r="G2420" s="213"/>
    </row>
    <row r="2421" spans="1:7" x14ac:dyDescent="0.2">
      <c r="A2421" s="213"/>
      <c r="B2421" s="214"/>
      <c r="C2421" s="213"/>
      <c r="D2421" s="213"/>
      <c r="E2421" s="213"/>
      <c r="F2421" s="213"/>
      <c r="G2421" s="213"/>
    </row>
    <row r="2422" spans="1:7" x14ac:dyDescent="0.2">
      <c r="A2422" s="213"/>
      <c r="B2422" s="214"/>
      <c r="C2422" s="213"/>
      <c r="D2422" s="213"/>
      <c r="E2422" s="213"/>
      <c r="F2422" s="213"/>
      <c r="G2422" s="213"/>
    </row>
    <row r="2423" spans="1:7" x14ac:dyDescent="0.2">
      <c r="A2423" s="213"/>
      <c r="B2423" s="214"/>
      <c r="C2423" s="213"/>
      <c r="D2423" s="213"/>
      <c r="E2423" s="213"/>
      <c r="F2423" s="213"/>
      <c r="G2423" s="213"/>
    </row>
    <row r="2424" spans="1:7" x14ac:dyDescent="0.2">
      <c r="A2424" s="213"/>
      <c r="B2424" s="214"/>
      <c r="C2424" s="213"/>
      <c r="D2424" s="213"/>
      <c r="E2424" s="213"/>
      <c r="F2424" s="213"/>
      <c r="G2424" s="213"/>
    </row>
    <row r="2425" spans="1:7" x14ac:dyDescent="0.2">
      <c r="A2425" s="213"/>
      <c r="B2425" s="214"/>
      <c r="C2425" s="213"/>
      <c r="D2425" s="213"/>
      <c r="E2425" s="213"/>
      <c r="F2425" s="213"/>
      <c r="G2425" s="213"/>
    </row>
    <row r="2426" spans="1:7" x14ac:dyDescent="0.2">
      <c r="A2426" s="213"/>
      <c r="B2426" s="214"/>
      <c r="C2426" s="213"/>
      <c r="D2426" s="213"/>
      <c r="E2426" s="213"/>
      <c r="F2426" s="213"/>
      <c r="G2426" s="213"/>
    </row>
    <row r="2427" spans="1:7" x14ac:dyDescent="0.2">
      <c r="A2427" s="213"/>
      <c r="B2427" s="214"/>
      <c r="C2427" s="213"/>
      <c r="D2427" s="213"/>
      <c r="E2427" s="213"/>
      <c r="F2427" s="213"/>
      <c r="G2427" s="213"/>
    </row>
    <row r="2428" spans="1:7" x14ac:dyDescent="0.2">
      <c r="A2428" s="213"/>
      <c r="B2428" s="214"/>
      <c r="C2428" s="213"/>
      <c r="D2428" s="213"/>
      <c r="E2428" s="213"/>
      <c r="F2428" s="213"/>
      <c r="G2428" s="213"/>
    </row>
    <row r="2429" spans="1:7" x14ac:dyDescent="0.2">
      <c r="A2429" s="213"/>
      <c r="B2429" s="214"/>
      <c r="C2429" s="213"/>
      <c r="D2429" s="213"/>
      <c r="E2429" s="213"/>
      <c r="F2429" s="213"/>
      <c r="G2429" s="213"/>
    </row>
    <row r="2430" spans="1:7" x14ac:dyDescent="0.2">
      <c r="A2430" s="213"/>
      <c r="B2430" s="214"/>
      <c r="C2430" s="213"/>
      <c r="D2430" s="213"/>
      <c r="E2430" s="213"/>
      <c r="F2430" s="213"/>
      <c r="G2430" s="213"/>
    </row>
    <row r="2431" spans="1:7" x14ac:dyDescent="0.2">
      <c r="A2431" s="213"/>
      <c r="B2431" s="214"/>
      <c r="C2431" s="213"/>
      <c r="D2431" s="213"/>
      <c r="E2431" s="213"/>
      <c r="F2431" s="213"/>
      <c r="G2431" s="213"/>
    </row>
    <row r="2432" spans="1:7" x14ac:dyDescent="0.2">
      <c r="A2432" s="213"/>
      <c r="B2432" s="214"/>
      <c r="C2432" s="213"/>
      <c r="D2432" s="213"/>
      <c r="E2432" s="213"/>
      <c r="F2432" s="213"/>
      <c r="G2432" s="213"/>
    </row>
    <row r="2433" spans="1:7" x14ac:dyDescent="0.2">
      <c r="A2433" s="213"/>
      <c r="B2433" s="214"/>
      <c r="C2433" s="213"/>
      <c r="D2433" s="213"/>
      <c r="E2433" s="213"/>
      <c r="F2433" s="213"/>
      <c r="G2433" s="213"/>
    </row>
    <row r="2434" spans="1:7" x14ac:dyDescent="0.2">
      <c r="A2434" s="213"/>
      <c r="B2434" s="214"/>
      <c r="C2434" s="213"/>
      <c r="D2434" s="213"/>
      <c r="E2434" s="213"/>
      <c r="F2434" s="213"/>
      <c r="G2434" s="213"/>
    </row>
    <row r="2435" spans="1:7" x14ac:dyDescent="0.2">
      <c r="A2435" s="213"/>
      <c r="B2435" s="214"/>
      <c r="C2435" s="213"/>
      <c r="D2435" s="213"/>
      <c r="E2435" s="213"/>
      <c r="F2435" s="213"/>
      <c r="G2435" s="213"/>
    </row>
    <row r="2436" spans="1:7" x14ac:dyDescent="0.2">
      <c r="A2436" s="213"/>
      <c r="B2436" s="214"/>
      <c r="C2436" s="213"/>
      <c r="D2436" s="213"/>
      <c r="E2436" s="213"/>
      <c r="F2436" s="213"/>
      <c r="G2436" s="213"/>
    </row>
    <row r="2437" spans="1:7" x14ac:dyDescent="0.2">
      <c r="A2437" s="213"/>
      <c r="B2437" s="214"/>
      <c r="C2437" s="213"/>
      <c r="D2437" s="213"/>
      <c r="E2437" s="213"/>
      <c r="F2437" s="213"/>
      <c r="G2437" s="213"/>
    </row>
    <row r="2438" spans="1:7" x14ac:dyDescent="0.2">
      <c r="A2438" s="213"/>
      <c r="B2438" s="214"/>
      <c r="C2438" s="213"/>
      <c r="D2438" s="213"/>
      <c r="E2438" s="213"/>
      <c r="F2438" s="213"/>
      <c r="G2438" s="213"/>
    </row>
    <row r="2439" spans="1:7" x14ac:dyDescent="0.2">
      <c r="A2439" s="213"/>
      <c r="B2439" s="214"/>
      <c r="C2439" s="213"/>
      <c r="D2439" s="213"/>
      <c r="E2439" s="213"/>
      <c r="F2439" s="213"/>
      <c r="G2439" s="213"/>
    </row>
    <row r="2440" spans="1:7" x14ac:dyDescent="0.2">
      <c r="A2440" s="213"/>
      <c r="B2440" s="214"/>
      <c r="C2440" s="213"/>
      <c r="D2440" s="213"/>
      <c r="E2440" s="213"/>
      <c r="F2440" s="213"/>
      <c r="G2440" s="213"/>
    </row>
    <row r="2441" spans="1:7" x14ac:dyDescent="0.2">
      <c r="A2441" s="213"/>
      <c r="B2441" s="214"/>
      <c r="C2441" s="213"/>
      <c r="D2441" s="213"/>
      <c r="E2441" s="213"/>
      <c r="F2441" s="213"/>
      <c r="G2441" s="213"/>
    </row>
    <row r="2442" spans="1:7" x14ac:dyDescent="0.2">
      <c r="A2442" s="213"/>
      <c r="B2442" s="214"/>
      <c r="C2442" s="213"/>
      <c r="D2442" s="213"/>
      <c r="E2442" s="213"/>
      <c r="F2442" s="213"/>
      <c r="G2442" s="213"/>
    </row>
    <row r="2443" spans="1:7" x14ac:dyDescent="0.2">
      <c r="A2443" s="213"/>
      <c r="B2443" s="214"/>
      <c r="C2443" s="213"/>
      <c r="D2443" s="213"/>
      <c r="E2443" s="213"/>
      <c r="F2443" s="213"/>
      <c r="G2443" s="213"/>
    </row>
    <row r="2444" spans="1:7" x14ac:dyDescent="0.2">
      <c r="A2444" s="213"/>
      <c r="B2444" s="214"/>
      <c r="C2444" s="213"/>
      <c r="D2444" s="213"/>
      <c r="E2444" s="213"/>
      <c r="F2444" s="213"/>
      <c r="G2444" s="213"/>
    </row>
    <row r="2445" spans="1:7" x14ac:dyDescent="0.2">
      <c r="A2445" s="213"/>
      <c r="B2445" s="214"/>
      <c r="C2445" s="213"/>
      <c r="D2445" s="213"/>
      <c r="E2445" s="213"/>
      <c r="F2445" s="213"/>
      <c r="G2445" s="213"/>
    </row>
    <row r="2446" spans="1:7" x14ac:dyDescent="0.2">
      <c r="A2446" s="213"/>
      <c r="B2446" s="214"/>
      <c r="C2446" s="213"/>
      <c r="D2446" s="213"/>
      <c r="E2446" s="213"/>
      <c r="F2446" s="213"/>
      <c r="G2446" s="213"/>
    </row>
    <row r="2447" spans="1:7" x14ac:dyDescent="0.2">
      <c r="A2447" s="213"/>
      <c r="B2447" s="214"/>
      <c r="C2447" s="213"/>
      <c r="D2447" s="213"/>
      <c r="E2447" s="213"/>
      <c r="F2447" s="213"/>
      <c r="G2447" s="213"/>
    </row>
    <row r="2448" spans="1:7" x14ac:dyDescent="0.2">
      <c r="A2448" s="213"/>
      <c r="B2448" s="214"/>
      <c r="C2448" s="213"/>
      <c r="D2448" s="213"/>
      <c r="E2448" s="213"/>
      <c r="F2448" s="213"/>
      <c r="G2448" s="213"/>
    </row>
    <row r="2449" spans="1:7" x14ac:dyDescent="0.2">
      <c r="A2449" s="213"/>
      <c r="B2449" s="214"/>
      <c r="C2449" s="213"/>
      <c r="D2449" s="213"/>
      <c r="E2449" s="213"/>
      <c r="F2449" s="213"/>
      <c r="G2449" s="213"/>
    </row>
    <row r="2450" spans="1:7" x14ac:dyDescent="0.2">
      <c r="A2450" s="213"/>
      <c r="B2450" s="214"/>
      <c r="C2450" s="213"/>
      <c r="D2450" s="213"/>
      <c r="E2450" s="213"/>
      <c r="F2450" s="213"/>
      <c r="G2450" s="213"/>
    </row>
    <row r="2451" spans="1:7" x14ac:dyDescent="0.2">
      <c r="A2451" s="213"/>
      <c r="B2451" s="214"/>
      <c r="C2451" s="213"/>
      <c r="D2451" s="213"/>
      <c r="E2451" s="213"/>
      <c r="F2451" s="213"/>
      <c r="G2451" s="213"/>
    </row>
    <row r="2452" spans="1:7" x14ac:dyDescent="0.2">
      <c r="A2452" s="213"/>
      <c r="B2452" s="214"/>
      <c r="C2452" s="213"/>
      <c r="D2452" s="213"/>
      <c r="E2452" s="213"/>
      <c r="F2452" s="213"/>
      <c r="G2452" s="213"/>
    </row>
    <row r="2453" spans="1:7" x14ac:dyDescent="0.2">
      <c r="A2453" s="213"/>
      <c r="B2453" s="214"/>
      <c r="C2453" s="213"/>
      <c r="D2453" s="213"/>
      <c r="E2453" s="213"/>
      <c r="F2453" s="213"/>
      <c r="G2453" s="213"/>
    </row>
    <row r="2454" spans="1:7" x14ac:dyDescent="0.2">
      <c r="A2454" s="213"/>
      <c r="B2454" s="214"/>
      <c r="C2454" s="213"/>
      <c r="D2454" s="213"/>
      <c r="E2454" s="213"/>
      <c r="F2454" s="213"/>
      <c r="G2454" s="213"/>
    </row>
    <row r="2455" spans="1:7" x14ac:dyDescent="0.2">
      <c r="A2455" s="213"/>
      <c r="B2455" s="214"/>
      <c r="C2455" s="213"/>
      <c r="D2455" s="213"/>
      <c r="E2455" s="213"/>
      <c r="F2455" s="213"/>
      <c r="G2455" s="213"/>
    </row>
    <row r="2456" spans="1:7" x14ac:dyDescent="0.2">
      <c r="A2456" s="213"/>
      <c r="B2456" s="214"/>
      <c r="C2456" s="213"/>
      <c r="D2456" s="213"/>
      <c r="E2456" s="213"/>
      <c r="F2456" s="213"/>
      <c r="G2456" s="213"/>
    </row>
    <row r="2457" spans="1:7" x14ac:dyDescent="0.2">
      <c r="A2457" s="213"/>
      <c r="B2457" s="214"/>
      <c r="C2457" s="213"/>
      <c r="D2457" s="213"/>
      <c r="E2457" s="213"/>
      <c r="F2457" s="213"/>
      <c r="G2457" s="213"/>
    </row>
    <row r="2458" spans="1:7" x14ac:dyDescent="0.2">
      <c r="A2458" s="213"/>
      <c r="B2458" s="214"/>
      <c r="C2458" s="213"/>
      <c r="D2458" s="213"/>
      <c r="E2458" s="213"/>
      <c r="F2458" s="213"/>
      <c r="G2458" s="213"/>
    </row>
    <row r="2459" spans="1:7" x14ac:dyDescent="0.2">
      <c r="A2459" s="213"/>
      <c r="B2459" s="214"/>
      <c r="C2459" s="213"/>
      <c r="D2459" s="213"/>
      <c r="E2459" s="213"/>
      <c r="F2459" s="213"/>
      <c r="G2459" s="213"/>
    </row>
    <row r="2460" spans="1:7" x14ac:dyDescent="0.2">
      <c r="A2460" s="213"/>
      <c r="B2460" s="214"/>
      <c r="C2460" s="213"/>
      <c r="D2460" s="213"/>
      <c r="E2460" s="213"/>
      <c r="F2460" s="213"/>
      <c r="G2460" s="213"/>
    </row>
    <row r="2461" spans="1:7" x14ac:dyDescent="0.2">
      <c r="A2461" s="213"/>
      <c r="B2461" s="214"/>
      <c r="C2461" s="213"/>
      <c r="D2461" s="213"/>
      <c r="E2461" s="213"/>
      <c r="F2461" s="213"/>
      <c r="G2461" s="213"/>
    </row>
    <row r="2462" spans="1:7" x14ac:dyDescent="0.2">
      <c r="A2462" s="213"/>
      <c r="B2462" s="214"/>
      <c r="C2462" s="213"/>
      <c r="D2462" s="213"/>
      <c r="E2462" s="213"/>
      <c r="F2462" s="213"/>
      <c r="G2462" s="213"/>
    </row>
    <row r="2463" spans="1:7" x14ac:dyDescent="0.2">
      <c r="A2463" s="213"/>
      <c r="B2463" s="214"/>
      <c r="C2463" s="213"/>
      <c r="D2463" s="213"/>
      <c r="E2463" s="213"/>
      <c r="F2463" s="213"/>
      <c r="G2463" s="213"/>
    </row>
    <row r="2464" spans="1:7" x14ac:dyDescent="0.2">
      <c r="A2464" s="213"/>
      <c r="B2464" s="214"/>
      <c r="C2464" s="213"/>
      <c r="D2464" s="213"/>
      <c r="E2464" s="213"/>
      <c r="F2464" s="213"/>
      <c r="G2464" s="213"/>
    </row>
    <row r="2465" spans="1:7" x14ac:dyDescent="0.2">
      <c r="A2465" s="213"/>
      <c r="B2465" s="214"/>
      <c r="C2465" s="213"/>
      <c r="D2465" s="213"/>
      <c r="E2465" s="213"/>
      <c r="F2465" s="213"/>
      <c r="G2465" s="213"/>
    </row>
    <row r="2466" spans="1:7" x14ac:dyDescent="0.2">
      <c r="A2466" s="213"/>
      <c r="B2466" s="214"/>
      <c r="C2466" s="213"/>
      <c r="D2466" s="213"/>
      <c r="E2466" s="213"/>
      <c r="F2466" s="213"/>
      <c r="G2466" s="213"/>
    </row>
    <row r="2467" spans="1:7" x14ac:dyDescent="0.2">
      <c r="A2467" s="213"/>
      <c r="B2467" s="214"/>
      <c r="C2467" s="213"/>
      <c r="D2467" s="213"/>
      <c r="E2467" s="213"/>
      <c r="F2467" s="213"/>
      <c r="G2467" s="213"/>
    </row>
    <row r="2468" spans="1:7" x14ac:dyDescent="0.2">
      <c r="A2468" s="213"/>
      <c r="B2468" s="214"/>
      <c r="C2468" s="213"/>
      <c r="D2468" s="213"/>
      <c r="E2468" s="213"/>
      <c r="F2468" s="213"/>
      <c r="G2468" s="213"/>
    </row>
    <row r="2469" spans="1:7" x14ac:dyDescent="0.2">
      <c r="A2469" s="213"/>
      <c r="B2469" s="214"/>
      <c r="C2469" s="213"/>
      <c r="D2469" s="213"/>
      <c r="E2469" s="213"/>
      <c r="F2469" s="213"/>
      <c r="G2469" s="213"/>
    </row>
    <row r="2470" spans="1:7" x14ac:dyDescent="0.2">
      <c r="A2470" s="213"/>
      <c r="B2470" s="214"/>
      <c r="C2470" s="213"/>
      <c r="D2470" s="213"/>
      <c r="E2470" s="213"/>
      <c r="F2470" s="213"/>
      <c r="G2470" s="213"/>
    </row>
    <row r="2471" spans="1:7" x14ac:dyDescent="0.2">
      <c r="A2471" s="213"/>
      <c r="B2471" s="214"/>
      <c r="C2471" s="213"/>
      <c r="D2471" s="213"/>
      <c r="E2471" s="213"/>
      <c r="F2471" s="213"/>
      <c r="G2471" s="213"/>
    </row>
    <row r="2472" spans="1:7" x14ac:dyDescent="0.2">
      <c r="A2472" s="213"/>
      <c r="B2472" s="214"/>
      <c r="C2472" s="213"/>
      <c r="D2472" s="213"/>
      <c r="E2472" s="213"/>
      <c r="F2472" s="213"/>
      <c r="G2472" s="213"/>
    </row>
    <row r="2473" spans="1:7" x14ac:dyDescent="0.2">
      <c r="A2473" s="213"/>
      <c r="B2473" s="214"/>
      <c r="C2473" s="213"/>
      <c r="D2473" s="213"/>
      <c r="E2473" s="213"/>
      <c r="F2473" s="213"/>
      <c r="G2473" s="213"/>
    </row>
    <row r="2474" spans="1:7" x14ac:dyDescent="0.2">
      <c r="A2474" s="213"/>
      <c r="B2474" s="214"/>
      <c r="C2474" s="213"/>
      <c r="D2474" s="213"/>
      <c r="E2474" s="213"/>
      <c r="F2474" s="213"/>
      <c r="G2474" s="213"/>
    </row>
    <row r="2475" spans="1:7" x14ac:dyDescent="0.2">
      <c r="A2475" s="213"/>
      <c r="B2475" s="214"/>
      <c r="C2475" s="213"/>
      <c r="D2475" s="213"/>
      <c r="E2475" s="213"/>
      <c r="F2475" s="213"/>
      <c r="G2475" s="213"/>
    </row>
    <row r="2476" spans="1:7" x14ac:dyDescent="0.2">
      <c r="A2476" s="213"/>
      <c r="B2476" s="214"/>
      <c r="C2476" s="213"/>
      <c r="D2476" s="213"/>
      <c r="E2476" s="213"/>
      <c r="F2476" s="213"/>
      <c r="G2476" s="213"/>
    </row>
    <row r="2477" spans="1:7" x14ac:dyDescent="0.2">
      <c r="A2477" s="213"/>
      <c r="B2477" s="214"/>
      <c r="C2477" s="213"/>
      <c r="D2477" s="213"/>
      <c r="E2477" s="213"/>
      <c r="F2477" s="213"/>
      <c r="G2477" s="213"/>
    </row>
    <row r="2478" spans="1:7" x14ac:dyDescent="0.2">
      <c r="A2478" s="213"/>
      <c r="B2478" s="214"/>
      <c r="C2478" s="213"/>
      <c r="D2478" s="213"/>
      <c r="E2478" s="213"/>
      <c r="F2478" s="213"/>
      <c r="G2478" s="213"/>
    </row>
    <row r="2479" spans="1:7" x14ac:dyDescent="0.2">
      <c r="A2479" s="213"/>
      <c r="B2479" s="214"/>
      <c r="C2479" s="213"/>
      <c r="D2479" s="213"/>
      <c r="E2479" s="213"/>
      <c r="F2479" s="213"/>
      <c r="G2479" s="213"/>
    </row>
    <row r="2480" spans="1:7" x14ac:dyDescent="0.2">
      <c r="A2480" s="213"/>
      <c r="B2480" s="214"/>
      <c r="C2480" s="213"/>
      <c r="D2480" s="213"/>
      <c r="E2480" s="213"/>
      <c r="F2480" s="213"/>
      <c r="G2480" s="213"/>
    </row>
    <row r="2481" spans="1:7" x14ac:dyDescent="0.2">
      <c r="A2481" s="213"/>
      <c r="B2481" s="214"/>
      <c r="C2481" s="213"/>
      <c r="D2481" s="213"/>
      <c r="E2481" s="213"/>
      <c r="F2481" s="213"/>
      <c r="G2481" s="213"/>
    </row>
    <row r="2482" spans="1:7" x14ac:dyDescent="0.2">
      <c r="A2482" s="213"/>
      <c r="B2482" s="214"/>
      <c r="C2482" s="213"/>
      <c r="D2482" s="213"/>
      <c r="E2482" s="213"/>
      <c r="F2482" s="213"/>
      <c r="G2482" s="213"/>
    </row>
    <row r="2483" spans="1:7" x14ac:dyDescent="0.2">
      <c r="A2483" s="213"/>
      <c r="B2483" s="214"/>
      <c r="C2483" s="213"/>
      <c r="D2483" s="213"/>
      <c r="E2483" s="213"/>
      <c r="F2483" s="213"/>
      <c r="G2483" s="213"/>
    </row>
    <row r="2484" spans="1:7" x14ac:dyDescent="0.2">
      <c r="A2484" s="213"/>
      <c r="B2484" s="214"/>
      <c r="C2484" s="213"/>
      <c r="D2484" s="213"/>
      <c r="E2484" s="213"/>
      <c r="F2484" s="213"/>
      <c r="G2484" s="213"/>
    </row>
    <row r="2485" spans="1:7" x14ac:dyDescent="0.2">
      <c r="A2485" s="213"/>
      <c r="B2485" s="214"/>
      <c r="C2485" s="213"/>
      <c r="D2485" s="213"/>
      <c r="E2485" s="213"/>
      <c r="F2485" s="213"/>
      <c r="G2485" s="213"/>
    </row>
    <row r="2486" spans="1:7" x14ac:dyDescent="0.2">
      <c r="A2486" s="213"/>
      <c r="B2486" s="214"/>
      <c r="C2486" s="213"/>
      <c r="D2486" s="213"/>
      <c r="E2486" s="213"/>
      <c r="F2486" s="213"/>
      <c r="G2486" s="213"/>
    </row>
    <row r="2487" spans="1:7" x14ac:dyDescent="0.2">
      <c r="A2487" s="213"/>
      <c r="B2487" s="214"/>
      <c r="C2487" s="213"/>
      <c r="D2487" s="213"/>
      <c r="E2487" s="213"/>
      <c r="F2487" s="213"/>
      <c r="G2487" s="213"/>
    </row>
    <row r="2488" spans="1:7" x14ac:dyDescent="0.2">
      <c r="A2488" s="213"/>
      <c r="B2488" s="214"/>
      <c r="C2488" s="213"/>
      <c r="D2488" s="213"/>
      <c r="E2488" s="213"/>
      <c r="F2488" s="213"/>
      <c r="G2488" s="213"/>
    </row>
    <row r="2489" spans="1:7" x14ac:dyDescent="0.2">
      <c r="A2489" s="213"/>
      <c r="B2489" s="214"/>
      <c r="C2489" s="213"/>
      <c r="D2489" s="213"/>
      <c r="E2489" s="213"/>
      <c r="F2489" s="213"/>
      <c r="G2489" s="213"/>
    </row>
    <row r="2490" spans="1:7" x14ac:dyDescent="0.2">
      <c r="A2490" s="213"/>
      <c r="B2490" s="214"/>
      <c r="C2490" s="213"/>
      <c r="D2490" s="213"/>
      <c r="E2490" s="213"/>
      <c r="F2490" s="213"/>
      <c r="G2490" s="213"/>
    </row>
    <row r="2491" spans="1:7" x14ac:dyDescent="0.2">
      <c r="A2491" s="213"/>
      <c r="B2491" s="214"/>
      <c r="C2491" s="213"/>
      <c r="D2491" s="213"/>
      <c r="E2491" s="213"/>
      <c r="F2491" s="213"/>
      <c r="G2491" s="213"/>
    </row>
    <row r="2492" spans="1:7" x14ac:dyDescent="0.2">
      <c r="A2492" s="213"/>
      <c r="B2492" s="214"/>
      <c r="C2492" s="213"/>
      <c r="D2492" s="213"/>
      <c r="E2492" s="213"/>
      <c r="F2492" s="213"/>
      <c r="G2492" s="213"/>
    </row>
    <row r="2493" spans="1:7" x14ac:dyDescent="0.2">
      <c r="A2493" s="213"/>
      <c r="B2493" s="214"/>
      <c r="C2493" s="213"/>
      <c r="D2493" s="213"/>
      <c r="E2493" s="213"/>
      <c r="F2493" s="213"/>
      <c r="G2493" s="213"/>
    </row>
    <row r="2494" spans="1:7" x14ac:dyDescent="0.2">
      <c r="A2494" s="213"/>
      <c r="B2494" s="214"/>
      <c r="C2494" s="213"/>
      <c r="D2494" s="213"/>
      <c r="E2494" s="213"/>
      <c r="F2494" s="213"/>
      <c r="G2494" s="213"/>
    </row>
    <row r="2495" spans="1:7" x14ac:dyDescent="0.2">
      <c r="A2495" s="213"/>
      <c r="B2495" s="214"/>
      <c r="C2495" s="213"/>
      <c r="D2495" s="213"/>
      <c r="E2495" s="213"/>
      <c r="F2495" s="213"/>
      <c r="G2495" s="213"/>
    </row>
    <row r="2496" spans="1:7" x14ac:dyDescent="0.2">
      <c r="A2496" s="213"/>
      <c r="B2496" s="214"/>
      <c r="C2496" s="213"/>
      <c r="D2496" s="213"/>
      <c r="E2496" s="213"/>
      <c r="F2496" s="213"/>
      <c r="G2496" s="213"/>
    </row>
    <row r="2497" spans="1:7" x14ac:dyDescent="0.2">
      <c r="A2497" s="213"/>
      <c r="B2497" s="214"/>
      <c r="C2497" s="213"/>
      <c r="D2497" s="213"/>
      <c r="E2497" s="213"/>
      <c r="F2497" s="213"/>
      <c r="G2497" s="213"/>
    </row>
    <row r="2498" spans="1:7" x14ac:dyDescent="0.2">
      <c r="A2498" s="213"/>
      <c r="B2498" s="214"/>
      <c r="C2498" s="213"/>
      <c r="D2498" s="213"/>
      <c r="E2498" s="213"/>
      <c r="F2498" s="213"/>
      <c r="G2498" s="213"/>
    </row>
    <row r="2499" spans="1:7" x14ac:dyDescent="0.2">
      <c r="A2499" s="213"/>
      <c r="B2499" s="214"/>
      <c r="C2499" s="213"/>
      <c r="D2499" s="213"/>
      <c r="E2499" s="213"/>
      <c r="F2499" s="213"/>
      <c r="G2499" s="213"/>
    </row>
    <row r="2500" spans="1:7" x14ac:dyDescent="0.2">
      <c r="A2500" s="213"/>
      <c r="B2500" s="214"/>
      <c r="C2500" s="213"/>
      <c r="D2500" s="213"/>
      <c r="E2500" s="213"/>
      <c r="F2500" s="213"/>
      <c r="G2500" s="213"/>
    </row>
    <row r="2501" spans="1:7" x14ac:dyDescent="0.2">
      <c r="A2501" s="213"/>
      <c r="B2501" s="214"/>
      <c r="C2501" s="213"/>
      <c r="D2501" s="213"/>
      <c r="E2501" s="213"/>
      <c r="F2501" s="213"/>
      <c r="G2501" s="213"/>
    </row>
    <row r="2502" spans="1:7" x14ac:dyDescent="0.2">
      <c r="A2502" s="213"/>
      <c r="B2502" s="214"/>
      <c r="C2502" s="213"/>
      <c r="D2502" s="213"/>
      <c r="E2502" s="213"/>
      <c r="F2502" s="213"/>
      <c r="G2502" s="213"/>
    </row>
    <row r="2503" spans="1:7" x14ac:dyDescent="0.2">
      <c r="A2503" s="213"/>
      <c r="B2503" s="214"/>
      <c r="C2503" s="213"/>
      <c r="D2503" s="213"/>
      <c r="E2503" s="213"/>
      <c r="F2503" s="213"/>
      <c r="G2503" s="213"/>
    </row>
    <row r="2504" spans="1:7" x14ac:dyDescent="0.2">
      <c r="A2504" s="213"/>
      <c r="B2504" s="214"/>
      <c r="C2504" s="213"/>
      <c r="D2504" s="213"/>
      <c r="E2504" s="213"/>
      <c r="F2504" s="213"/>
      <c r="G2504" s="213"/>
    </row>
    <row r="2505" spans="1:7" x14ac:dyDescent="0.2">
      <c r="A2505" s="213"/>
      <c r="B2505" s="214"/>
      <c r="C2505" s="213"/>
      <c r="D2505" s="213"/>
      <c r="E2505" s="213"/>
      <c r="F2505" s="213"/>
      <c r="G2505" s="213"/>
    </row>
    <row r="2506" spans="1:7" x14ac:dyDescent="0.2">
      <c r="A2506" s="213"/>
      <c r="B2506" s="214"/>
      <c r="C2506" s="213"/>
      <c r="D2506" s="213"/>
      <c r="E2506" s="213"/>
      <c r="F2506" s="213"/>
      <c r="G2506" s="213"/>
    </row>
    <row r="2507" spans="1:7" x14ac:dyDescent="0.2">
      <c r="A2507" s="213"/>
      <c r="B2507" s="214"/>
      <c r="C2507" s="213"/>
      <c r="D2507" s="213"/>
      <c r="E2507" s="213"/>
      <c r="F2507" s="213"/>
      <c r="G2507" s="213"/>
    </row>
    <row r="2508" spans="1:7" x14ac:dyDescent="0.2">
      <c r="A2508" s="213"/>
      <c r="B2508" s="214"/>
      <c r="C2508" s="213"/>
      <c r="D2508" s="213"/>
      <c r="E2508" s="213"/>
      <c r="F2508" s="213"/>
      <c r="G2508" s="213"/>
    </row>
    <row r="2509" spans="1:7" x14ac:dyDescent="0.2">
      <c r="A2509" s="213"/>
      <c r="B2509" s="214"/>
      <c r="C2509" s="213"/>
      <c r="D2509" s="213"/>
      <c r="E2509" s="213"/>
      <c r="F2509" s="213"/>
      <c r="G2509" s="213"/>
    </row>
    <row r="2510" spans="1:7" x14ac:dyDescent="0.2">
      <c r="A2510" s="213"/>
      <c r="B2510" s="214"/>
      <c r="C2510" s="213"/>
      <c r="D2510" s="213"/>
      <c r="E2510" s="213"/>
      <c r="F2510" s="213"/>
      <c r="G2510" s="213"/>
    </row>
    <row r="2511" spans="1:7" x14ac:dyDescent="0.2">
      <c r="A2511" s="213"/>
      <c r="B2511" s="214"/>
      <c r="C2511" s="213"/>
      <c r="D2511" s="213"/>
      <c r="E2511" s="213"/>
      <c r="F2511" s="213"/>
      <c r="G2511" s="213"/>
    </row>
    <row r="2512" spans="1:7" x14ac:dyDescent="0.2">
      <c r="A2512" s="213"/>
      <c r="B2512" s="214"/>
      <c r="C2512" s="213"/>
      <c r="D2512" s="213"/>
      <c r="E2512" s="213"/>
      <c r="F2512" s="213"/>
      <c r="G2512" s="213"/>
    </row>
    <row r="2513" spans="1:7" x14ac:dyDescent="0.2">
      <c r="A2513" s="213"/>
      <c r="B2513" s="214"/>
      <c r="C2513" s="213"/>
      <c r="D2513" s="213"/>
      <c r="E2513" s="213"/>
      <c r="F2513" s="213"/>
      <c r="G2513" s="213"/>
    </row>
    <row r="2514" spans="1:7" x14ac:dyDescent="0.2">
      <c r="A2514" s="213"/>
      <c r="B2514" s="214"/>
      <c r="C2514" s="213"/>
      <c r="D2514" s="213"/>
      <c r="E2514" s="213"/>
      <c r="F2514" s="213"/>
      <c r="G2514" s="213"/>
    </row>
    <row r="2515" spans="1:7" x14ac:dyDescent="0.2">
      <c r="A2515" s="213"/>
      <c r="B2515" s="214"/>
      <c r="C2515" s="213"/>
      <c r="D2515" s="213"/>
      <c r="E2515" s="213"/>
      <c r="F2515" s="213"/>
      <c r="G2515" s="213"/>
    </row>
    <row r="2516" spans="1:7" x14ac:dyDescent="0.2">
      <c r="A2516" s="213"/>
      <c r="B2516" s="214"/>
      <c r="C2516" s="213"/>
      <c r="D2516" s="213"/>
      <c r="E2516" s="213"/>
      <c r="F2516" s="213"/>
      <c r="G2516" s="213"/>
    </row>
    <row r="2517" spans="1:7" x14ac:dyDescent="0.2">
      <c r="A2517" s="213"/>
      <c r="B2517" s="214"/>
      <c r="C2517" s="213"/>
      <c r="D2517" s="213"/>
      <c r="E2517" s="213"/>
      <c r="F2517" s="213"/>
      <c r="G2517" s="213"/>
    </row>
    <row r="2518" spans="1:7" x14ac:dyDescent="0.2">
      <c r="A2518" s="213"/>
      <c r="B2518" s="214"/>
      <c r="C2518" s="213"/>
      <c r="D2518" s="213"/>
      <c r="E2518" s="213"/>
      <c r="F2518" s="213"/>
      <c r="G2518" s="213"/>
    </row>
    <row r="2519" spans="1:7" x14ac:dyDescent="0.2">
      <c r="A2519" s="213"/>
      <c r="B2519" s="214"/>
      <c r="C2519" s="213"/>
      <c r="D2519" s="213"/>
      <c r="E2519" s="213"/>
      <c r="F2519" s="213"/>
      <c r="G2519" s="213"/>
    </row>
    <row r="2520" spans="1:7" x14ac:dyDescent="0.2">
      <c r="A2520" s="213"/>
      <c r="B2520" s="214"/>
      <c r="C2520" s="213"/>
      <c r="D2520" s="213"/>
      <c r="E2520" s="213"/>
      <c r="F2520" s="213"/>
      <c r="G2520" s="213"/>
    </row>
    <row r="2521" spans="1:7" x14ac:dyDescent="0.2">
      <c r="A2521" s="213"/>
      <c r="B2521" s="214"/>
      <c r="C2521" s="213"/>
      <c r="D2521" s="213"/>
      <c r="E2521" s="213"/>
      <c r="F2521" s="213"/>
      <c r="G2521" s="213"/>
    </row>
    <row r="2522" spans="1:7" x14ac:dyDescent="0.2">
      <c r="A2522" s="213"/>
      <c r="B2522" s="214"/>
      <c r="C2522" s="213"/>
      <c r="D2522" s="213"/>
      <c r="E2522" s="213"/>
      <c r="F2522" s="213"/>
      <c r="G2522" s="213"/>
    </row>
    <row r="2523" spans="1:7" x14ac:dyDescent="0.2">
      <c r="A2523" s="213"/>
      <c r="B2523" s="214"/>
      <c r="C2523" s="213"/>
      <c r="D2523" s="213"/>
      <c r="E2523" s="213"/>
      <c r="F2523" s="213"/>
      <c r="G2523" s="213"/>
    </row>
    <row r="2524" spans="1:7" x14ac:dyDescent="0.2">
      <c r="A2524" s="213"/>
      <c r="B2524" s="214"/>
      <c r="C2524" s="213"/>
      <c r="D2524" s="213"/>
      <c r="E2524" s="213"/>
      <c r="F2524" s="213"/>
      <c r="G2524" s="213"/>
    </row>
    <row r="2525" spans="1:7" x14ac:dyDescent="0.2">
      <c r="A2525" s="213"/>
      <c r="B2525" s="214"/>
      <c r="C2525" s="213"/>
      <c r="D2525" s="213"/>
      <c r="E2525" s="213"/>
      <c r="F2525" s="213"/>
      <c r="G2525" s="213"/>
    </row>
    <row r="2526" spans="1:7" x14ac:dyDescent="0.2">
      <c r="A2526" s="213"/>
      <c r="B2526" s="214"/>
      <c r="C2526" s="213"/>
      <c r="D2526" s="213"/>
      <c r="E2526" s="213"/>
      <c r="F2526" s="213"/>
      <c r="G2526" s="213"/>
    </row>
    <row r="2527" spans="1:7" x14ac:dyDescent="0.2">
      <c r="A2527" s="213"/>
      <c r="B2527" s="214"/>
      <c r="C2527" s="213"/>
      <c r="D2527" s="213"/>
      <c r="E2527" s="213"/>
      <c r="F2527" s="213"/>
      <c r="G2527" s="213"/>
    </row>
    <row r="2528" spans="1:7" x14ac:dyDescent="0.2">
      <c r="A2528" s="213"/>
      <c r="B2528" s="214"/>
      <c r="C2528" s="213"/>
      <c r="D2528" s="213"/>
      <c r="E2528" s="213"/>
      <c r="F2528" s="213"/>
      <c r="G2528" s="213"/>
    </row>
    <row r="2529" spans="1:7" x14ac:dyDescent="0.2">
      <c r="A2529" s="213"/>
      <c r="B2529" s="214"/>
      <c r="C2529" s="213"/>
      <c r="D2529" s="213"/>
      <c r="E2529" s="213"/>
      <c r="F2529" s="213"/>
      <c r="G2529" s="213"/>
    </row>
    <row r="2530" spans="1:7" x14ac:dyDescent="0.2">
      <c r="A2530" s="213"/>
      <c r="B2530" s="214"/>
      <c r="C2530" s="213"/>
      <c r="D2530" s="213"/>
      <c r="E2530" s="213"/>
      <c r="F2530" s="213"/>
      <c r="G2530" s="213"/>
    </row>
    <row r="2531" spans="1:7" x14ac:dyDescent="0.2">
      <c r="A2531" s="213"/>
      <c r="B2531" s="214"/>
      <c r="C2531" s="213"/>
      <c r="D2531" s="213"/>
      <c r="E2531" s="213"/>
      <c r="F2531" s="213"/>
      <c r="G2531" s="213"/>
    </row>
    <row r="2532" spans="1:7" x14ac:dyDescent="0.2">
      <c r="A2532" s="213"/>
      <c r="B2532" s="214"/>
      <c r="C2532" s="213"/>
      <c r="D2532" s="213"/>
      <c r="E2532" s="213"/>
      <c r="F2532" s="213"/>
      <c r="G2532" s="213"/>
    </row>
    <row r="2533" spans="1:7" x14ac:dyDescent="0.2">
      <c r="A2533" s="213"/>
      <c r="B2533" s="214"/>
      <c r="C2533" s="213"/>
      <c r="D2533" s="213"/>
      <c r="E2533" s="213"/>
      <c r="F2533" s="213"/>
      <c r="G2533" s="213"/>
    </row>
    <row r="2534" spans="1:7" x14ac:dyDescent="0.2">
      <c r="A2534" s="213"/>
      <c r="B2534" s="214"/>
      <c r="C2534" s="213"/>
      <c r="D2534" s="213"/>
      <c r="E2534" s="213"/>
      <c r="F2534" s="213"/>
      <c r="G2534" s="213"/>
    </row>
    <row r="2535" spans="1:7" x14ac:dyDescent="0.2">
      <c r="A2535" s="213"/>
      <c r="B2535" s="214"/>
      <c r="C2535" s="213"/>
      <c r="D2535" s="213"/>
      <c r="E2535" s="213"/>
      <c r="F2535" s="213"/>
      <c r="G2535" s="213"/>
    </row>
    <row r="2536" spans="1:7" x14ac:dyDescent="0.2">
      <c r="A2536" s="213"/>
      <c r="B2536" s="214"/>
      <c r="C2536" s="213"/>
      <c r="D2536" s="213"/>
      <c r="E2536" s="213"/>
      <c r="F2536" s="213"/>
      <c r="G2536" s="213"/>
    </row>
    <row r="2537" spans="1:7" x14ac:dyDescent="0.2">
      <c r="A2537" s="213"/>
      <c r="B2537" s="214"/>
      <c r="C2537" s="213"/>
      <c r="D2537" s="213"/>
      <c r="E2537" s="213"/>
      <c r="F2537" s="213"/>
      <c r="G2537" s="213"/>
    </row>
    <row r="2538" spans="1:7" x14ac:dyDescent="0.2">
      <c r="A2538" s="213"/>
      <c r="B2538" s="214"/>
      <c r="C2538" s="213"/>
      <c r="D2538" s="213"/>
      <c r="E2538" s="213"/>
      <c r="F2538" s="213"/>
      <c r="G2538" s="213"/>
    </row>
    <row r="2539" spans="1:7" x14ac:dyDescent="0.2">
      <c r="A2539" s="213"/>
      <c r="B2539" s="214"/>
      <c r="C2539" s="213"/>
      <c r="D2539" s="213"/>
      <c r="E2539" s="213"/>
      <c r="F2539" s="213"/>
      <c r="G2539" s="213"/>
    </row>
    <row r="2540" spans="1:7" x14ac:dyDescent="0.2">
      <c r="A2540" s="213"/>
      <c r="B2540" s="214"/>
      <c r="C2540" s="213"/>
      <c r="D2540" s="213"/>
      <c r="E2540" s="213"/>
      <c r="F2540" s="213"/>
      <c r="G2540" s="213"/>
    </row>
    <row r="2541" spans="1:7" x14ac:dyDescent="0.2">
      <c r="A2541" s="213"/>
      <c r="B2541" s="214"/>
      <c r="C2541" s="213"/>
      <c r="D2541" s="213"/>
      <c r="E2541" s="213"/>
      <c r="F2541" s="213"/>
      <c r="G2541" s="213"/>
    </row>
    <row r="2542" spans="1:7" x14ac:dyDescent="0.2">
      <c r="A2542" s="213"/>
      <c r="B2542" s="214"/>
      <c r="C2542" s="213"/>
      <c r="D2542" s="213"/>
      <c r="E2542" s="213"/>
      <c r="F2542" s="213"/>
      <c r="G2542" s="213"/>
    </row>
    <row r="2543" spans="1:7" x14ac:dyDescent="0.2">
      <c r="A2543" s="213"/>
      <c r="B2543" s="214"/>
      <c r="C2543" s="213"/>
      <c r="D2543" s="213"/>
      <c r="E2543" s="213"/>
      <c r="F2543" s="213"/>
      <c r="G2543" s="213"/>
    </row>
    <row r="2544" spans="1:7" x14ac:dyDescent="0.2">
      <c r="A2544" s="213"/>
      <c r="B2544" s="214"/>
      <c r="C2544" s="213"/>
      <c r="D2544" s="213"/>
      <c r="E2544" s="213"/>
      <c r="F2544" s="213"/>
      <c r="G2544" s="213"/>
    </row>
    <row r="2545" spans="1:7" x14ac:dyDescent="0.2">
      <c r="A2545" s="213"/>
      <c r="B2545" s="214"/>
      <c r="C2545" s="213"/>
      <c r="D2545" s="213"/>
      <c r="E2545" s="213"/>
      <c r="F2545" s="213"/>
      <c r="G2545" s="213"/>
    </row>
    <row r="2546" spans="1:7" x14ac:dyDescent="0.2">
      <c r="A2546" s="213"/>
      <c r="B2546" s="214"/>
      <c r="C2546" s="213"/>
      <c r="D2546" s="213"/>
      <c r="E2546" s="213"/>
      <c r="F2546" s="213"/>
      <c r="G2546" s="213"/>
    </row>
    <row r="2547" spans="1:7" x14ac:dyDescent="0.2">
      <c r="A2547" s="213"/>
      <c r="B2547" s="214"/>
      <c r="C2547" s="213"/>
      <c r="D2547" s="213"/>
      <c r="E2547" s="213"/>
      <c r="F2547" s="213"/>
      <c r="G2547" s="213"/>
    </row>
    <row r="2548" spans="1:7" x14ac:dyDescent="0.2">
      <c r="A2548" s="213"/>
      <c r="B2548" s="214"/>
      <c r="C2548" s="213"/>
      <c r="D2548" s="213"/>
      <c r="E2548" s="213"/>
      <c r="F2548" s="213"/>
      <c r="G2548" s="213"/>
    </row>
    <row r="2549" spans="1:7" x14ac:dyDescent="0.2">
      <c r="A2549" s="213"/>
      <c r="B2549" s="214"/>
      <c r="C2549" s="213"/>
      <c r="D2549" s="213"/>
      <c r="E2549" s="213"/>
      <c r="F2549" s="213"/>
      <c r="G2549" s="213"/>
    </row>
    <row r="2550" spans="1:7" x14ac:dyDescent="0.2">
      <c r="A2550" s="213"/>
      <c r="B2550" s="214"/>
      <c r="C2550" s="213"/>
      <c r="D2550" s="213"/>
      <c r="E2550" s="213"/>
      <c r="F2550" s="213"/>
      <c r="G2550" s="213"/>
    </row>
    <row r="2551" spans="1:7" x14ac:dyDescent="0.2">
      <c r="A2551" s="213"/>
      <c r="B2551" s="214"/>
      <c r="C2551" s="213"/>
      <c r="D2551" s="213"/>
      <c r="E2551" s="213"/>
      <c r="F2551" s="213"/>
      <c r="G2551" s="213"/>
    </row>
    <row r="2552" spans="1:7" x14ac:dyDescent="0.2">
      <c r="A2552" s="213"/>
      <c r="B2552" s="214"/>
      <c r="C2552" s="213"/>
      <c r="D2552" s="213"/>
      <c r="E2552" s="213"/>
      <c r="F2552" s="213"/>
      <c r="G2552" s="213"/>
    </row>
    <row r="2553" spans="1:7" x14ac:dyDescent="0.2">
      <c r="A2553" s="213"/>
      <c r="B2553" s="214"/>
      <c r="C2553" s="213"/>
      <c r="D2553" s="213"/>
      <c r="E2553" s="213"/>
      <c r="F2553" s="213"/>
      <c r="G2553" s="213"/>
    </row>
    <row r="2554" spans="1:7" x14ac:dyDescent="0.2">
      <c r="A2554" s="213"/>
      <c r="B2554" s="214"/>
      <c r="C2554" s="213"/>
      <c r="D2554" s="213"/>
      <c r="E2554" s="213"/>
      <c r="F2554" s="213"/>
      <c r="G2554" s="213"/>
    </row>
    <row r="2555" spans="1:7" x14ac:dyDescent="0.2">
      <c r="A2555" s="213"/>
      <c r="B2555" s="214"/>
      <c r="C2555" s="213"/>
      <c r="D2555" s="213"/>
      <c r="E2555" s="213"/>
      <c r="F2555" s="213"/>
      <c r="G2555" s="213"/>
    </row>
    <row r="2556" spans="1:7" x14ac:dyDescent="0.2">
      <c r="A2556" s="213"/>
      <c r="B2556" s="214"/>
      <c r="C2556" s="213"/>
      <c r="D2556" s="213"/>
      <c r="E2556" s="213"/>
      <c r="F2556" s="213"/>
      <c r="G2556" s="213"/>
    </row>
    <row r="2557" spans="1:7" x14ac:dyDescent="0.2">
      <c r="A2557" s="213"/>
      <c r="B2557" s="214"/>
      <c r="C2557" s="213"/>
      <c r="D2557" s="213"/>
      <c r="E2557" s="213"/>
      <c r="F2557" s="213"/>
      <c r="G2557" s="213"/>
    </row>
    <row r="2558" spans="1:7" x14ac:dyDescent="0.2">
      <c r="A2558" s="213"/>
      <c r="B2558" s="214"/>
      <c r="C2558" s="213"/>
      <c r="D2558" s="213"/>
      <c r="E2558" s="213"/>
      <c r="F2558" s="213"/>
      <c r="G2558" s="213"/>
    </row>
    <row r="2559" spans="1:7" x14ac:dyDescent="0.2">
      <c r="A2559" s="213"/>
      <c r="B2559" s="214"/>
      <c r="C2559" s="213"/>
      <c r="D2559" s="213"/>
      <c r="E2559" s="213"/>
      <c r="F2559" s="213"/>
      <c r="G2559" s="213"/>
    </row>
    <row r="2560" spans="1:7" x14ac:dyDescent="0.2">
      <c r="A2560" s="213"/>
      <c r="B2560" s="214"/>
      <c r="C2560" s="213"/>
      <c r="D2560" s="213"/>
      <c r="E2560" s="213"/>
      <c r="F2560" s="213"/>
      <c r="G2560" s="213"/>
    </row>
    <row r="2561" spans="1:7" x14ac:dyDescent="0.2">
      <c r="A2561" s="213"/>
      <c r="B2561" s="214"/>
      <c r="C2561" s="213"/>
      <c r="D2561" s="213"/>
      <c r="E2561" s="213"/>
      <c r="F2561" s="213"/>
      <c r="G2561" s="213"/>
    </row>
    <row r="2562" spans="1:7" x14ac:dyDescent="0.2">
      <c r="A2562" s="213"/>
      <c r="B2562" s="214"/>
      <c r="C2562" s="213"/>
      <c r="D2562" s="213"/>
      <c r="E2562" s="213"/>
      <c r="F2562" s="213"/>
      <c r="G2562" s="213"/>
    </row>
    <row r="2563" spans="1:7" x14ac:dyDescent="0.2">
      <c r="A2563" s="213"/>
      <c r="B2563" s="214"/>
      <c r="C2563" s="213"/>
      <c r="D2563" s="213"/>
      <c r="E2563" s="213"/>
      <c r="F2563" s="213"/>
      <c r="G2563" s="213"/>
    </row>
    <row r="2564" spans="1:7" x14ac:dyDescent="0.2">
      <c r="A2564" s="213"/>
      <c r="B2564" s="214"/>
      <c r="C2564" s="213"/>
      <c r="D2564" s="213"/>
      <c r="E2564" s="213"/>
      <c r="F2564" s="213"/>
      <c r="G2564" s="213"/>
    </row>
    <row r="2565" spans="1:7" x14ac:dyDescent="0.2">
      <c r="A2565" s="213"/>
      <c r="B2565" s="214"/>
      <c r="C2565" s="213"/>
      <c r="D2565" s="213"/>
      <c r="E2565" s="213"/>
      <c r="F2565" s="213"/>
      <c r="G2565" s="213"/>
    </row>
    <row r="2566" spans="1:7" x14ac:dyDescent="0.2">
      <c r="A2566" s="213"/>
      <c r="B2566" s="214"/>
      <c r="C2566" s="213"/>
      <c r="D2566" s="213"/>
      <c r="E2566" s="213"/>
      <c r="F2566" s="213"/>
      <c r="G2566" s="213"/>
    </row>
    <row r="2567" spans="1:7" x14ac:dyDescent="0.2">
      <c r="A2567" s="213"/>
      <c r="B2567" s="214"/>
      <c r="C2567" s="213"/>
      <c r="D2567" s="213"/>
      <c r="E2567" s="213"/>
      <c r="F2567" s="213"/>
      <c r="G2567" s="213"/>
    </row>
    <row r="2568" spans="1:7" x14ac:dyDescent="0.2">
      <c r="A2568" s="213"/>
      <c r="B2568" s="214"/>
      <c r="C2568" s="213"/>
      <c r="D2568" s="213"/>
      <c r="E2568" s="213"/>
      <c r="F2568" s="213"/>
      <c r="G2568" s="213"/>
    </row>
    <row r="2569" spans="1:7" x14ac:dyDescent="0.2">
      <c r="A2569" s="213"/>
      <c r="B2569" s="214"/>
      <c r="C2569" s="213"/>
      <c r="D2569" s="213"/>
      <c r="E2569" s="213"/>
      <c r="F2569" s="213"/>
      <c r="G2569" s="213"/>
    </row>
    <row r="2570" spans="1:7" x14ac:dyDescent="0.2">
      <c r="A2570" s="213"/>
      <c r="B2570" s="214"/>
      <c r="C2570" s="213"/>
      <c r="D2570" s="213"/>
      <c r="E2570" s="213"/>
      <c r="F2570" s="213"/>
      <c r="G2570" s="213"/>
    </row>
    <row r="2571" spans="1:7" x14ac:dyDescent="0.2">
      <c r="A2571" s="213"/>
      <c r="B2571" s="214"/>
      <c r="C2571" s="213"/>
      <c r="D2571" s="213"/>
      <c r="E2571" s="213"/>
      <c r="F2571" s="213"/>
      <c r="G2571" s="213"/>
    </row>
    <row r="2572" spans="1:7" x14ac:dyDescent="0.2">
      <c r="A2572" s="213"/>
      <c r="B2572" s="214"/>
      <c r="C2572" s="213"/>
      <c r="D2572" s="213"/>
      <c r="E2572" s="213"/>
      <c r="F2572" s="213"/>
      <c r="G2572" s="213"/>
    </row>
    <row r="2573" spans="1:7" x14ac:dyDescent="0.2">
      <c r="A2573" s="213"/>
      <c r="B2573" s="214"/>
      <c r="C2573" s="213"/>
      <c r="D2573" s="213"/>
      <c r="E2573" s="213"/>
      <c r="F2573" s="213"/>
      <c r="G2573" s="213"/>
    </row>
    <row r="2574" spans="1:7" x14ac:dyDescent="0.2">
      <c r="A2574" s="213"/>
      <c r="B2574" s="214"/>
      <c r="C2574" s="213"/>
      <c r="D2574" s="213"/>
      <c r="E2574" s="213"/>
      <c r="F2574" s="213"/>
      <c r="G2574" s="213"/>
    </row>
    <row r="2575" spans="1:7" x14ac:dyDescent="0.2">
      <c r="A2575" s="213"/>
      <c r="B2575" s="214"/>
      <c r="C2575" s="213"/>
      <c r="D2575" s="213"/>
      <c r="E2575" s="213"/>
      <c r="F2575" s="213"/>
      <c r="G2575" s="213"/>
    </row>
    <row r="2576" spans="1:7" x14ac:dyDescent="0.2">
      <c r="A2576" s="213"/>
      <c r="B2576" s="214"/>
      <c r="C2576" s="213"/>
      <c r="D2576" s="213"/>
      <c r="E2576" s="213"/>
      <c r="F2576" s="213"/>
      <c r="G2576" s="213"/>
    </row>
    <row r="2577" spans="1:7" x14ac:dyDescent="0.2">
      <c r="A2577" s="213"/>
      <c r="B2577" s="214"/>
      <c r="C2577" s="213"/>
      <c r="D2577" s="213"/>
      <c r="E2577" s="213"/>
      <c r="F2577" s="213"/>
      <c r="G2577" s="213"/>
    </row>
    <row r="2578" spans="1:7" x14ac:dyDescent="0.2">
      <c r="A2578" s="213"/>
      <c r="B2578" s="214"/>
      <c r="C2578" s="213"/>
      <c r="D2578" s="213"/>
      <c r="E2578" s="213"/>
      <c r="F2578" s="213"/>
      <c r="G2578" s="213"/>
    </row>
    <row r="2579" spans="1:7" x14ac:dyDescent="0.2">
      <c r="A2579" s="213"/>
      <c r="B2579" s="214"/>
      <c r="C2579" s="213"/>
      <c r="D2579" s="213"/>
      <c r="E2579" s="213"/>
      <c r="F2579" s="213"/>
      <c r="G2579" s="213"/>
    </row>
    <row r="2580" spans="1:7" x14ac:dyDescent="0.2">
      <c r="A2580" s="213"/>
      <c r="B2580" s="214"/>
      <c r="C2580" s="213"/>
      <c r="D2580" s="213"/>
      <c r="E2580" s="213"/>
      <c r="F2580" s="213"/>
      <c r="G2580" s="213"/>
    </row>
    <row r="2581" spans="1:7" x14ac:dyDescent="0.2">
      <c r="A2581" s="213"/>
      <c r="B2581" s="214"/>
      <c r="C2581" s="213"/>
      <c r="D2581" s="213"/>
      <c r="E2581" s="213"/>
      <c r="F2581" s="213"/>
      <c r="G2581" s="213"/>
    </row>
    <row r="2582" spans="1:7" x14ac:dyDescent="0.2">
      <c r="A2582" s="213"/>
      <c r="B2582" s="214"/>
      <c r="C2582" s="213"/>
      <c r="D2582" s="213"/>
      <c r="E2582" s="213"/>
      <c r="F2582" s="213"/>
      <c r="G2582" s="213"/>
    </row>
    <row r="2583" spans="1:7" x14ac:dyDescent="0.2">
      <c r="A2583" s="213"/>
      <c r="B2583" s="214"/>
      <c r="C2583" s="213"/>
      <c r="D2583" s="213"/>
      <c r="E2583" s="213"/>
      <c r="F2583" s="213"/>
      <c r="G2583" s="213"/>
    </row>
    <row r="2584" spans="1:7" x14ac:dyDescent="0.2">
      <c r="A2584" s="213"/>
      <c r="B2584" s="214"/>
      <c r="C2584" s="213"/>
      <c r="D2584" s="213"/>
      <c r="E2584" s="213"/>
      <c r="F2584" s="213"/>
      <c r="G2584" s="213"/>
    </row>
    <row r="2585" spans="1:7" x14ac:dyDescent="0.2">
      <c r="A2585" s="213"/>
      <c r="B2585" s="214"/>
      <c r="C2585" s="213"/>
      <c r="D2585" s="213"/>
      <c r="E2585" s="213"/>
      <c r="F2585" s="213"/>
      <c r="G2585" s="213"/>
    </row>
    <row r="2586" spans="1:7" x14ac:dyDescent="0.2">
      <c r="A2586" s="213"/>
      <c r="B2586" s="214"/>
      <c r="C2586" s="213"/>
      <c r="D2586" s="213"/>
      <c r="E2586" s="213"/>
      <c r="F2586" s="213"/>
      <c r="G2586" s="213"/>
    </row>
    <row r="2587" spans="1:7" x14ac:dyDescent="0.2">
      <c r="A2587" s="213"/>
      <c r="B2587" s="214"/>
      <c r="C2587" s="213"/>
      <c r="D2587" s="213"/>
      <c r="E2587" s="213"/>
      <c r="F2587" s="213"/>
      <c r="G2587" s="213"/>
    </row>
    <row r="2588" spans="1:7" x14ac:dyDescent="0.2">
      <c r="A2588" s="213"/>
      <c r="B2588" s="214"/>
      <c r="C2588" s="213"/>
      <c r="D2588" s="213"/>
      <c r="E2588" s="213"/>
      <c r="F2588" s="213"/>
      <c r="G2588" s="213"/>
    </row>
    <row r="2589" spans="1:7" x14ac:dyDescent="0.2">
      <c r="A2589" s="213"/>
      <c r="B2589" s="214"/>
      <c r="C2589" s="213"/>
      <c r="D2589" s="213"/>
      <c r="E2589" s="213"/>
      <c r="F2589" s="213"/>
      <c r="G2589" s="213"/>
    </row>
    <row r="2590" spans="1:7" x14ac:dyDescent="0.2">
      <c r="A2590" s="213"/>
      <c r="B2590" s="214"/>
      <c r="C2590" s="213"/>
      <c r="D2590" s="213"/>
      <c r="E2590" s="213"/>
      <c r="F2590" s="213"/>
      <c r="G2590" s="213"/>
    </row>
    <row r="2591" spans="1:7" x14ac:dyDescent="0.2">
      <c r="A2591" s="213"/>
      <c r="B2591" s="214"/>
      <c r="C2591" s="213"/>
      <c r="D2591" s="213"/>
      <c r="E2591" s="213"/>
      <c r="F2591" s="213"/>
      <c r="G2591" s="213"/>
    </row>
    <row r="2592" spans="1:7" x14ac:dyDescent="0.2">
      <c r="A2592" s="213"/>
      <c r="B2592" s="214"/>
      <c r="C2592" s="213"/>
      <c r="D2592" s="213"/>
      <c r="E2592" s="213"/>
      <c r="F2592" s="213"/>
      <c r="G2592" s="213"/>
    </row>
    <row r="2593" spans="1:7" x14ac:dyDescent="0.2">
      <c r="A2593" s="213"/>
      <c r="B2593" s="214"/>
      <c r="C2593" s="213"/>
      <c r="D2593" s="213"/>
      <c r="E2593" s="213"/>
      <c r="F2593" s="213"/>
      <c r="G2593" s="213"/>
    </row>
    <row r="2594" spans="1:7" x14ac:dyDescent="0.2">
      <c r="A2594" s="213"/>
      <c r="B2594" s="214"/>
      <c r="C2594" s="213"/>
      <c r="D2594" s="213"/>
      <c r="E2594" s="213"/>
      <c r="F2594" s="213"/>
      <c r="G2594" s="213"/>
    </row>
    <row r="2595" spans="1:7" x14ac:dyDescent="0.2">
      <c r="A2595" s="213"/>
      <c r="B2595" s="214"/>
      <c r="C2595" s="213"/>
      <c r="D2595" s="213"/>
      <c r="E2595" s="213"/>
      <c r="F2595" s="213"/>
      <c r="G2595" s="213"/>
    </row>
    <row r="2596" spans="1:7" x14ac:dyDescent="0.2">
      <c r="A2596" s="213"/>
      <c r="B2596" s="214"/>
      <c r="C2596" s="213"/>
      <c r="D2596" s="213"/>
      <c r="E2596" s="213"/>
      <c r="F2596" s="213"/>
      <c r="G2596" s="213"/>
    </row>
    <row r="2597" spans="1:7" x14ac:dyDescent="0.2">
      <c r="A2597" s="213"/>
      <c r="B2597" s="214"/>
      <c r="C2597" s="213"/>
      <c r="D2597" s="213"/>
      <c r="E2597" s="213"/>
      <c r="F2597" s="213"/>
      <c r="G2597" s="213"/>
    </row>
    <row r="2598" spans="1:7" x14ac:dyDescent="0.2">
      <c r="A2598" s="213"/>
      <c r="B2598" s="214"/>
      <c r="C2598" s="213"/>
      <c r="D2598" s="213"/>
      <c r="E2598" s="213"/>
      <c r="F2598" s="213"/>
      <c r="G2598" s="213"/>
    </row>
    <row r="2599" spans="1:7" x14ac:dyDescent="0.2">
      <c r="A2599" s="213"/>
      <c r="B2599" s="214"/>
      <c r="C2599" s="213"/>
      <c r="D2599" s="213"/>
      <c r="E2599" s="213"/>
      <c r="F2599" s="213"/>
      <c r="G2599" s="213"/>
    </row>
    <row r="2600" spans="1:7" x14ac:dyDescent="0.2">
      <c r="A2600" s="213"/>
      <c r="B2600" s="214"/>
      <c r="C2600" s="213"/>
      <c r="D2600" s="213"/>
      <c r="E2600" s="213"/>
      <c r="F2600" s="213"/>
      <c r="G2600" s="213"/>
    </row>
    <row r="2601" spans="1:7" x14ac:dyDescent="0.2">
      <c r="A2601" s="213"/>
      <c r="B2601" s="214"/>
      <c r="C2601" s="213"/>
      <c r="D2601" s="213"/>
      <c r="E2601" s="213"/>
      <c r="F2601" s="213"/>
      <c r="G2601" s="213"/>
    </row>
    <row r="2602" spans="1:7" x14ac:dyDescent="0.2">
      <c r="A2602" s="213"/>
      <c r="B2602" s="214"/>
      <c r="C2602" s="213"/>
      <c r="D2602" s="213"/>
      <c r="E2602" s="213"/>
      <c r="F2602" s="213"/>
      <c r="G2602" s="213"/>
    </row>
    <row r="2603" spans="1:7" x14ac:dyDescent="0.2">
      <c r="A2603" s="213"/>
      <c r="B2603" s="214"/>
      <c r="C2603" s="213"/>
      <c r="D2603" s="213"/>
      <c r="E2603" s="213"/>
      <c r="F2603" s="213"/>
      <c r="G2603" s="213"/>
    </row>
    <row r="2604" spans="1:7" x14ac:dyDescent="0.2">
      <c r="A2604" s="213"/>
      <c r="B2604" s="214"/>
      <c r="C2604" s="213"/>
      <c r="D2604" s="213"/>
      <c r="E2604" s="213"/>
      <c r="F2604" s="213"/>
      <c r="G2604" s="213"/>
    </row>
    <row r="2605" spans="1:7" x14ac:dyDescent="0.2">
      <c r="A2605" s="213"/>
      <c r="B2605" s="214"/>
      <c r="C2605" s="213"/>
      <c r="D2605" s="213"/>
      <c r="E2605" s="213"/>
      <c r="F2605" s="213"/>
      <c r="G2605" s="213"/>
    </row>
    <row r="2606" spans="1:7" x14ac:dyDescent="0.2">
      <c r="A2606" s="213"/>
      <c r="B2606" s="214"/>
      <c r="C2606" s="213"/>
      <c r="D2606" s="213"/>
      <c r="E2606" s="213"/>
      <c r="F2606" s="213"/>
      <c r="G2606" s="213"/>
    </row>
    <row r="2607" spans="1:7" x14ac:dyDescent="0.2">
      <c r="A2607" s="213"/>
      <c r="B2607" s="214"/>
      <c r="C2607" s="213"/>
      <c r="D2607" s="213"/>
      <c r="E2607" s="213"/>
      <c r="F2607" s="213"/>
      <c r="G2607" s="213"/>
    </row>
    <row r="2608" spans="1:7" x14ac:dyDescent="0.2">
      <c r="A2608" s="213"/>
      <c r="B2608" s="214"/>
      <c r="C2608" s="213"/>
      <c r="D2608" s="213"/>
      <c r="E2608" s="213"/>
      <c r="F2608" s="213"/>
      <c r="G2608" s="213"/>
    </row>
    <row r="2609" spans="1:7" x14ac:dyDescent="0.2">
      <c r="A2609" s="213"/>
      <c r="B2609" s="214"/>
      <c r="C2609" s="213"/>
      <c r="D2609" s="213"/>
      <c r="E2609" s="213"/>
      <c r="F2609" s="213"/>
      <c r="G2609" s="213"/>
    </row>
    <row r="2610" spans="1:7" x14ac:dyDescent="0.2">
      <c r="A2610" s="213"/>
      <c r="B2610" s="214"/>
      <c r="C2610" s="213"/>
      <c r="D2610" s="213"/>
      <c r="E2610" s="213"/>
      <c r="F2610" s="213"/>
      <c r="G2610" s="213"/>
    </row>
    <row r="2611" spans="1:7" x14ac:dyDescent="0.2">
      <c r="A2611" s="213"/>
      <c r="B2611" s="214"/>
      <c r="C2611" s="213"/>
      <c r="D2611" s="213"/>
      <c r="E2611" s="213"/>
      <c r="F2611" s="213"/>
      <c r="G2611" s="213"/>
    </row>
    <row r="2612" spans="1:7" x14ac:dyDescent="0.2">
      <c r="A2612" s="213"/>
      <c r="B2612" s="214"/>
      <c r="C2612" s="213"/>
      <c r="D2612" s="213"/>
      <c r="E2612" s="213"/>
      <c r="F2612" s="213"/>
      <c r="G2612" s="213"/>
    </row>
    <row r="2613" spans="1:7" x14ac:dyDescent="0.2">
      <c r="A2613" s="213"/>
      <c r="B2613" s="214"/>
      <c r="C2613" s="213"/>
      <c r="D2613" s="213"/>
      <c r="E2613" s="213"/>
      <c r="F2613" s="213"/>
      <c r="G2613" s="213"/>
    </row>
    <row r="2614" spans="1:7" x14ac:dyDescent="0.2">
      <c r="A2614" s="213"/>
      <c r="B2614" s="214"/>
      <c r="C2614" s="213"/>
      <c r="D2614" s="213"/>
      <c r="E2614" s="213"/>
      <c r="F2614" s="213"/>
      <c r="G2614" s="213"/>
    </row>
    <row r="2615" spans="1:7" x14ac:dyDescent="0.2">
      <c r="A2615" s="213"/>
      <c r="B2615" s="214"/>
      <c r="C2615" s="213"/>
      <c r="D2615" s="213"/>
      <c r="E2615" s="213"/>
      <c r="F2615" s="213"/>
      <c r="G2615" s="213"/>
    </row>
    <row r="2616" spans="1:7" x14ac:dyDescent="0.2">
      <c r="A2616" s="213"/>
      <c r="B2616" s="214"/>
      <c r="C2616" s="213"/>
      <c r="D2616" s="213"/>
      <c r="E2616" s="213"/>
      <c r="F2616" s="213"/>
      <c r="G2616" s="213"/>
    </row>
    <row r="2617" spans="1:7" x14ac:dyDescent="0.2">
      <c r="A2617" s="213"/>
      <c r="B2617" s="214"/>
      <c r="C2617" s="213"/>
      <c r="D2617" s="213"/>
      <c r="E2617" s="213"/>
      <c r="F2617" s="213"/>
      <c r="G2617" s="213"/>
    </row>
    <row r="2618" spans="1:7" x14ac:dyDescent="0.2">
      <c r="A2618" s="213"/>
      <c r="B2618" s="214"/>
      <c r="C2618" s="213"/>
      <c r="D2618" s="213"/>
      <c r="E2618" s="213"/>
      <c r="F2618" s="213"/>
      <c r="G2618" s="213"/>
    </row>
    <row r="2619" spans="1:7" x14ac:dyDescent="0.2">
      <c r="A2619" s="213"/>
      <c r="B2619" s="214"/>
      <c r="C2619" s="213"/>
      <c r="D2619" s="213"/>
      <c r="E2619" s="213"/>
      <c r="F2619" s="213"/>
      <c r="G2619" s="213"/>
    </row>
    <row r="2620" spans="1:7" x14ac:dyDescent="0.2">
      <c r="A2620" s="213"/>
      <c r="B2620" s="214"/>
      <c r="C2620" s="213"/>
      <c r="D2620" s="213"/>
      <c r="E2620" s="213"/>
      <c r="F2620" s="213"/>
      <c r="G2620" s="213"/>
    </row>
    <row r="2621" spans="1:7" x14ac:dyDescent="0.2">
      <c r="A2621" s="213"/>
      <c r="B2621" s="214"/>
      <c r="C2621" s="213"/>
      <c r="D2621" s="213"/>
      <c r="E2621" s="213"/>
      <c r="F2621" s="213"/>
      <c r="G2621" s="213"/>
    </row>
    <row r="2622" spans="1:7" x14ac:dyDescent="0.2">
      <c r="A2622" s="213"/>
      <c r="B2622" s="214"/>
      <c r="C2622" s="213"/>
      <c r="D2622" s="213"/>
      <c r="E2622" s="213"/>
      <c r="F2622" s="213"/>
      <c r="G2622" s="213"/>
    </row>
    <row r="2623" spans="1:7" x14ac:dyDescent="0.2">
      <c r="A2623" s="213"/>
      <c r="B2623" s="214"/>
      <c r="C2623" s="213"/>
      <c r="D2623" s="213"/>
      <c r="E2623" s="213"/>
      <c r="F2623" s="213"/>
      <c r="G2623" s="213"/>
    </row>
    <row r="2624" spans="1:7" x14ac:dyDescent="0.2">
      <c r="A2624" s="213"/>
      <c r="B2624" s="214"/>
      <c r="C2624" s="213"/>
      <c r="D2624" s="213"/>
      <c r="E2624" s="213"/>
      <c r="F2624" s="213"/>
      <c r="G2624" s="213"/>
    </row>
    <row r="2625" spans="1:7" x14ac:dyDescent="0.2">
      <c r="A2625" s="213"/>
      <c r="B2625" s="214"/>
      <c r="C2625" s="213"/>
      <c r="D2625" s="213"/>
      <c r="E2625" s="213"/>
      <c r="F2625" s="213"/>
      <c r="G2625" s="213"/>
    </row>
    <row r="2626" spans="1:7" x14ac:dyDescent="0.2">
      <c r="A2626" s="213"/>
      <c r="B2626" s="214"/>
      <c r="C2626" s="213"/>
      <c r="D2626" s="213"/>
      <c r="E2626" s="213"/>
      <c r="F2626" s="213"/>
      <c r="G2626" s="213"/>
    </row>
    <row r="2627" spans="1:7" x14ac:dyDescent="0.2">
      <c r="A2627" s="213"/>
      <c r="B2627" s="214"/>
      <c r="C2627" s="213"/>
      <c r="D2627" s="213"/>
      <c r="E2627" s="213"/>
      <c r="F2627" s="213"/>
      <c r="G2627" s="213"/>
    </row>
    <row r="2628" spans="1:7" x14ac:dyDescent="0.2">
      <c r="A2628" s="213"/>
      <c r="B2628" s="214"/>
      <c r="C2628" s="213"/>
      <c r="D2628" s="213"/>
      <c r="E2628" s="213"/>
      <c r="F2628" s="213"/>
      <c r="G2628" s="213"/>
    </row>
    <row r="2629" spans="1:7" x14ac:dyDescent="0.2">
      <c r="A2629" s="213"/>
      <c r="B2629" s="214"/>
      <c r="C2629" s="213"/>
      <c r="D2629" s="213"/>
      <c r="E2629" s="213"/>
      <c r="F2629" s="213"/>
      <c r="G2629" s="213"/>
    </row>
    <row r="2630" spans="1:7" x14ac:dyDescent="0.2">
      <c r="A2630" s="213"/>
      <c r="B2630" s="214"/>
      <c r="C2630" s="213"/>
      <c r="D2630" s="213"/>
      <c r="E2630" s="213"/>
      <c r="F2630" s="213"/>
      <c r="G2630" s="213"/>
    </row>
    <row r="2631" spans="1:7" x14ac:dyDescent="0.2">
      <c r="A2631" s="213"/>
      <c r="B2631" s="214"/>
      <c r="C2631" s="213"/>
      <c r="D2631" s="213"/>
      <c r="E2631" s="213"/>
      <c r="F2631" s="213"/>
      <c r="G2631" s="213"/>
    </row>
    <row r="2632" spans="1:7" x14ac:dyDescent="0.2">
      <c r="A2632" s="213"/>
      <c r="B2632" s="214"/>
      <c r="C2632" s="213"/>
      <c r="D2632" s="213"/>
      <c r="E2632" s="213"/>
      <c r="F2632" s="213"/>
      <c r="G2632" s="213"/>
    </row>
    <row r="2633" spans="1:7" x14ac:dyDescent="0.2">
      <c r="A2633" s="213"/>
      <c r="B2633" s="214"/>
      <c r="C2633" s="213"/>
      <c r="D2633" s="213"/>
      <c r="E2633" s="213"/>
      <c r="F2633" s="213"/>
      <c r="G2633" s="213"/>
    </row>
    <row r="2634" spans="1:7" x14ac:dyDescent="0.2">
      <c r="A2634" s="213"/>
      <c r="B2634" s="214"/>
      <c r="C2634" s="213"/>
      <c r="D2634" s="213"/>
      <c r="E2634" s="213"/>
      <c r="F2634" s="213"/>
      <c r="G2634" s="213"/>
    </row>
    <row r="2635" spans="1:7" x14ac:dyDescent="0.2">
      <c r="A2635" s="213"/>
      <c r="B2635" s="214"/>
      <c r="C2635" s="213"/>
      <c r="D2635" s="213"/>
      <c r="E2635" s="213"/>
      <c r="F2635" s="213"/>
      <c r="G2635" s="213"/>
    </row>
    <row r="2636" spans="1:7" x14ac:dyDescent="0.2">
      <c r="A2636" s="213"/>
      <c r="B2636" s="214"/>
      <c r="C2636" s="213"/>
      <c r="D2636" s="213"/>
      <c r="E2636" s="213"/>
      <c r="F2636" s="213"/>
      <c r="G2636" s="213"/>
    </row>
    <row r="2637" spans="1:7" x14ac:dyDescent="0.2">
      <c r="A2637" s="213"/>
      <c r="B2637" s="214"/>
      <c r="C2637" s="213"/>
      <c r="D2637" s="213"/>
      <c r="E2637" s="213"/>
      <c r="F2637" s="213"/>
      <c r="G2637" s="213"/>
    </row>
    <row r="2638" spans="1:7" x14ac:dyDescent="0.2">
      <c r="A2638" s="213"/>
      <c r="B2638" s="214"/>
      <c r="C2638" s="213"/>
      <c r="D2638" s="213"/>
      <c r="E2638" s="213"/>
      <c r="F2638" s="213"/>
      <c r="G2638" s="213"/>
    </row>
    <row r="2639" spans="1:7" x14ac:dyDescent="0.2">
      <c r="A2639" s="213"/>
      <c r="B2639" s="214"/>
      <c r="C2639" s="213"/>
      <c r="D2639" s="213"/>
      <c r="E2639" s="213"/>
      <c r="F2639" s="213"/>
      <c r="G2639" s="213"/>
    </row>
    <row r="2640" spans="1:7" x14ac:dyDescent="0.2">
      <c r="A2640" s="213"/>
      <c r="B2640" s="214"/>
      <c r="C2640" s="213"/>
      <c r="D2640" s="213"/>
      <c r="E2640" s="213"/>
      <c r="F2640" s="213"/>
      <c r="G2640" s="213"/>
    </row>
    <row r="2641" spans="1:7" x14ac:dyDescent="0.2">
      <c r="A2641" s="213"/>
      <c r="B2641" s="214"/>
      <c r="C2641" s="213"/>
      <c r="D2641" s="213"/>
      <c r="E2641" s="213"/>
      <c r="F2641" s="213"/>
      <c r="G2641" s="213"/>
    </row>
    <row r="2642" spans="1:7" x14ac:dyDescent="0.2">
      <c r="A2642" s="213"/>
      <c r="B2642" s="214"/>
      <c r="C2642" s="213"/>
      <c r="D2642" s="213"/>
      <c r="E2642" s="213"/>
      <c r="F2642" s="213"/>
      <c r="G2642" s="213"/>
    </row>
    <row r="2643" spans="1:7" x14ac:dyDescent="0.2">
      <c r="A2643" s="213"/>
      <c r="B2643" s="214"/>
      <c r="C2643" s="213"/>
      <c r="D2643" s="213"/>
      <c r="E2643" s="213"/>
      <c r="F2643" s="213"/>
      <c r="G2643" s="213"/>
    </row>
    <row r="2644" spans="1:7" x14ac:dyDescent="0.2">
      <c r="A2644" s="213"/>
      <c r="B2644" s="214"/>
      <c r="C2644" s="213"/>
      <c r="D2644" s="213"/>
      <c r="E2644" s="213"/>
      <c r="F2644" s="213"/>
      <c r="G2644" s="213"/>
    </row>
    <row r="2645" spans="1:7" x14ac:dyDescent="0.2">
      <c r="A2645" s="213"/>
      <c r="B2645" s="214"/>
      <c r="C2645" s="213"/>
      <c r="D2645" s="213"/>
      <c r="E2645" s="213"/>
      <c r="F2645" s="213"/>
      <c r="G2645" s="213"/>
    </row>
    <row r="2646" spans="1:7" x14ac:dyDescent="0.2">
      <c r="A2646" s="213"/>
      <c r="B2646" s="214"/>
      <c r="C2646" s="213"/>
      <c r="D2646" s="213"/>
      <c r="E2646" s="213"/>
      <c r="F2646" s="213"/>
      <c r="G2646" s="213"/>
    </row>
    <row r="2647" spans="1:7" x14ac:dyDescent="0.2">
      <c r="A2647" s="213"/>
      <c r="B2647" s="214"/>
      <c r="C2647" s="213"/>
      <c r="D2647" s="213"/>
      <c r="E2647" s="213"/>
      <c r="F2647" s="213"/>
      <c r="G2647" s="213"/>
    </row>
    <row r="2648" spans="1:7" x14ac:dyDescent="0.2">
      <c r="A2648" s="213"/>
      <c r="B2648" s="214"/>
      <c r="C2648" s="213"/>
      <c r="D2648" s="213"/>
      <c r="E2648" s="213"/>
      <c r="F2648" s="213"/>
      <c r="G2648" s="213"/>
    </row>
    <row r="2649" spans="1:7" x14ac:dyDescent="0.2">
      <c r="A2649" s="213"/>
      <c r="B2649" s="214"/>
      <c r="C2649" s="213"/>
      <c r="D2649" s="213"/>
      <c r="E2649" s="213"/>
      <c r="F2649" s="213"/>
      <c r="G2649" s="213"/>
    </row>
    <row r="2650" spans="1:7" x14ac:dyDescent="0.2">
      <c r="A2650" s="213"/>
      <c r="B2650" s="214"/>
      <c r="C2650" s="213"/>
      <c r="D2650" s="213"/>
      <c r="E2650" s="213"/>
      <c r="F2650" s="213"/>
      <c r="G2650" s="213"/>
    </row>
    <row r="2651" spans="1:7" x14ac:dyDescent="0.2">
      <c r="A2651" s="213"/>
      <c r="B2651" s="214"/>
      <c r="C2651" s="213"/>
      <c r="D2651" s="213"/>
      <c r="E2651" s="213"/>
      <c r="F2651" s="213"/>
      <c r="G2651" s="213"/>
    </row>
    <row r="2652" spans="1:7" x14ac:dyDescent="0.2">
      <c r="A2652" s="213"/>
      <c r="B2652" s="214"/>
      <c r="C2652" s="213"/>
      <c r="D2652" s="213"/>
      <c r="E2652" s="213"/>
      <c r="F2652" s="213"/>
      <c r="G2652" s="213"/>
    </row>
    <row r="2653" spans="1:7" x14ac:dyDescent="0.2">
      <c r="A2653" s="213"/>
      <c r="B2653" s="214"/>
      <c r="C2653" s="213"/>
      <c r="D2653" s="213"/>
      <c r="E2653" s="213"/>
      <c r="F2653" s="213"/>
      <c r="G2653" s="213"/>
    </row>
    <row r="2654" spans="1:7" x14ac:dyDescent="0.2">
      <c r="A2654" s="213"/>
      <c r="B2654" s="214"/>
      <c r="C2654" s="213"/>
      <c r="D2654" s="213"/>
      <c r="E2654" s="213"/>
      <c r="F2654" s="213"/>
      <c r="G2654" s="213"/>
    </row>
    <row r="2655" spans="1:7" x14ac:dyDescent="0.2">
      <c r="A2655" s="213"/>
      <c r="B2655" s="214"/>
      <c r="C2655" s="213"/>
      <c r="D2655" s="213"/>
      <c r="E2655" s="213"/>
      <c r="F2655" s="213"/>
      <c r="G2655" s="213"/>
    </row>
    <row r="2656" spans="1:7" x14ac:dyDescent="0.2">
      <c r="A2656" s="213"/>
      <c r="B2656" s="214"/>
      <c r="C2656" s="213"/>
      <c r="D2656" s="213"/>
      <c r="E2656" s="213"/>
      <c r="F2656" s="213"/>
      <c r="G2656" s="213"/>
    </row>
    <row r="2657" spans="1:7" x14ac:dyDescent="0.2">
      <c r="A2657" s="213"/>
      <c r="B2657" s="214"/>
      <c r="C2657" s="213"/>
      <c r="D2657" s="213"/>
      <c r="E2657" s="213"/>
      <c r="F2657" s="213"/>
      <c r="G2657" s="213"/>
    </row>
    <row r="2658" spans="1:7" x14ac:dyDescent="0.2">
      <c r="A2658" s="213"/>
      <c r="B2658" s="214"/>
      <c r="C2658" s="213"/>
      <c r="D2658" s="213"/>
      <c r="E2658" s="213"/>
      <c r="F2658" s="213"/>
      <c r="G2658" s="213"/>
    </row>
    <row r="2659" spans="1:7" x14ac:dyDescent="0.2">
      <c r="A2659" s="213"/>
      <c r="B2659" s="214"/>
      <c r="C2659" s="213"/>
      <c r="D2659" s="213"/>
      <c r="E2659" s="213"/>
      <c r="F2659" s="213"/>
      <c r="G2659" s="213"/>
    </row>
    <row r="2660" spans="1:7" x14ac:dyDescent="0.2">
      <c r="A2660" s="213"/>
      <c r="B2660" s="214"/>
      <c r="C2660" s="213"/>
      <c r="D2660" s="213"/>
      <c r="E2660" s="213"/>
      <c r="F2660" s="213"/>
      <c r="G2660" s="213"/>
    </row>
    <row r="2661" spans="1:7" x14ac:dyDescent="0.2">
      <c r="A2661" s="213"/>
      <c r="B2661" s="214"/>
      <c r="C2661" s="213"/>
      <c r="D2661" s="213"/>
      <c r="E2661" s="213"/>
      <c r="F2661" s="213"/>
      <c r="G2661" s="213"/>
    </row>
    <row r="2662" spans="1:7" x14ac:dyDescent="0.2">
      <c r="A2662" s="213"/>
      <c r="B2662" s="214"/>
      <c r="C2662" s="213"/>
      <c r="D2662" s="213"/>
      <c r="E2662" s="213"/>
      <c r="F2662" s="213"/>
      <c r="G2662" s="213"/>
    </row>
    <row r="2663" spans="1:7" x14ac:dyDescent="0.2">
      <c r="A2663" s="213"/>
      <c r="B2663" s="214"/>
      <c r="C2663" s="213"/>
      <c r="D2663" s="213"/>
      <c r="E2663" s="213"/>
      <c r="F2663" s="213"/>
      <c r="G2663" s="213"/>
    </row>
    <row r="2664" spans="1:7" x14ac:dyDescent="0.2">
      <c r="A2664" s="213"/>
      <c r="B2664" s="214"/>
      <c r="C2664" s="213"/>
      <c r="D2664" s="213"/>
      <c r="E2664" s="213"/>
      <c r="F2664" s="213"/>
      <c r="G2664" s="213"/>
    </row>
    <row r="2665" spans="1:7" x14ac:dyDescent="0.2">
      <c r="A2665" s="213"/>
      <c r="B2665" s="214"/>
      <c r="C2665" s="213"/>
      <c r="D2665" s="213"/>
      <c r="E2665" s="213"/>
      <c r="F2665" s="213"/>
      <c r="G2665" s="213"/>
    </row>
    <row r="2666" spans="1:7" x14ac:dyDescent="0.2">
      <c r="A2666" s="213"/>
      <c r="B2666" s="214"/>
      <c r="C2666" s="213"/>
      <c r="D2666" s="213"/>
      <c r="E2666" s="213"/>
      <c r="F2666" s="213"/>
      <c r="G2666" s="213"/>
    </row>
    <row r="2667" spans="1:7" x14ac:dyDescent="0.2">
      <c r="A2667" s="213"/>
      <c r="B2667" s="214"/>
      <c r="C2667" s="213"/>
      <c r="D2667" s="213"/>
      <c r="E2667" s="213"/>
      <c r="F2667" s="213"/>
      <c r="G2667" s="213"/>
    </row>
    <row r="2668" spans="1:7" x14ac:dyDescent="0.2">
      <c r="A2668" s="213"/>
      <c r="B2668" s="214"/>
      <c r="C2668" s="213"/>
      <c r="D2668" s="213"/>
      <c r="E2668" s="213"/>
      <c r="F2668" s="213"/>
      <c r="G2668" s="213"/>
    </row>
    <row r="2669" spans="1:7" x14ac:dyDescent="0.2">
      <c r="A2669" s="213"/>
      <c r="B2669" s="214"/>
      <c r="C2669" s="213"/>
      <c r="D2669" s="213"/>
      <c r="E2669" s="213"/>
      <c r="F2669" s="213"/>
      <c r="G2669" s="213"/>
    </row>
    <row r="2670" spans="1:7" x14ac:dyDescent="0.2">
      <c r="A2670" s="213"/>
      <c r="B2670" s="214"/>
      <c r="C2670" s="213"/>
      <c r="D2670" s="213"/>
      <c r="E2670" s="213"/>
      <c r="F2670" s="213"/>
      <c r="G2670" s="213"/>
    </row>
    <row r="2671" spans="1:7" x14ac:dyDescent="0.2">
      <c r="A2671" s="213"/>
      <c r="B2671" s="214"/>
      <c r="C2671" s="213"/>
      <c r="D2671" s="213"/>
      <c r="E2671" s="213"/>
      <c r="F2671" s="213"/>
      <c r="G2671" s="213"/>
    </row>
    <row r="2672" spans="1:7" x14ac:dyDescent="0.2">
      <c r="A2672" s="213"/>
      <c r="B2672" s="214"/>
      <c r="C2672" s="213"/>
      <c r="D2672" s="213"/>
      <c r="E2672" s="213"/>
      <c r="F2672" s="213"/>
      <c r="G2672" s="213"/>
    </row>
    <row r="2673" spans="1:7" x14ac:dyDescent="0.2">
      <c r="A2673" s="213"/>
      <c r="B2673" s="214"/>
      <c r="C2673" s="213"/>
      <c r="D2673" s="213"/>
      <c r="E2673" s="213"/>
      <c r="F2673" s="213"/>
      <c r="G2673" s="213"/>
    </row>
    <row r="2674" spans="1:7" x14ac:dyDescent="0.2">
      <c r="A2674" s="213"/>
      <c r="B2674" s="214"/>
      <c r="C2674" s="213"/>
      <c r="D2674" s="213"/>
      <c r="E2674" s="213"/>
      <c r="F2674" s="213"/>
      <c r="G2674" s="213"/>
    </row>
    <row r="2675" spans="1:7" x14ac:dyDescent="0.2">
      <c r="A2675" s="213"/>
      <c r="B2675" s="214"/>
      <c r="C2675" s="213"/>
      <c r="D2675" s="213"/>
      <c r="E2675" s="213"/>
      <c r="F2675" s="213"/>
      <c r="G2675" s="213"/>
    </row>
    <row r="2676" spans="1:7" x14ac:dyDescent="0.2">
      <c r="A2676" s="213"/>
      <c r="B2676" s="214"/>
      <c r="C2676" s="213"/>
      <c r="D2676" s="213"/>
      <c r="E2676" s="213"/>
      <c r="F2676" s="213"/>
      <c r="G2676" s="213"/>
    </row>
    <row r="2677" spans="1:7" x14ac:dyDescent="0.2">
      <c r="A2677" s="213"/>
      <c r="B2677" s="214"/>
      <c r="C2677" s="213"/>
      <c r="D2677" s="213"/>
      <c r="E2677" s="213"/>
      <c r="F2677" s="213"/>
      <c r="G2677" s="213"/>
    </row>
    <row r="2678" spans="1:7" x14ac:dyDescent="0.2">
      <c r="A2678" s="213"/>
      <c r="B2678" s="214"/>
      <c r="C2678" s="213"/>
      <c r="D2678" s="213"/>
      <c r="E2678" s="213"/>
      <c r="F2678" s="213"/>
      <c r="G2678" s="213"/>
    </row>
    <row r="2679" spans="1:7" x14ac:dyDescent="0.2">
      <c r="A2679" s="213"/>
      <c r="B2679" s="214"/>
      <c r="C2679" s="213"/>
      <c r="D2679" s="213"/>
      <c r="E2679" s="213"/>
      <c r="F2679" s="213"/>
      <c r="G2679" s="213"/>
    </row>
    <row r="2680" spans="1:7" x14ac:dyDescent="0.2">
      <c r="A2680" s="213"/>
      <c r="B2680" s="214"/>
      <c r="C2680" s="213"/>
      <c r="D2680" s="213"/>
      <c r="E2680" s="213"/>
      <c r="F2680" s="213"/>
      <c r="G2680" s="213"/>
    </row>
    <row r="2681" spans="1:7" x14ac:dyDescent="0.2">
      <c r="A2681" s="213"/>
      <c r="B2681" s="214"/>
      <c r="C2681" s="213"/>
      <c r="D2681" s="213"/>
      <c r="E2681" s="213"/>
      <c r="F2681" s="213"/>
      <c r="G2681" s="213"/>
    </row>
    <row r="2682" spans="1:7" x14ac:dyDescent="0.2">
      <c r="A2682" s="213"/>
      <c r="B2682" s="214"/>
      <c r="C2682" s="213"/>
      <c r="D2682" s="213"/>
      <c r="E2682" s="213"/>
      <c r="F2682" s="213"/>
      <c r="G2682" s="213"/>
    </row>
    <row r="2683" spans="1:7" x14ac:dyDescent="0.2">
      <c r="A2683" s="213"/>
      <c r="B2683" s="214"/>
      <c r="C2683" s="213"/>
      <c r="D2683" s="213"/>
      <c r="E2683" s="213"/>
      <c r="F2683" s="213"/>
      <c r="G2683" s="213"/>
    </row>
    <row r="2684" spans="1:7" x14ac:dyDescent="0.2">
      <c r="A2684" s="213"/>
      <c r="B2684" s="214"/>
      <c r="C2684" s="213"/>
      <c r="D2684" s="213"/>
      <c r="E2684" s="213"/>
      <c r="F2684" s="213"/>
      <c r="G2684" s="213"/>
    </row>
    <row r="2685" spans="1:7" x14ac:dyDescent="0.2">
      <c r="A2685" s="213"/>
      <c r="B2685" s="214"/>
      <c r="C2685" s="213"/>
      <c r="D2685" s="213"/>
      <c r="E2685" s="213"/>
      <c r="F2685" s="213"/>
      <c r="G2685" s="213"/>
    </row>
    <row r="2686" spans="1:7" x14ac:dyDescent="0.2">
      <c r="A2686" s="213"/>
      <c r="B2686" s="214"/>
      <c r="C2686" s="213"/>
      <c r="D2686" s="213"/>
      <c r="E2686" s="213"/>
      <c r="F2686" s="213"/>
      <c r="G2686" s="213"/>
    </row>
    <row r="2687" spans="1:7" x14ac:dyDescent="0.2">
      <c r="A2687" s="213"/>
      <c r="B2687" s="214"/>
      <c r="C2687" s="213"/>
      <c r="D2687" s="213"/>
      <c r="E2687" s="213"/>
      <c r="F2687" s="213"/>
      <c r="G2687" s="213"/>
    </row>
    <row r="2688" spans="1:7" x14ac:dyDescent="0.2">
      <c r="A2688" s="213"/>
      <c r="B2688" s="214"/>
      <c r="C2688" s="213"/>
      <c r="D2688" s="213"/>
      <c r="E2688" s="213"/>
      <c r="F2688" s="213"/>
      <c r="G2688" s="213"/>
    </row>
    <row r="2689" spans="1:7" x14ac:dyDescent="0.2">
      <c r="A2689" s="213"/>
      <c r="B2689" s="214"/>
      <c r="C2689" s="213"/>
      <c r="D2689" s="213"/>
      <c r="E2689" s="213"/>
      <c r="F2689" s="213"/>
      <c r="G2689" s="213"/>
    </row>
    <row r="2690" spans="1:7" x14ac:dyDescent="0.2">
      <c r="A2690" s="213"/>
      <c r="B2690" s="214"/>
      <c r="C2690" s="213"/>
      <c r="D2690" s="213"/>
      <c r="E2690" s="213"/>
      <c r="F2690" s="213"/>
      <c r="G2690" s="213"/>
    </row>
    <row r="2691" spans="1:7" x14ac:dyDescent="0.2">
      <c r="A2691" s="213"/>
      <c r="B2691" s="214"/>
      <c r="C2691" s="213"/>
      <c r="D2691" s="213"/>
      <c r="E2691" s="213"/>
      <c r="F2691" s="213"/>
      <c r="G2691" s="213"/>
    </row>
    <row r="2692" spans="1:7" x14ac:dyDescent="0.2">
      <c r="A2692" s="213"/>
      <c r="B2692" s="214"/>
      <c r="C2692" s="213"/>
      <c r="D2692" s="213"/>
      <c r="E2692" s="213"/>
      <c r="F2692" s="213"/>
      <c r="G2692" s="213"/>
    </row>
    <row r="2693" spans="1:7" x14ac:dyDescent="0.2">
      <c r="A2693" s="213"/>
      <c r="B2693" s="214"/>
      <c r="C2693" s="213"/>
      <c r="D2693" s="213"/>
      <c r="E2693" s="213"/>
      <c r="F2693" s="213"/>
      <c r="G2693" s="213"/>
    </row>
    <row r="2694" spans="1:7" x14ac:dyDescent="0.2">
      <c r="A2694" s="213"/>
      <c r="B2694" s="214"/>
      <c r="C2694" s="213"/>
      <c r="D2694" s="213"/>
      <c r="E2694" s="213"/>
      <c r="F2694" s="213"/>
      <c r="G2694" s="213"/>
    </row>
    <row r="2695" spans="1:7" x14ac:dyDescent="0.2">
      <c r="A2695" s="213"/>
      <c r="B2695" s="214"/>
      <c r="C2695" s="213"/>
      <c r="D2695" s="213"/>
      <c r="E2695" s="213"/>
      <c r="F2695" s="213"/>
      <c r="G2695" s="213"/>
    </row>
    <row r="2696" spans="1:7" x14ac:dyDescent="0.2">
      <c r="A2696" s="213"/>
      <c r="B2696" s="214"/>
      <c r="C2696" s="213"/>
      <c r="D2696" s="213"/>
      <c r="E2696" s="213"/>
      <c r="F2696" s="213"/>
      <c r="G2696" s="213"/>
    </row>
    <row r="2697" spans="1:7" x14ac:dyDescent="0.2">
      <c r="A2697" s="213"/>
      <c r="B2697" s="214"/>
      <c r="C2697" s="213"/>
      <c r="D2697" s="213"/>
      <c r="E2697" s="213"/>
      <c r="F2697" s="213"/>
      <c r="G2697" s="213"/>
    </row>
    <row r="2698" spans="1:7" x14ac:dyDescent="0.2">
      <c r="A2698" s="213"/>
      <c r="B2698" s="214"/>
      <c r="C2698" s="213"/>
      <c r="D2698" s="213"/>
      <c r="E2698" s="213"/>
      <c r="F2698" s="213"/>
      <c r="G2698" s="213"/>
    </row>
    <row r="2699" spans="1:7" x14ac:dyDescent="0.2">
      <c r="A2699" s="213"/>
      <c r="B2699" s="214"/>
      <c r="C2699" s="213"/>
      <c r="D2699" s="213"/>
      <c r="E2699" s="213"/>
      <c r="F2699" s="213"/>
      <c r="G2699" s="213"/>
    </row>
    <row r="2700" spans="1:7" x14ac:dyDescent="0.2">
      <c r="A2700" s="213"/>
      <c r="B2700" s="214"/>
      <c r="C2700" s="213"/>
      <c r="D2700" s="213"/>
      <c r="E2700" s="213"/>
      <c r="F2700" s="213"/>
      <c r="G2700" s="213"/>
    </row>
    <row r="2701" spans="1:7" x14ac:dyDescent="0.2">
      <c r="A2701" s="213"/>
      <c r="B2701" s="214"/>
      <c r="C2701" s="213"/>
      <c r="D2701" s="213"/>
      <c r="E2701" s="213"/>
      <c r="F2701" s="213"/>
      <c r="G2701" s="213"/>
    </row>
    <row r="2702" spans="1:7" x14ac:dyDescent="0.2">
      <c r="A2702" s="213"/>
      <c r="B2702" s="214"/>
      <c r="C2702" s="213"/>
      <c r="D2702" s="213"/>
      <c r="E2702" s="213"/>
      <c r="F2702" s="213"/>
      <c r="G2702" s="213"/>
    </row>
    <row r="2703" spans="1:7" x14ac:dyDescent="0.2">
      <c r="A2703" s="213"/>
      <c r="B2703" s="214"/>
      <c r="C2703" s="213"/>
      <c r="D2703" s="213"/>
      <c r="E2703" s="213"/>
      <c r="F2703" s="213"/>
      <c r="G2703" s="213"/>
    </row>
    <row r="2704" spans="1:7" x14ac:dyDescent="0.2">
      <c r="A2704" s="213"/>
      <c r="B2704" s="214"/>
      <c r="C2704" s="213"/>
      <c r="D2704" s="213"/>
      <c r="E2704" s="213"/>
      <c r="F2704" s="213"/>
      <c r="G2704" s="213"/>
    </row>
    <row r="2705" spans="1:7" x14ac:dyDescent="0.2">
      <c r="A2705" s="213"/>
      <c r="B2705" s="214"/>
      <c r="C2705" s="213"/>
      <c r="D2705" s="213"/>
      <c r="E2705" s="213"/>
      <c r="F2705" s="213"/>
      <c r="G2705" s="213"/>
    </row>
    <row r="2706" spans="1:7" x14ac:dyDescent="0.2">
      <c r="A2706" s="213"/>
      <c r="B2706" s="214"/>
      <c r="C2706" s="213"/>
      <c r="D2706" s="213"/>
      <c r="E2706" s="213"/>
      <c r="F2706" s="213"/>
      <c r="G2706" s="213"/>
    </row>
    <row r="2707" spans="1:7" x14ac:dyDescent="0.2">
      <c r="A2707" s="213"/>
      <c r="B2707" s="214"/>
      <c r="C2707" s="213"/>
      <c r="D2707" s="213"/>
      <c r="E2707" s="213"/>
      <c r="F2707" s="213"/>
      <c r="G2707" s="213"/>
    </row>
    <row r="2708" spans="1:7" x14ac:dyDescent="0.2">
      <c r="A2708" s="213"/>
      <c r="B2708" s="214"/>
      <c r="C2708" s="213"/>
      <c r="D2708" s="213"/>
      <c r="E2708" s="213"/>
      <c r="F2708" s="213"/>
      <c r="G2708" s="213"/>
    </row>
    <row r="2709" spans="1:7" x14ac:dyDescent="0.2">
      <c r="A2709" s="213"/>
      <c r="B2709" s="214"/>
      <c r="C2709" s="213"/>
      <c r="D2709" s="213"/>
      <c r="E2709" s="213"/>
      <c r="F2709" s="213"/>
      <c r="G2709" s="213"/>
    </row>
    <row r="2710" spans="1:7" x14ac:dyDescent="0.2">
      <c r="A2710" s="213"/>
      <c r="B2710" s="214"/>
      <c r="C2710" s="213"/>
      <c r="D2710" s="213"/>
      <c r="E2710" s="213"/>
      <c r="F2710" s="213"/>
      <c r="G2710" s="213"/>
    </row>
    <row r="2711" spans="1:7" x14ac:dyDescent="0.2">
      <c r="A2711" s="213"/>
      <c r="B2711" s="214"/>
      <c r="C2711" s="213"/>
      <c r="D2711" s="213"/>
      <c r="E2711" s="213"/>
      <c r="F2711" s="213"/>
      <c r="G2711" s="213"/>
    </row>
    <row r="2712" spans="1:7" x14ac:dyDescent="0.2">
      <c r="A2712" s="213"/>
      <c r="B2712" s="214"/>
      <c r="C2712" s="213"/>
      <c r="D2712" s="213"/>
      <c r="E2712" s="213"/>
      <c r="F2712" s="213"/>
      <c r="G2712" s="213"/>
    </row>
    <row r="2713" spans="1:7" x14ac:dyDescent="0.2">
      <c r="A2713" s="213"/>
      <c r="B2713" s="214"/>
      <c r="C2713" s="213"/>
      <c r="D2713" s="213"/>
      <c r="E2713" s="213"/>
      <c r="F2713" s="213"/>
      <c r="G2713" s="213"/>
    </row>
    <row r="2714" spans="1:7" x14ac:dyDescent="0.2">
      <c r="A2714" s="213"/>
      <c r="B2714" s="214"/>
      <c r="C2714" s="213"/>
      <c r="D2714" s="213"/>
      <c r="E2714" s="213"/>
      <c r="F2714" s="213"/>
      <c r="G2714" s="213"/>
    </row>
    <row r="2715" spans="1:7" x14ac:dyDescent="0.2">
      <c r="A2715" s="213"/>
      <c r="B2715" s="214"/>
      <c r="C2715" s="213"/>
      <c r="D2715" s="213"/>
      <c r="E2715" s="213"/>
      <c r="F2715" s="213"/>
      <c r="G2715" s="213"/>
    </row>
    <row r="2716" spans="1:7" x14ac:dyDescent="0.2">
      <c r="A2716" s="213"/>
      <c r="B2716" s="214"/>
      <c r="C2716" s="213"/>
      <c r="D2716" s="213"/>
      <c r="E2716" s="213"/>
      <c r="F2716" s="213"/>
      <c r="G2716" s="213"/>
    </row>
    <row r="2717" spans="1:7" x14ac:dyDescent="0.2">
      <c r="A2717" s="213"/>
      <c r="B2717" s="214"/>
      <c r="C2717" s="213"/>
      <c r="D2717" s="213"/>
      <c r="E2717" s="213"/>
      <c r="F2717" s="213"/>
      <c r="G2717" s="213"/>
    </row>
    <row r="2718" spans="1:7" x14ac:dyDescent="0.2">
      <c r="A2718" s="213"/>
      <c r="B2718" s="214"/>
      <c r="C2718" s="213"/>
      <c r="D2718" s="213"/>
      <c r="E2718" s="213"/>
      <c r="F2718" s="213"/>
      <c r="G2718" s="213"/>
    </row>
    <row r="2719" spans="1:7" x14ac:dyDescent="0.2">
      <c r="A2719" s="213"/>
      <c r="B2719" s="214"/>
      <c r="C2719" s="213"/>
      <c r="D2719" s="213"/>
      <c r="E2719" s="213"/>
      <c r="F2719" s="213"/>
      <c r="G2719" s="213"/>
    </row>
    <row r="2720" spans="1:7" x14ac:dyDescent="0.2">
      <c r="A2720" s="213"/>
      <c r="B2720" s="214"/>
      <c r="C2720" s="213"/>
      <c r="D2720" s="213"/>
      <c r="E2720" s="213"/>
      <c r="F2720" s="213"/>
      <c r="G2720" s="213"/>
    </row>
    <row r="2721" spans="1:7" x14ac:dyDescent="0.2">
      <c r="A2721" s="213"/>
      <c r="B2721" s="214"/>
      <c r="C2721" s="213"/>
      <c r="D2721" s="213"/>
      <c r="E2721" s="213"/>
      <c r="F2721" s="213"/>
      <c r="G2721" s="213"/>
    </row>
    <row r="2722" spans="1:7" x14ac:dyDescent="0.2">
      <c r="A2722" s="213"/>
      <c r="B2722" s="214"/>
      <c r="C2722" s="213"/>
      <c r="D2722" s="213"/>
      <c r="E2722" s="213"/>
      <c r="F2722" s="213"/>
      <c r="G2722" s="213"/>
    </row>
    <row r="2723" spans="1:7" x14ac:dyDescent="0.2">
      <c r="A2723" s="213"/>
      <c r="B2723" s="214"/>
      <c r="C2723" s="213"/>
      <c r="D2723" s="213"/>
      <c r="E2723" s="213"/>
      <c r="F2723" s="213"/>
      <c r="G2723" s="213"/>
    </row>
    <row r="2724" spans="1:7" x14ac:dyDescent="0.2">
      <c r="A2724" s="213"/>
      <c r="B2724" s="214"/>
      <c r="C2724" s="213"/>
      <c r="D2724" s="213"/>
      <c r="E2724" s="213"/>
      <c r="F2724" s="213"/>
      <c r="G2724" s="213"/>
    </row>
    <row r="2725" spans="1:7" x14ac:dyDescent="0.2">
      <c r="A2725" s="213"/>
      <c r="B2725" s="214"/>
      <c r="C2725" s="213"/>
      <c r="D2725" s="213"/>
      <c r="E2725" s="213"/>
      <c r="F2725" s="213"/>
      <c r="G2725" s="213"/>
    </row>
    <row r="2726" spans="1:7" x14ac:dyDescent="0.2">
      <c r="A2726" s="213"/>
      <c r="B2726" s="214"/>
      <c r="C2726" s="213"/>
      <c r="D2726" s="213"/>
      <c r="E2726" s="213"/>
      <c r="F2726" s="213"/>
      <c r="G2726" s="213"/>
    </row>
    <row r="2727" spans="1:7" x14ac:dyDescent="0.2">
      <c r="A2727" s="213"/>
      <c r="B2727" s="214"/>
      <c r="C2727" s="213"/>
      <c r="D2727" s="213"/>
      <c r="E2727" s="213"/>
      <c r="F2727" s="213"/>
      <c r="G2727" s="213"/>
    </row>
    <row r="2728" spans="1:7" x14ac:dyDescent="0.2">
      <c r="A2728" s="213"/>
      <c r="B2728" s="214"/>
      <c r="C2728" s="213"/>
      <c r="D2728" s="213"/>
      <c r="E2728" s="213"/>
      <c r="F2728" s="213"/>
      <c r="G2728" s="213"/>
    </row>
    <row r="2729" spans="1:7" x14ac:dyDescent="0.2">
      <c r="A2729" s="213"/>
      <c r="B2729" s="214"/>
      <c r="C2729" s="213"/>
      <c r="D2729" s="213"/>
      <c r="E2729" s="213"/>
      <c r="F2729" s="213"/>
      <c r="G2729" s="213"/>
    </row>
    <row r="2730" spans="1:7" x14ac:dyDescent="0.2">
      <c r="A2730" s="213"/>
      <c r="B2730" s="214"/>
      <c r="C2730" s="213"/>
      <c r="D2730" s="213"/>
      <c r="E2730" s="213"/>
      <c r="F2730" s="213"/>
      <c r="G2730" s="213"/>
    </row>
    <row r="2731" spans="1:7" x14ac:dyDescent="0.2">
      <c r="A2731" s="213"/>
      <c r="B2731" s="214"/>
      <c r="C2731" s="213"/>
      <c r="D2731" s="213"/>
      <c r="E2731" s="213"/>
      <c r="F2731" s="213"/>
      <c r="G2731" s="213"/>
    </row>
    <row r="2732" spans="1:7" x14ac:dyDescent="0.2">
      <c r="A2732" s="213"/>
      <c r="B2732" s="214"/>
      <c r="C2732" s="213"/>
      <c r="D2732" s="213"/>
      <c r="E2732" s="213"/>
      <c r="F2732" s="213"/>
      <c r="G2732" s="213"/>
    </row>
    <row r="2733" spans="1:7" x14ac:dyDescent="0.2">
      <c r="A2733" s="213"/>
      <c r="B2733" s="214"/>
      <c r="C2733" s="213"/>
      <c r="D2733" s="213"/>
      <c r="E2733" s="213"/>
      <c r="F2733" s="213"/>
      <c r="G2733" s="213"/>
    </row>
    <row r="2734" spans="1:7" x14ac:dyDescent="0.2">
      <c r="A2734" s="213"/>
      <c r="B2734" s="214"/>
      <c r="C2734" s="213"/>
      <c r="D2734" s="213"/>
      <c r="E2734" s="213"/>
      <c r="F2734" s="213"/>
      <c r="G2734" s="213"/>
    </row>
    <row r="2735" spans="1:7" x14ac:dyDescent="0.2">
      <c r="A2735" s="213"/>
      <c r="B2735" s="214"/>
      <c r="C2735" s="213"/>
      <c r="D2735" s="213"/>
      <c r="E2735" s="213"/>
      <c r="F2735" s="213"/>
      <c r="G2735" s="213"/>
    </row>
    <row r="2736" spans="1:7" x14ac:dyDescent="0.2">
      <c r="A2736" s="213"/>
      <c r="B2736" s="214"/>
      <c r="C2736" s="213"/>
      <c r="D2736" s="213"/>
      <c r="E2736" s="213"/>
      <c r="F2736" s="213"/>
      <c r="G2736" s="213"/>
    </row>
    <row r="2737" spans="1:7" x14ac:dyDescent="0.2">
      <c r="A2737" s="213"/>
      <c r="B2737" s="214"/>
      <c r="C2737" s="213"/>
      <c r="D2737" s="213"/>
      <c r="E2737" s="213"/>
      <c r="F2737" s="213"/>
      <c r="G2737" s="213"/>
    </row>
    <row r="2738" spans="1:7" x14ac:dyDescent="0.2">
      <c r="A2738" s="213"/>
      <c r="B2738" s="214"/>
      <c r="C2738" s="213"/>
      <c r="D2738" s="213"/>
      <c r="E2738" s="213"/>
      <c r="F2738" s="213"/>
      <c r="G2738" s="213"/>
    </row>
    <row r="2739" spans="1:7" x14ac:dyDescent="0.2">
      <c r="A2739" s="213"/>
      <c r="B2739" s="214"/>
      <c r="C2739" s="213"/>
      <c r="D2739" s="213"/>
      <c r="E2739" s="213"/>
      <c r="F2739" s="213"/>
      <c r="G2739" s="213"/>
    </row>
    <row r="2740" spans="1:7" x14ac:dyDescent="0.2">
      <c r="A2740" s="213"/>
      <c r="B2740" s="214"/>
      <c r="C2740" s="213"/>
      <c r="D2740" s="213"/>
      <c r="E2740" s="213"/>
      <c r="F2740" s="213"/>
      <c r="G2740" s="213"/>
    </row>
    <row r="2741" spans="1:7" x14ac:dyDescent="0.2">
      <c r="A2741" s="213"/>
      <c r="B2741" s="214"/>
      <c r="C2741" s="213"/>
      <c r="D2741" s="213"/>
      <c r="E2741" s="213"/>
      <c r="F2741" s="213"/>
      <c r="G2741" s="213"/>
    </row>
    <row r="2742" spans="1:7" x14ac:dyDescent="0.2">
      <c r="A2742" s="213"/>
      <c r="B2742" s="214"/>
      <c r="C2742" s="213"/>
      <c r="D2742" s="213"/>
      <c r="E2742" s="213"/>
      <c r="F2742" s="213"/>
      <c r="G2742" s="213"/>
    </row>
    <row r="2743" spans="1:7" x14ac:dyDescent="0.2">
      <c r="A2743" s="213"/>
      <c r="B2743" s="214"/>
      <c r="C2743" s="213"/>
      <c r="D2743" s="213"/>
      <c r="E2743" s="213"/>
      <c r="F2743" s="213"/>
      <c r="G2743" s="213"/>
    </row>
    <row r="2744" spans="1:7" x14ac:dyDescent="0.2">
      <c r="A2744" s="213"/>
      <c r="B2744" s="214"/>
      <c r="C2744" s="213"/>
      <c r="D2744" s="213"/>
      <c r="E2744" s="213"/>
      <c r="F2744" s="213"/>
      <c r="G2744" s="213"/>
    </row>
    <row r="2745" spans="1:7" x14ac:dyDescent="0.2">
      <c r="A2745" s="213"/>
      <c r="B2745" s="214"/>
      <c r="C2745" s="213"/>
      <c r="D2745" s="213"/>
      <c r="E2745" s="213"/>
      <c r="F2745" s="213"/>
      <c r="G2745" s="213"/>
    </row>
    <row r="2746" spans="1:7" x14ac:dyDescent="0.2">
      <c r="A2746" s="213"/>
      <c r="B2746" s="214"/>
      <c r="C2746" s="213"/>
      <c r="D2746" s="213"/>
      <c r="E2746" s="213"/>
      <c r="F2746" s="213"/>
      <c r="G2746" s="213"/>
    </row>
    <row r="2747" spans="1:7" x14ac:dyDescent="0.2">
      <c r="A2747" s="213"/>
      <c r="B2747" s="214"/>
      <c r="C2747" s="213"/>
      <c r="D2747" s="213"/>
      <c r="E2747" s="213"/>
      <c r="F2747" s="213"/>
      <c r="G2747" s="213"/>
    </row>
    <row r="2748" spans="1:7" x14ac:dyDescent="0.2">
      <c r="A2748" s="213"/>
      <c r="B2748" s="214"/>
      <c r="C2748" s="213"/>
      <c r="D2748" s="213"/>
      <c r="E2748" s="213"/>
      <c r="F2748" s="213"/>
      <c r="G2748" s="213"/>
    </row>
    <row r="2749" spans="1:7" x14ac:dyDescent="0.2">
      <c r="A2749" s="213"/>
      <c r="B2749" s="214"/>
      <c r="C2749" s="213"/>
      <c r="D2749" s="213"/>
      <c r="E2749" s="213"/>
      <c r="F2749" s="213"/>
      <c r="G2749" s="213"/>
    </row>
    <row r="2750" spans="1:7" x14ac:dyDescent="0.2">
      <c r="A2750" s="213"/>
      <c r="B2750" s="214"/>
      <c r="C2750" s="213"/>
      <c r="D2750" s="213"/>
      <c r="E2750" s="213"/>
      <c r="F2750" s="213"/>
      <c r="G2750" s="213"/>
    </row>
    <row r="2751" spans="1:7" x14ac:dyDescent="0.2">
      <c r="A2751" s="213"/>
      <c r="B2751" s="214"/>
      <c r="C2751" s="213"/>
      <c r="D2751" s="213"/>
      <c r="E2751" s="213"/>
      <c r="F2751" s="213"/>
      <c r="G2751" s="213"/>
    </row>
    <row r="2752" spans="1:7" x14ac:dyDescent="0.2">
      <c r="A2752" s="213"/>
      <c r="B2752" s="214"/>
      <c r="C2752" s="213"/>
      <c r="D2752" s="213"/>
      <c r="E2752" s="213"/>
      <c r="F2752" s="213"/>
      <c r="G2752" s="213"/>
    </row>
    <row r="2753" spans="1:7" x14ac:dyDescent="0.2">
      <c r="A2753" s="213"/>
      <c r="B2753" s="214"/>
      <c r="C2753" s="213"/>
      <c r="D2753" s="213"/>
      <c r="E2753" s="213"/>
      <c r="F2753" s="213"/>
      <c r="G2753" s="213"/>
    </row>
    <row r="2754" spans="1:7" x14ac:dyDescent="0.2">
      <c r="A2754" s="213"/>
      <c r="B2754" s="214"/>
      <c r="C2754" s="213"/>
      <c r="D2754" s="213"/>
      <c r="E2754" s="213"/>
      <c r="F2754" s="213"/>
      <c r="G2754" s="213"/>
    </row>
    <row r="2755" spans="1:7" x14ac:dyDescent="0.2">
      <c r="A2755" s="213"/>
      <c r="B2755" s="214"/>
      <c r="C2755" s="213"/>
      <c r="D2755" s="213"/>
      <c r="E2755" s="213"/>
      <c r="F2755" s="213"/>
      <c r="G2755" s="213"/>
    </row>
    <row r="2756" spans="1:7" x14ac:dyDescent="0.2">
      <c r="A2756" s="213"/>
      <c r="B2756" s="214"/>
      <c r="C2756" s="213"/>
      <c r="D2756" s="213"/>
      <c r="E2756" s="213"/>
      <c r="F2756" s="213"/>
      <c r="G2756" s="213"/>
    </row>
    <row r="2757" spans="1:7" x14ac:dyDescent="0.2">
      <c r="A2757" s="213"/>
      <c r="B2757" s="214"/>
      <c r="C2757" s="213"/>
      <c r="D2757" s="213"/>
      <c r="E2757" s="213"/>
      <c r="F2757" s="213"/>
      <c r="G2757" s="213"/>
    </row>
    <row r="2758" spans="1:7" x14ac:dyDescent="0.2">
      <c r="A2758" s="213"/>
      <c r="B2758" s="214"/>
      <c r="C2758" s="213"/>
      <c r="D2758" s="213"/>
      <c r="E2758" s="213"/>
      <c r="F2758" s="213"/>
      <c r="G2758" s="213"/>
    </row>
    <row r="2759" spans="1:7" x14ac:dyDescent="0.2">
      <c r="A2759" s="213"/>
      <c r="B2759" s="214"/>
      <c r="C2759" s="213"/>
      <c r="D2759" s="213"/>
      <c r="E2759" s="213"/>
      <c r="F2759" s="213"/>
      <c r="G2759" s="213"/>
    </row>
    <row r="2760" spans="1:7" x14ac:dyDescent="0.2">
      <c r="A2760" s="213"/>
      <c r="B2760" s="214"/>
      <c r="C2760" s="213"/>
      <c r="D2760" s="213"/>
      <c r="E2760" s="213"/>
      <c r="F2760" s="213"/>
      <c r="G2760" s="213"/>
    </row>
    <row r="2761" spans="1:7" x14ac:dyDescent="0.2">
      <c r="A2761" s="213"/>
      <c r="B2761" s="214"/>
      <c r="C2761" s="213"/>
      <c r="D2761" s="213"/>
      <c r="E2761" s="213"/>
      <c r="F2761" s="213"/>
      <c r="G2761" s="213"/>
    </row>
    <row r="2762" spans="1:7" x14ac:dyDescent="0.2">
      <c r="A2762" s="213"/>
      <c r="B2762" s="214"/>
      <c r="C2762" s="213"/>
      <c r="D2762" s="213"/>
      <c r="E2762" s="213"/>
      <c r="F2762" s="213"/>
      <c r="G2762" s="213"/>
    </row>
    <row r="2763" spans="1:7" x14ac:dyDescent="0.2">
      <c r="A2763" s="213"/>
      <c r="B2763" s="214"/>
      <c r="C2763" s="213"/>
      <c r="D2763" s="213"/>
      <c r="E2763" s="213"/>
      <c r="F2763" s="213"/>
      <c r="G2763" s="213"/>
    </row>
    <row r="2764" spans="1:7" x14ac:dyDescent="0.2">
      <c r="A2764" s="213"/>
      <c r="B2764" s="214"/>
      <c r="C2764" s="213"/>
      <c r="D2764" s="213"/>
      <c r="E2764" s="213"/>
      <c r="F2764" s="213"/>
      <c r="G2764" s="213"/>
    </row>
    <row r="2765" spans="1:7" x14ac:dyDescent="0.2">
      <c r="A2765" s="213"/>
      <c r="B2765" s="214"/>
      <c r="C2765" s="213"/>
      <c r="D2765" s="213"/>
      <c r="E2765" s="213"/>
      <c r="F2765" s="213"/>
      <c r="G2765" s="213"/>
    </row>
    <row r="2766" spans="1:7" x14ac:dyDescent="0.2">
      <c r="A2766" s="213"/>
      <c r="B2766" s="214"/>
      <c r="C2766" s="213"/>
      <c r="D2766" s="213"/>
      <c r="E2766" s="213"/>
      <c r="F2766" s="213"/>
      <c r="G2766" s="213"/>
    </row>
    <row r="2767" spans="1:7" x14ac:dyDescent="0.2">
      <c r="A2767" s="213"/>
      <c r="B2767" s="214"/>
      <c r="C2767" s="213"/>
      <c r="D2767" s="213"/>
      <c r="E2767" s="213"/>
      <c r="F2767" s="213"/>
      <c r="G2767" s="213"/>
    </row>
    <row r="2768" spans="1:7" x14ac:dyDescent="0.2">
      <c r="A2768" s="213"/>
      <c r="B2768" s="214"/>
      <c r="C2768" s="213"/>
      <c r="D2768" s="213"/>
      <c r="E2768" s="213"/>
      <c r="F2768" s="213"/>
      <c r="G2768" s="213"/>
    </row>
    <row r="2769" spans="1:7" x14ac:dyDescent="0.2">
      <c r="A2769" s="213"/>
      <c r="B2769" s="214"/>
      <c r="C2769" s="213"/>
      <c r="D2769" s="213"/>
      <c r="E2769" s="213"/>
      <c r="F2769" s="213"/>
      <c r="G2769" s="213"/>
    </row>
    <row r="2770" spans="1:7" x14ac:dyDescent="0.2">
      <c r="A2770" s="213"/>
      <c r="B2770" s="214"/>
      <c r="C2770" s="213"/>
      <c r="D2770" s="213"/>
      <c r="E2770" s="213"/>
      <c r="F2770" s="213"/>
      <c r="G2770" s="213"/>
    </row>
    <row r="2771" spans="1:7" x14ac:dyDescent="0.2">
      <c r="A2771" s="213"/>
      <c r="B2771" s="214"/>
      <c r="C2771" s="213"/>
      <c r="D2771" s="213"/>
      <c r="E2771" s="213"/>
      <c r="F2771" s="213"/>
      <c r="G2771" s="213"/>
    </row>
    <row r="2772" spans="1:7" x14ac:dyDescent="0.2">
      <c r="A2772" s="213"/>
      <c r="B2772" s="214"/>
      <c r="C2772" s="213"/>
      <c r="D2772" s="213"/>
      <c r="E2772" s="213"/>
      <c r="F2772" s="213"/>
      <c r="G2772" s="213"/>
    </row>
    <row r="2773" spans="1:7" x14ac:dyDescent="0.2">
      <c r="A2773" s="213"/>
      <c r="B2773" s="214"/>
      <c r="C2773" s="213"/>
      <c r="D2773" s="213"/>
      <c r="E2773" s="213"/>
      <c r="F2773" s="213"/>
      <c r="G2773" s="213"/>
    </row>
    <row r="2774" spans="1:7" x14ac:dyDescent="0.2">
      <c r="A2774" s="213"/>
      <c r="B2774" s="214"/>
      <c r="C2774" s="213"/>
      <c r="D2774" s="213"/>
      <c r="E2774" s="213"/>
      <c r="F2774" s="213"/>
      <c r="G2774" s="213"/>
    </row>
    <row r="2775" spans="1:7" x14ac:dyDescent="0.2">
      <c r="A2775" s="213"/>
      <c r="B2775" s="214"/>
      <c r="C2775" s="213"/>
      <c r="D2775" s="213"/>
      <c r="E2775" s="213"/>
      <c r="F2775" s="213"/>
      <c r="G2775" s="213"/>
    </row>
    <row r="2776" spans="1:7" x14ac:dyDescent="0.2">
      <c r="A2776" s="213"/>
      <c r="B2776" s="214"/>
      <c r="C2776" s="213"/>
      <c r="D2776" s="213"/>
      <c r="E2776" s="213"/>
      <c r="F2776" s="213"/>
      <c r="G2776" s="213"/>
    </row>
    <row r="2777" spans="1:7" x14ac:dyDescent="0.2">
      <c r="A2777" s="213"/>
      <c r="B2777" s="214"/>
      <c r="C2777" s="213"/>
      <c r="D2777" s="213"/>
      <c r="E2777" s="213"/>
      <c r="F2777" s="213"/>
      <c r="G2777" s="213"/>
    </row>
    <row r="2778" spans="1:7" x14ac:dyDescent="0.2">
      <c r="A2778" s="213"/>
      <c r="B2778" s="214"/>
      <c r="C2778" s="213"/>
      <c r="D2778" s="213"/>
      <c r="E2778" s="213"/>
      <c r="F2778" s="213"/>
      <c r="G2778" s="213"/>
    </row>
    <row r="2779" spans="1:7" x14ac:dyDescent="0.2">
      <c r="A2779" s="213"/>
      <c r="B2779" s="214"/>
      <c r="C2779" s="213"/>
      <c r="D2779" s="213"/>
      <c r="E2779" s="213"/>
      <c r="F2779" s="213"/>
      <c r="G2779" s="213"/>
    </row>
    <row r="2780" spans="1:7" x14ac:dyDescent="0.2">
      <c r="A2780" s="213"/>
      <c r="B2780" s="214"/>
      <c r="C2780" s="213"/>
      <c r="D2780" s="213"/>
      <c r="E2780" s="213"/>
      <c r="F2780" s="213"/>
      <c r="G2780" s="213"/>
    </row>
    <row r="2781" spans="1:7" x14ac:dyDescent="0.2">
      <c r="A2781" s="213"/>
      <c r="B2781" s="214"/>
      <c r="C2781" s="213"/>
      <c r="D2781" s="213"/>
      <c r="E2781" s="213"/>
      <c r="F2781" s="213"/>
      <c r="G2781" s="213"/>
    </row>
    <row r="2782" spans="1:7" x14ac:dyDescent="0.2">
      <c r="A2782" s="213"/>
      <c r="B2782" s="214"/>
      <c r="C2782" s="213"/>
      <c r="D2782" s="213"/>
      <c r="E2782" s="213"/>
      <c r="F2782" s="213"/>
      <c r="G2782" s="213"/>
    </row>
    <row r="2783" spans="1:7" x14ac:dyDescent="0.2">
      <c r="A2783" s="213"/>
      <c r="B2783" s="214"/>
      <c r="C2783" s="213"/>
      <c r="D2783" s="213"/>
      <c r="E2783" s="213"/>
      <c r="F2783" s="213"/>
      <c r="G2783" s="213"/>
    </row>
    <row r="2784" spans="1:7" x14ac:dyDescent="0.2">
      <c r="A2784" s="213"/>
      <c r="B2784" s="214"/>
      <c r="C2784" s="213"/>
      <c r="D2784" s="213"/>
      <c r="E2784" s="213"/>
      <c r="F2784" s="213"/>
      <c r="G2784" s="213"/>
    </row>
    <row r="2785" spans="1:7" x14ac:dyDescent="0.2">
      <c r="A2785" s="213"/>
      <c r="B2785" s="214"/>
      <c r="C2785" s="213"/>
      <c r="D2785" s="213"/>
      <c r="E2785" s="213"/>
      <c r="F2785" s="213"/>
      <c r="G2785" s="213"/>
    </row>
    <row r="2786" spans="1:7" x14ac:dyDescent="0.2">
      <c r="A2786" s="213"/>
      <c r="B2786" s="214"/>
      <c r="C2786" s="213"/>
      <c r="D2786" s="213"/>
      <c r="E2786" s="213"/>
      <c r="F2786" s="213"/>
      <c r="G2786" s="213"/>
    </row>
    <row r="2787" spans="1:7" x14ac:dyDescent="0.2">
      <c r="A2787" s="213"/>
      <c r="B2787" s="214"/>
      <c r="C2787" s="213"/>
      <c r="D2787" s="213"/>
      <c r="E2787" s="213"/>
      <c r="F2787" s="213"/>
      <c r="G2787" s="213"/>
    </row>
    <row r="2788" spans="1:7" x14ac:dyDescent="0.2">
      <c r="A2788" s="213"/>
      <c r="B2788" s="214"/>
      <c r="C2788" s="213"/>
      <c r="D2788" s="213"/>
      <c r="E2788" s="213"/>
      <c r="F2788" s="213"/>
      <c r="G2788" s="213"/>
    </row>
    <row r="2789" spans="1:7" x14ac:dyDescent="0.2">
      <c r="A2789" s="213"/>
      <c r="B2789" s="214"/>
      <c r="C2789" s="213"/>
      <c r="D2789" s="213"/>
      <c r="E2789" s="213"/>
      <c r="F2789" s="213"/>
      <c r="G2789" s="213"/>
    </row>
    <row r="2790" spans="1:7" x14ac:dyDescent="0.2">
      <c r="A2790" s="213"/>
      <c r="B2790" s="214"/>
      <c r="C2790" s="213"/>
      <c r="D2790" s="213"/>
      <c r="E2790" s="213"/>
      <c r="F2790" s="213"/>
      <c r="G2790" s="213"/>
    </row>
    <row r="2791" spans="1:7" x14ac:dyDescent="0.2">
      <c r="A2791" s="213"/>
      <c r="B2791" s="214"/>
      <c r="C2791" s="213"/>
      <c r="D2791" s="213"/>
      <c r="E2791" s="213"/>
      <c r="F2791" s="213"/>
      <c r="G2791" s="213"/>
    </row>
    <row r="2792" spans="1:7" x14ac:dyDescent="0.2">
      <c r="A2792" s="213"/>
      <c r="B2792" s="214"/>
      <c r="C2792" s="213"/>
      <c r="D2792" s="213"/>
      <c r="E2792" s="213"/>
      <c r="F2792" s="213"/>
      <c r="G2792" s="213"/>
    </row>
    <row r="2793" spans="1:7" x14ac:dyDescent="0.2">
      <c r="A2793" s="213"/>
      <c r="B2793" s="214"/>
      <c r="C2793" s="213"/>
      <c r="D2793" s="213"/>
      <c r="E2793" s="213"/>
      <c r="F2793" s="213"/>
      <c r="G2793" s="213"/>
    </row>
    <row r="2794" spans="1:7" x14ac:dyDescent="0.2">
      <c r="A2794" s="213"/>
      <c r="B2794" s="214"/>
      <c r="C2794" s="213"/>
      <c r="D2794" s="213"/>
      <c r="E2794" s="213"/>
      <c r="F2794" s="213"/>
      <c r="G2794" s="213"/>
    </row>
    <row r="2795" spans="1:7" x14ac:dyDescent="0.2">
      <c r="A2795" s="213"/>
      <c r="B2795" s="214"/>
      <c r="C2795" s="213"/>
      <c r="D2795" s="213"/>
      <c r="E2795" s="213"/>
      <c r="F2795" s="213"/>
      <c r="G2795" s="213"/>
    </row>
    <row r="2796" spans="1:7" x14ac:dyDescent="0.2">
      <c r="A2796" s="213"/>
      <c r="B2796" s="214"/>
      <c r="C2796" s="213"/>
      <c r="D2796" s="213"/>
      <c r="E2796" s="213"/>
      <c r="F2796" s="213"/>
      <c r="G2796" s="213"/>
    </row>
    <row r="2797" spans="1:7" x14ac:dyDescent="0.2">
      <c r="A2797" s="213"/>
      <c r="B2797" s="214"/>
      <c r="C2797" s="213"/>
      <c r="D2797" s="213"/>
      <c r="E2797" s="213"/>
      <c r="F2797" s="213"/>
      <c r="G2797" s="213"/>
    </row>
    <row r="2798" spans="1:7" x14ac:dyDescent="0.2">
      <c r="A2798" s="213"/>
      <c r="B2798" s="214"/>
      <c r="C2798" s="213"/>
      <c r="D2798" s="213"/>
      <c r="E2798" s="213"/>
      <c r="F2798" s="213"/>
      <c r="G2798" s="213"/>
    </row>
    <row r="2799" spans="1:7" x14ac:dyDescent="0.2">
      <c r="A2799" s="213"/>
      <c r="B2799" s="214"/>
      <c r="C2799" s="213"/>
      <c r="D2799" s="213"/>
      <c r="E2799" s="213"/>
      <c r="F2799" s="213"/>
      <c r="G2799" s="213"/>
    </row>
    <row r="2800" spans="1:7" x14ac:dyDescent="0.2">
      <c r="A2800" s="213"/>
      <c r="B2800" s="214"/>
      <c r="C2800" s="213"/>
      <c r="D2800" s="213"/>
      <c r="E2800" s="213"/>
      <c r="F2800" s="213"/>
      <c r="G2800" s="213"/>
    </row>
    <row r="2801" spans="1:7" x14ac:dyDescent="0.2">
      <c r="A2801" s="213"/>
      <c r="B2801" s="214"/>
      <c r="C2801" s="213"/>
      <c r="D2801" s="213"/>
      <c r="E2801" s="213"/>
      <c r="F2801" s="213"/>
      <c r="G2801" s="213"/>
    </row>
    <row r="2802" spans="1:7" x14ac:dyDescent="0.2">
      <c r="A2802" s="213"/>
      <c r="B2802" s="214"/>
      <c r="C2802" s="213"/>
      <c r="D2802" s="213"/>
      <c r="E2802" s="213"/>
      <c r="F2802" s="213"/>
      <c r="G2802" s="213"/>
    </row>
    <row r="2803" spans="1:7" x14ac:dyDescent="0.2">
      <c r="A2803" s="213"/>
      <c r="B2803" s="214"/>
      <c r="C2803" s="213"/>
      <c r="D2803" s="213"/>
      <c r="E2803" s="213"/>
      <c r="F2803" s="213"/>
      <c r="G2803" s="213"/>
    </row>
    <row r="2804" spans="1:7" x14ac:dyDescent="0.2">
      <c r="A2804" s="213"/>
      <c r="B2804" s="214"/>
      <c r="C2804" s="213"/>
      <c r="D2804" s="213"/>
      <c r="E2804" s="213"/>
      <c r="F2804" s="213"/>
      <c r="G2804" s="213"/>
    </row>
    <row r="2805" spans="1:7" x14ac:dyDescent="0.2">
      <c r="A2805" s="213"/>
      <c r="B2805" s="214"/>
      <c r="C2805" s="213"/>
      <c r="D2805" s="213"/>
      <c r="E2805" s="213"/>
      <c r="F2805" s="213"/>
      <c r="G2805" s="213"/>
    </row>
    <row r="2806" spans="1:7" x14ac:dyDescent="0.2">
      <c r="A2806" s="213"/>
      <c r="B2806" s="214"/>
      <c r="C2806" s="213"/>
      <c r="D2806" s="213"/>
      <c r="E2806" s="213"/>
      <c r="F2806" s="213"/>
      <c r="G2806" s="213"/>
    </row>
    <row r="2807" spans="1:7" x14ac:dyDescent="0.2">
      <c r="A2807" s="213"/>
      <c r="B2807" s="214"/>
      <c r="C2807" s="213"/>
      <c r="D2807" s="213"/>
      <c r="E2807" s="213"/>
      <c r="F2807" s="213"/>
      <c r="G2807" s="213"/>
    </row>
    <row r="2808" spans="1:7" x14ac:dyDescent="0.2">
      <c r="A2808" s="213"/>
      <c r="B2808" s="214"/>
      <c r="C2808" s="213"/>
      <c r="D2808" s="213"/>
      <c r="E2808" s="213"/>
      <c r="F2808" s="213"/>
      <c r="G2808" s="213"/>
    </row>
    <row r="2809" spans="1:7" x14ac:dyDescent="0.2">
      <c r="A2809" s="213"/>
      <c r="B2809" s="214"/>
      <c r="C2809" s="213"/>
      <c r="D2809" s="213"/>
      <c r="E2809" s="213"/>
      <c r="F2809" s="213"/>
      <c r="G2809" s="213"/>
    </row>
    <row r="2810" spans="1:7" x14ac:dyDescent="0.2">
      <c r="A2810" s="213"/>
      <c r="B2810" s="214"/>
      <c r="C2810" s="213"/>
      <c r="D2810" s="213"/>
      <c r="E2810" s="213"/>
      <c r="F2810" s="213"/>
      <c r="G2810" s="213"/>
    </row>
    <row r="2811" spans="1:7" x14ac:dyDescent="0.2">
      <c r="A2811" s="213"/>
      <c r="B2811" s="214"/>
      <c r="C2811" s="213"/>
      <c r="D2811" s="213"/>
      <c r="E2811" s="213"/>
      <c r="F2811" s="213"/>
      <c r="G2811" s="213"/>
    </row>
    <row r="2812" spans="1:7" x14ac:dyDescent="0.2">
      <c r="A2812" s="213"/>
      <c r="B2812" s="214"/>
      <c r="C2812" s="213"/>
      <c r="D2812" s="213"/>
      <c r="E2812" s="213"/>
      <c r="F2812" s="213"/>
      <c r="G2812" s="213"/>
    </row>
    <row r="2813" spans="1:7" x14ac:dyDescent="0.2">
      <c r="A2813" s="213"/>
      <c r="B2813" s="214"/>
      <c r="C2813" s="213"/>
      <c r="D2813" s="213"/>
      <c r="E2813" s="213"/>
      <c r="F2813" s="213"/>
      <c r="G2813" s="213"/>
    </row>
    <row r="2814" spans="1:7" x14ac:dyDescent="0.2">
      <c r="A2814" s="213"/>
      <c r="B2814" s="214"/>
      <c r="C2814" s="213"/>
      <c r="D2814" s="213"/>
      <c r="E2814" s="213"/>
      <c r="F2814" s="213"/>
      <c r="G2814" s="213"/>
    </row>
    <row r="2815" spans="1:7" x14ac:dyDescent="0.2">
      <c r="A2815" s="213"/>
      <c r="B2815" s="214"/>
      <c r="C2815" s="213"/>
      <c r="D2815" s="213"/>
      <c r="E2815" s="213"/>
      <c r="F2815" s="213"/>
      <c r="G2815" s="213"/>
    </row>
    <row r="2816" spans="1:7" x14ac:dyDescent="0.2">
      <c r="A2816" s="213"/>
      <c r="B2816" s="214"/>
      <c r="C2816" s="213"/>
      <c r="D2816" s="213"/>
      <c r="E2816" s="213"/>
      <c r="F2816" s="213"/>
      <c r="G2816" s="213"/>
    </row>
    <row r="2817" spans="1:7" x14ac:dyDescent="0.2">
      <c r="A2817" s="213"/>
      <c r="B2817" s="214"/>
      <c r="C2817" s="213"/>
      <c r="D2817" s="213"/>
      <c r="E2817" s="213"/>
      <c r="F2817" s="213"/>
      <c r="G2817" s="213"/>
    </row>
    <row r="2818" spans="1:7" x14ac:dyDescent="0.2">
      <c r="A2818" s="213"/>
      <c r="B2818" s="214"/>
      <c r="C2818" s="213"/>
      <c r="D2818" s="213"/>
      <c r="E2818" s="213"/>
      <c r="F2818" s="213"/>
      <c r="G2818" s="213"/>
    </row>
    <row r="2819" spans="1:7" x14ac:dyDescent="0.2">
      <c r="A2819" s="213"/>
      <c r="B2819" s="214"/>
      <c r="C2819" s="213"/>
      <c r="D2819" s="213"/>
      <c r="E2819" s="213"/>
      <c r="F2819" s="213"/>
      <c r="G2819" s="213"/>
    </row>
    <row r="2820" spans="1:7" x14ac:dyDescent="0.2">
      <c r="A2820" s="213"/>
      <c r="B2820" s="214"/>
      <c r="C2820" s="213"/>
      <c r="D2820" s="213"/>
      <c r="E2820" s="213"/>
      <c r="F2820" s="213"/>
      <c r="G2820" s="213"/>
    </row>
    <row r="2821" spans="1:7" x14ac:dyDescent="0.2">
      <c r="A2821" s="213"/>
      <c r="B2821" s="214"/>
      <c r="C2821" s="213"/>
      <c r="D2821" s="213"/>
      <c r="E2821" s="213"/>
      <c r="F2821" s="213"/>
      <c r="G2821" s="213"/>
    </row>
    <row r="2822" spans="1:7" x14ac:dyDescent="0.2">
      <c r="A2822" s="213"/>
      <c r="B2822" s="214"/>
      <c r="C2822" s="213"/>
      <c r="D2822" s="213"/>
      <c r="E2822" s="213"/>
      <c r="F2822" s="213"/>
      <c r="G2822" s="213"/>
    </row>
    <row r="2823" spans="1:7" x14ac:dyDescent="0.2">
      <c r="A2823" s="213"/>
      <c r="B2823" s="214"/>
      <c r="C2823" s="213"/>
      <c r="D2823" s="213"/>
      <c r="E2823" s="213"/>
      <c r="F2823" s="213"/>
      <c r="G2823" s="213"/>
    </row>
    <row r="2824" spans="1:7" x14ac:dyDescent="0.2">
      <c r="A2824" s="213"/>
      <c r="B2824" s="214"/>
      <c r="C2824" s="213"/>
      <c r="D2824" s="213"/>
      <c r="E2824" s="213"/>
      <c r="F2824" s="213"/>
      <c r="G2824" s="213"/>
    </row>
    <row r="2825" spans="1:7" x14ac:dyDescent="0.2">
      <c r="A2825" s="213"/>
      <c r="B2825" s="214"/>
      <c r="C2825" s="213"/>
      <c r="D2825" s="213"/>
      <c r="E2825" s="213"/>
      <c r="F2825" s="213"/>
      <c r="G2825" s="213"/>
    </row>
    <row r="2826" spans="1:7" x14ac:dyDescent="0.2">
      <c r="A2826" s="213"/>
      <c r="B2826" s="214"/>
      <c r="C2826" s="213"/>
      <c r="D2826" s="213"/>
      <c r="E2826" s="213"/>
      <c r="F2826" s="213"/>
      <c r="G2826" s="213"/>
    </row>
    <row r="2827" spans="1:7" x14ac:dyDescent="0.2">
      <c r="A2827" s="213"/>
      <c r="B2827" s="214"/>
      <c r="C2827" s="213"/>
      <c r="D2827" s="213"/>
      <c r="E2827" s="213"/>
      <c r="F2827" s="213"/>
      <c r="G2827" s="213"/>
    </row>
    <row r="2828" spans="1:7" x14ac:dyDescent="0.2">
      <c r="A2828" s="213"/>
      <c r="B2828" s="214"/>
      <c r="C2828" s="213"/>
      <c r="D2828" s="213"/>
      <c r="E2828" s="213"/>
      <c r="F2828" s="213"/>
      <c r="G2828" s="213"/>
    </row>
    <row r="2829" spans="1:7" x14ac:dyDescent="0.2">
      <c r="A2829" s="213"/>
      <c r="B2829" s="214"/>
      <c r="C2829" s="213"/>
      <c r="D2829" s="213"/>
      <c r="E2829" s="213"/>
      <c r="F2829" s="213"/>
      <c r="G2829" s="213"/>
    </row>
    <row r="2830" spans="1:7" x14ac:dyDescent="0.2">
      <c r="A2830" s="213"/>
      <c r="B2830" s="214"/>
      <c r="C2830" s="213"/>
      <c r="D2830" s="213"/>
      <c r="E2830" s="213"/>
      <c r="F2830" s="213"/>
      <c r="G2830" s="213"/>
    </row>
    <row r="2831" spans="1:7" x14ac:dyDescent="0.2">
      <c r="A2831" s="213"/>
      <c r="B2831" s="214"/>
      <c r="C2831" s="213"/>
      <c r="D2831" s="213"/>
      <c r="E2831" s="213"/>
      <c r="F2831" s="213"/>
      <c r="G2831" s="213"/>
    </row>
    <row r="2832" spans="1:7" x14ac:dyDescent="0.2">
      <c r="A2832" s="213"/>
      <c r="B2832" s="214"/>
      <c r="C2832" s="213"/>
      <c r="D2832" s="213"/>
      <c r="E2832" s="213"/>
      <c r="F2832" s="213"/>
      <c r="G2832" s="213"/>
    </row>
    <row r="2833" spans="1:7" x14ac:dyDescent="0.2">
      <c r="A2833" s="213"/>
      <c r="B2833" s="214"/>
      <c r="C2833" s="213"/>
      <c r="D2833" s="213"/>
      <c r="E2833" s="213"/>
      <c r="F2833" s="213"/>
      <c r="G2833" s="213"/>
    </row>
    <row r="2834" spans="1:7" x14ac:dyDescent="0.2">
      <c r="A2834" s="213"/>
      <c r="B2834" s="214"/>
      <c r="C2834" s="213"/>
      <c r="D2834" s="213"/>
      <c r="E2834" s="213"/>
      <c r="F2834" s="213"/>
      <c r="G2834" s="213"/>
    </row>
    <row r="2835" spans="1:7" x14ac:dyDescent="0.2">
      <c r="A2835" s="213"/>
      <c r="B2835" s="214"/>
      <c r="C2835" s="213"/>
      <c r="D2835" s="213"/>
      <c r="E2835" s="213"/>
      <c r="F2835" s="213"/>
      <c r="G2835" s="213"/>
    </row>
    <row r="2836" spans="1:7" x14ac:dyDescent="0.2">
      <c r="A2836" s="213"/>
      <c r="B2836" s="214"/>
      <c r="C2836" s="213"/>
      <c r="D2836" s="213"/>
      <c r="E2836" s="213"/>
      <c r="F2836" s="213"/>
      <c r="G2836" s="213"/>
    </row>
    <row r="2837" spans="1:7" x14ac:dyDescent="0.2">
      <c r="A2837" s="213"/>
      <c r="B2837" s="214"/>
      <c r="C2837" s="213"/>
      <c r="D2837" s="213"/>
      <c r="E2837" s="213"/>
      <c r="F2837" s="213"/>
      <c r="G2837" s="213"/>
    </row>
    <row r="2838" spans="1:7" x14ac:dyDescent="0.2">
      <c r="A2838" s="213"/>
      <c r="B2838" s="214"/>
      <c r="C2838" s="213"/>
      <c r="D2838" s="213"/>
      <c r="E2838" s="213"/>
      <c r="F2838" s="213"/>
      <c r="G2838" s="213"/>
    </row>
    <row r="2839" spans="1:7" x14ac:dyDescent="0.2">
      <c r="A2839" s="213"/>
      <c r="B2839" s="214"/>
      <c r="C2839" s="213"/>
      <c r="D2839" s="213"/>
      <c r="E2839" s="213"/>
      <c r="F2839" s="213"/>
      <c r="G2839" s="213"/>
    </row>
    <row r="2840" spans="1:7" x14ac:dyDescent="0.2">
      <c r="A2840" s="213"/>
      <c r="B2840" s="214"/>
      <c r="C2840" s="213"/>
      <c r="D2840" s="213"/>
      <c r="E2840" s="213"/>
      <c r="F2840" s="213"/>
      <c r="G2840" s="213"/>
    </row>
    <row r="2841" spans="1:7" x14ac:dyDescent="0.2">
      <c r="A2841" s="213"/>
      <c r="B2841" s="214"/>
      <c r="C2841" s="213"/>
      <c r="D2841" s="213"/>
      <c r="E2841" s="213"/>
      <c r="F2841" s="213"/>
      <c r="G2841" s="213"/>
    </row>
    <row r="2842" spans="1:7" x14ac:dyDescent="0.2">
      <c r="A2842" s="213"/>
      <c r="B2842" s="214"/>
      <c r="C2842" s="213"/>
      <c r="D2842" s="213"/>
      <c r="E2842" s="213"/>
      <c r="F2842" s="213"/>
      <c r="G2842" s="213"/>
    </row>
    <row r="2843" spans="1:7" x14ac:dyDescent="0.2">
      <c r="A2843" s="213"/>
      <c r="B2843" s="214"/>
      <c r="C2843" s="213"/>
      <c r="D2843" s="213"/>
      <c r="E2843" s="213"/>
      <c r="F2843" s="213"/>
      <c r="G2843" s="213"/>
    </row>
    <row r="2844" spans="1:7" x14ac:dyDescent="0.2">
      <c r="A2844" s="213"/>
      <c r="B2844" s="214"/>
      <c r="C2844" s="213"/>
      <c r="D2844" s="213"/>
      <c r="E2844" s="213"/>
      <c r="F2844" s="213"/>
      <c r="G2844" s="213"/>
    </row>
    <row r="2845" spans="1:7" x14ac:dyDescent="0.2">
      <c r="A2845" s="213"/>
      <c r="B2845" s="214"/>
      <c r="C2845" s="213"/>
      <c r="D2845" s="213"/>
      <c r="E2845" s="213"/>
      <c r="F2845" s="213"/>
      <c r="G2845" s="213"/>
    </row>
    <row r="2846" spans="1:7" x14ac:dyDescent="0.2">
      <c r="A2846" s="213"/>
      <c r="B2846" s="214"/>
      <c r="C2846" s="213"/>
      <c r="D2846" s="213"/>
      <c r="E2846" s="213"/>
      <c r="F2846" s="213"/>
      <c r="G2846" s="213"/>
    </row>
    <row r="2847" spans="1:7" x14ac:dyDescent="0.2">
      <c r="A2847" s="213"/>
      <c r="B2847" s="214"/>
      <c r="C2847" s="213"/>
      <c r="D2847" s="213"/>
      <c r="E2847" s="213"/>
      <c r="F2847" s="213"/>
      <c r="G2847" s="213"/>
    </row>
    <row r="2848" spans="1:7" x14ac:dyDescent="0.2">
      <c r="A2848" s="213"/>
      <c r="B2848" s="214"/>
      <c r="C2848" s="213"/>
      <c r="D2848" s="213"/>
      <c r="E2848" s="213"/>
      <c r="F2848" s="213"/>
      <c r="G2848" s="213"/>
    </row>
    <row r="2849" spans="1:7" x14ac:dyDescent="0.2">
      <c r="A2849" s="213"/>
      <c r="B2849" s="214"/>
      <c r="C2849" s="213"/>
      <c r="D2849" s="213"/>
      <c r="E2849" s="213"/>
      <c r="F2849" s="213"/>
      <c r="G2849" s="213"/>
    </row>
    <row r="2850" spans="1:7" x14ac:dyDescent="0.2">
      <c r="A2850" s="213"/>
      <c r="B2850" s="214"/>
      <c r="C2850" s="213"/>
      <c r="D2850" s="213"/>
      <c r="E2850" s="213"/>
      <c r="F2850" s="213"/>
      <c r="G2850" s="213"/>
    </row>
    <row r="2851" spans="1:7" x14ac:dyDescent="0.2">
      <c r="A2851" s="213"/>
      <c r="B2851" s="214"/>
      <c r="C2851" s="213"/>
      <c r="D2851" s="213"/>
      <c r="E2851" s="213"/>
      <c r="F2851" s="213"/>
      <c r="G2851" s="213"/>
    </row>
    <row r="2852" spans="1:7" x14ac:dyDescent="0.2">
      <c r="A2852" s="213"/>
      <c r="B2852" s="214"/>
      <c r="C2852" s="213"/>
      <c r="D2852" s="213"/>
      <c r="E2852" s="213"/>
      <c r="F2852" s="213"/>
      <c r="G2852" s="213"/>
    </row>
    <row r="2853" spans="1:7" x14ac:dyDescent="0.2">
      <c r="A2853" s="213"/>
      <c r="B2853" s="214"/>
      <c r="C2853" s="213"/>
      <c r="D2853" s="213"/>
      <c r="E2853" s="213"/>
      <c r="F2853" s="213"/>
      <c r="G2853" s="213"/>
    </row>
    <row r="2854" spans="1:7" x14ac:dyDescent="0.2">
      <c r="A2854" s="213"/>
      <c r="B2854" s="214"/>
      <c r="C2854" s="213"/>
      <c r="D2854" s="213"/>
      <c r="E2854" s="213"/>
      <c r="F2854" s="213"/>
      <c r="G2854" s="213"/>
    </row>
    <row r="2855" spans="1:7" x14ac:dyDescent="0.2">
      <c r="A2855" s="213"/>
      <c r="B2855" s="214"/>
      <c r="C2855" s="213"/>
      <c r="D2855" s="213"/>
      <c r="E2855" s="213"/>
      <c r="F2855" s="213"/>
      <c r="G2855" s="213"/>
    </row>
    <row r="2856" spans="1:7" x14ac:dyDescent="0.2">
      <c r="A2856" s="213"/>
      <c r="B2856" s="214"/>
      <c r="C2856" s="213"/>
      <c r="D2856" s="213"/>
      <c r="E2856" s="213"/>
      <c r="F2856" s="213"/>
      <c r="G2856" s="213"/>
    </row>
    <row r="2857" spans="1:7" x14ac:dyDescent="0.2">
      <c r="A2857" s="213"/>
      <c r="B2857" s="214"/>
      <c r="C2857" s="213"/>
      <c r="D2857" s="213"/>
      <c r="E2857" s="213"/>
      <c r="F2857" s="213"/>
      <c r="G2857" s="213"/>
    </row>
    <row r="2858" spans="1:7" x14ac:dyDescent="0.2">
      <c r="A2858" s="213"/>
      <c r="B2858" s="214"/>
      <c r="C2858" s="213"/>
      <c r="D2858" s="213"/>
      <c r="E2858" s="213"/>
      <c r="F2858" s="213"/>
      <c r="G2858" s="213"/>
    </row>
    <row r="2859" spans="1:7" x14ac:dyDescent="0.2">
      <c r="A2859" s="213"/>
      <c r="B2859" s="214"/>
      <c r="C2859" s="213"/>
      <c r="D2859" s="213"/>
      <c r="E2859" s="213"/>
      <c r="F2859" s="213"/>
      <c r="G2859" s="213"/>
    </row>
    <row r="2860" spans="1:7" x14ac:dyDescent="0.2">
      <c r="A2860" s="213"/>
      <c r="B2860" s="214"/>
      <c r="C2860" s="213"/>
      <c r="D2860" s="213"/>
      <c r="E2860" s="213"/>
      <c r="F2860" s="213"/>
      <c r="G2860" s="213"/>
    </row>
    <row r="2861" spans="1:7" x14ac:dyDescent="0.2">
      <c r="A2861" s="213"/>
      <c r="B2861" s="214"/>
      <c r="C2861" s="213"/>
      <c r="D2861" s="213"/>
      <c r="E2861" s="213"/>
      <c r="F2861" s="213"/>
      <c r="G2861" s="213"/>
    </row>
    <row r="2862" spans="1:7" x14ac:dyDescent="0.2">
      <c r="A2862" s="213"/>
      <c r="B2862" s="214"/>
      <c r="C2862" s="213"/>
      <c r="D2862" s="213"/>
      <c r="E2862" s="213"/>
      <c r="F2862" s="213"/>
      <c r="G2862" s="213"/>
    </row>
    <row r="2863" spans="1:7" x14ac:dyDescent="0.2">
      <c r="A2863" s="213"/>
      <c r="B2863" s="214"/>
      <c r="C2863" s="213"/>
      <c r="D2863" s="213"/>
      <c r="E2863" s="213"/>
      <c r="F2863" s="213"/>
      <c r="G2863" s="213"/>
    </row>
    <row r="2864" spans="1:7" x14ac:dyDescent="0.2">
      <c r="A2864" s="213"/>
      <c r="B2864" s="214"/>
      <c r="C2864" s="213"/>
      <c r="D2864" s="213"/>
      <c r="E2864" s="213"/>
      <c r="F2864" s="213"/>
      <c r="G2864" s="213"/>
    </row>
    <row r="2865" spans="1:7" x14ac:dyDescent="0.2">
      <c r="A2865" s="213"/>
      <c r="B2865" s="214"/>
      <c r="C2865" s="213"/>
      <c r="D2865" s="213"/>
      <c r="E2865" s="213"/>
      <c r="F2865" s="213"/>
      <c r="G2865" s="213"/>
    </row>
    <row r="2866" spans="1:7" x14ac:dyDescent="0.2">
      <c r="A2866" s="213"/>
      <c r="B2866" s="214"/>
      <c r="C2866" s="213"/>
      <c r="D2866" s="213"/>
      <c r="E2866" s="213"/>
      <c r="F2866" s="213"/>
      <c r="G2866" s="213"/>
    </row>
    <row r="2867" spans="1:7" x14ac:dyDescent="0.2">
      <c r="A2867" s="213"/>
      <c r="B2867" s="214"/>
      <c r="C2867" s="213"/>
      <c r="D2867" s="213"/>
      <c r="E2867" s="213"/>
      <c r="F2867" s="213"/>
      <c r="G2867" s="213"/>
    </row>
    <row r="2868" spans="1:7" x14ac:dyDescent="0.2">
      <c r="A2868" s="213"/>
      <c r="B2868" s="214"/>
      <c r="C2868" s="213"/>
      <c r="D2868" s="213"/>
      <c r="E2868" s="213"/>
      <c r="F2868" s="213"/>
      <c r="G2868" s="213"/>
    </row>
    <row r="2869" spans="1:7" x14ac:dyDescent="0.2">
      <c r="A2869" s="213"/>
      <c r="B2869" s="214"/>
      <c r="C2869" s="213"/>
      <c r="D2869" s="213"/>
      <c r="E2869" s="213"/>
      <c r="F2869" s="213"/>
      <c r="G2869" s="213"/>
    </row>
    <row r="2870" spans="1:7" x14ac:dyDescent="0.2">
      <c r="A2870" s="213"/>
      <c r="B2870" s="214"/>
      <c r="C2870" s="213"/>
      <c r="D2870" s="213"/>
      <c r="E2870" s="213"/>
      <c r="F2870" s="213"/>
      <c r="G2870" s="213"/>
    </row>
    <row r="2871" spans="1:7" x14ac:dyDescent="0.2">
      <c r="A2871" s="213"/>
      <c r="B2871" s="214"/>
      <c r="C2871" s="213"/>
      <c r="D2871" s="213"/>
      <c r="E2871" s="213"/>
      <c r="F2871" s="213"/>
      <c r="G2871" s="213"/>
    </row>
    <row r="2872" spans="1:7" x14ac:dyDescent="0.2">
      <c r="A2872" s="213"/>
      <c r="B2872" s="214"/>
      <c r="C2872" s="213"/>
      <c r="D2872" s="213"/>
      <c r="E2872" s="213"/>
      <c r="F2872" s="213"/>
      <c r="G2872" s="213"/>
    </row>
    <row r="2873" spans="1:7" x14ac:dyDescent="0.2">
      <c r="A2873" s="213"/>
      <c r="B2873" s="214"/>
      <c r="C2873" s="213"/>
      <c r="D2873" s="213"/>
      <c r="E2873" s="213"/>
      <c r="F2873" s="213"/>
      <c r="G2873" s="213"/>
    </row>
    <row r="2874" spans="1:7" x14ac:dyDescent="0.2">
      <c r="A2874" s="213"/>
      <c r="B2874" s="214"/>
      <c r="C2874" s="213"/>
      <c r="D2874" s="213"/>
      <c r="E2874" s="213"/>
      <c r="F2874" s="213"/>
      <c r="G2874" s="213"/>
    </row>
    <row r="2875" spans="1:7" x14ac:dyDescent="0.2">
      <c r="A2875" s="213"/>
      <c r="B2875" s="214"/>
      <c r="C2875" s="213"/>
      <c r="D2875" s="213"/>
      <c r="E2875" s="213"/>
      <c r="F2875" s="213"/>
      <c r="G2875" s="213"/>
    </row>
    <row r="2876" spans="1:7" x14ac:dyDescent="0.2">
      <c r="A2876" s="213"/>
      <c r="B2876" s="214"/>
      <c r="C2876" s="213"/>
      <c r="D2876" s="213"/>
      <c r="E2876" s="213"/>
      <c r="F2876" s="213"/>
      <c r="G2876" s="213"/>
    </row>
    <row r="2877" spans="1:7" x14ac:dyDescent="0.2">
      <c r="A2877" s="213"/>
      <c r="B2877" s="214"/>
      <c r="C2877" s="213"/>
      <c r="D2877" s="213"/>
      <c r="E2877" s="213"/>
      <c r="F2877" s="213"/>
      <c r="G2877" s="213"/>
    </row>
    <row r="2878" spans="1:7" x14ac:dyDescent="0.2">
      <c r="A2878" s="213"/>
      <c r="B2878" s="214"/>
      <c r="C2878" s="213"/>
      <c r="D2878" s="213"/>
      <c r="E2878" s="213"/>
      <c r="F2878" s="213"/>
      <c r="G2878" s="213"/>
    </row>
    <row r="2879" spans="1:7" x14ac:dyDescent="0.2">
      <c r="A2879" s="213"/>
      <c r="B2879" s="214"/>
      <c r="C2879" s="213"/>
      <c r="D2879" s="213"/>
      <c r="E2879" s="213"/>
      <c r="F2879" s="213"/>
      <c r="G2879" s="213"/>
    </row>
    <row r="2880" spans="1:7" x14ac:dyDescent="0.2">
      <c r="A2880" s="213"/>
      <c r="B2880" s="214"/>
      <c r="C2880" s="213"/>
      <c r="D2880" s="213"/>
      <c r="E2880" s="213"/>
      <c r="F2880" s="213"/>
      <c r="G2880" s="213"/>
    </row>
    <row r="2881" spans="1:7" x14ac:dyDescent="0.2">
      <c r="A2881" s="213"/>
      <c r="B2881" s="214"/>
      <c r="C2881" s="213"/>
      <c r="D2881" s="213"/>
      <c r="E2881" s="213"/>
      <c r="F2881" s="213"/>
      <c r="G2881" s="213"/>
    </row>
    <row r="2882" spans="1:7" x14ac:dyDescent="0.2">
      <c r="A2882" s="213"/>
      <c r="B2882" s="214"/>
      <c r="C2882" s="213"/>
      <c r="D2882" s="213"/>
      <c r="E2882" s="213"/>
      <c r="F2882" s="213"/>
      <c r="G2882" s="213"/>
    </row>
    <row r="2883" spans="1:7" x14ac:dyDescent="0.2">
      <c r="A2883" s="213"/>
      <c r="B2883" s="214"/>
      <c r="C2883" s="213"/>
      <c r="D2883" s="213"/>
      <c r="E2883" s="213"/>
      <c r="F2883" s="213"/>
      <c r="G2883" s="213"/>
    </row>
    <row r="2884" spans="1:7" x14ac:dyDescent="0.2">
      <c r="A2884" s="213"/>
      <c r="B2884" s="214"/>
      <c r="C2884" s="213"/>
      <c r="D2884" s="213"/>
      <c r="E2884" s="213"/>
      <c r="F2884" s="213"/>
      <c r="G2884" s="213"/>
    </row>
    <row r="2885" spans="1:7" x14ac:dyDescent="0.2">
      <c r="A2885" s="213"/>
      <c r="B2885" s="214"/>
      <c r="C2885" s="213"/>
      <c r="D2885" s="213"/>
      <c r="E2885" s="213"/>
      <c r="F2885" s="213"/>
      <c r="G2885" s="213"/>
    </row>
    <row r="2886" spans="1:7" x14ac:dyDescent="0.2">
      <c r="A2886" s="213"/>
      <c r="B2886" s="214"/>
      <c r="C2886" s="213"/>
      <c r="D2886" s="213"/>
      <c r="E2886" s="213"/>
      <c r="F2886" s="213"/>
      <c r="G2886" s="213"/>
    </row>
    <row r="2887" spans="1:7" x14ac:dyDescent="0.2">
      <c r="A2887" s="213"/>
      <c r="B2887" s="214"/>
      <c r="C2887" s="213"/>
      <c r="D2887" s="213"/>
      <c r="E2887" s="213"/>
      <c r="F2887" s="213"/>
      <c r="G2887" s="213"/>
    </row>
    <row r="2888" spans="1:7" x14ac:dyDescent="0.2">
      <c r="A2888" s="213"/>
      <c r="B2888" s="214"/>
      <c r="C2888" s="213"/>
      <c r="D2888" s="213"/>
      <c r="E2888" s="213"/>
      <c r="F2888" s="213"/>
      <c r="G2888" s="213"/>
    </row>
    <row r="2889" spans="1:7" x14ac:dyDescent="0.2">
      <c r="A2889" s="213"/>
      <c r="B2889" s="214"/>
      <c r="C2889" s="213"/>
      <c r="D2889" s="213"/>
      <c r="E2889" s="213"/>
      <c r="F2889" s="213"/>
      <c r="G2889" s="213"/>
    </row>
    <row r="2890" spans="1:7" x14ac:dyDescent="0.2">
      <c r="A2890" s="213"/>
      <c r="B2890" s="214"/>
      <c r="C2890" s="213"/>
      <c r="D2890" s="213"/>
      <c r="E2890" s="213"/>
      <c r="F2890" s="213"/>
      <c r="G2890" s="213"/>
    </row>
    <row r="2891" spans="1:7" x14ac:dyDescent="0.2">
      <c r="A2891" s="213"/>
      <c r="B2891" s="214"/>
      <c r="C2891" s="213"/>
      <c r="D2891" s="213"/>
      <c r="E2891" s="213"/>
      <c r="F2891" s="213"/>
      <c r="G2891" s="213"/>
    </row>
    <row r="2892" spans="1:7" x14ac:dyDescent="0.2">
      <c r="A2892" s="213"/>
      <c r="B2892" s="214"/>
      <c r="C2892" s="213"/>
      <c r="D2892" s="213"/>
      <c r="E2892" s="213"/>
      <c r="F2892" s="213"/>
      <c r="G2892" s="213"/>
    </row>
    <row r="2893" spans="1:7" x14ac:dyDescent="0.2">
      <c r="A2893" s="213"/>
      <c r="B2893" s="214"/>
      <c r="C2893" s="213"/>
      <c r="D2893" s="213"/>
      <c r="E2893" s="213"/>
      <c r="F2893" s="213"/>
      <c r="G2893" s="213"/>
    </row>
    <row r="2894" spans="1:7" x14ac:dyDescent="0.2">
      <c r="A2894" s="213"/>
      <c r="B2894" s="214"/>
      <c r="C2894" s="213"/>
      <c r="D2894" s="213"/>
      <c r="E2894" s="213"/>
      <c r="F2894" s="213"/>
      <c r="G2894" s="213"/>
    </row>
    <row r="2895" spans="1:7" x14ac:dyDescent="0.2">
      <c r="A2895" s="213"/>
      <c r="B2895" s="214"/>
      <c r="C2895" s="213"/>
      <c r="D2895" s="213"/>
      <c r="E2895" s="213"/>
      <c r="F2895" s="213"/>
      <c r="G2895" s="213"/>
    </row>
    <row r="2896" spans="1:7" x14ac:dyDescent="0.2">
      <c r="A2896" s="213"/>
      <c r="B2896" s="214"/>
      <c r="C2896" s="213"/>
      <c r="D2896" s="213"/>
      <c r="E2896" s="213"/>
      <c r="F2896" s="213"/>
      <c r="G2896" s="213"/>
    </row>
    <row r="2897" spans="1:7" x14ac:dyDescent="0.2">
      <c r="A2897" s="213"/>
      <c r="B2897" s="214"/>
      <c r="C2897" s="213"/>
      <c r="D2897" s="213"/>
      <c r="E2897" s="213"/>
      <c r="F2897" s="213"/>
      <c r="G2897" s="213"/>
    </row>
    <row r="2898" spans="1:7" x14ac:dyDescent="0.2">
      <c r="A2898" s="213"/>
      <c r="B2898" s="214"/>
      <c r="C2898" s="213"/>
      <c r="D2898" s="213"/>
      <c r="E2898" s="213"/>
      <c r="F2898" s="213"/>
      <c r="G2898" s="213"/>
    </row>
    <row r="2899" spans="1:7" x14ac:dyDescent="0.2">
      <c r="A2899" s="213"/>
      <c r="B2899" s="214"/>
      <c r="C2899" s="213"/>
      <c r="D2899" s="213"/>
      <c r="E2899" s="213"/>
      <c r="F2899" s="213"/>
      <c r="G2899" s="213"/>
    </row>
    <row r="2900" spans="1:7" x14ac:dyDescent="0.2">
      <c r="A2900" s="213"/>
      <c r="B2900" s="214"/>
      <c r="C2900" s="213"/>
      <c r="D2900" s="213"/>
      <c r="E2900" s="213"/>
      <c r="F2900" s="213"/>
      <c r="G2900" s="213"/>
    </row>
    <row r="2901" spans="1:7" x14ac:dyDescent="0.2">
      <c r="A2901" s="213"/>
      <c r="B2901" s="214"/>
      <c r="C2901" s="213"/>
      <c r="D2901" s="213"/>
      <c r="E2901" s="213"/>
      <c r="F2901" s="213"/>
      <c r="G2901" s="213"/>
    </row>
    <row r="2902" spans="1:7" x14ac:dyDescent="0.2">
      <c r="A2902" s="213"/>
      <c r="B2902" s="214"/>
      <c r="C2902" s="213"/>
      <c r="D2902" s="213"/>
      <c r="E2902" s="213"/>
      <c r="F2902" s="213"/>
      <c r="G2902" s="213"/>
    </row>
    <row r="2903" spans="1:7" x14ac:dyDescent="0.2">
      <c r="A2903" s="213"/>
      <c r="B2903" s="214"/>
      <c r="C2903" s="213"/>
      <c r="D2903" s="213"/>
      <c r="E2903" s="213"/>
      <c r="F2903" s="213"/>
      <c r="G2903" s="213"/>
    </row>
    <row r="2904" spans="1:7" x14ac:dyDescent="0.2">
      <c r="A2904" s="213"/>
      <c r="B2904" s="214"/>
      <c r="C2904" s="213"/>
      <c r="D2904" s="213"/>
      <c r="E2904" s="213"/>
      <c r="F2904" s="213"/>
      <c r="G2904" s="213"/>
    </row>
    <row r="2905" spans="1:7" x14ac:dyDescent="0.2">
      <c r="A2905" s="213"/>
      <c r="B2905" s="214"/>
      <c r="C2905" s="213"/>
      <c r="D2905" s="213"/>
      <c r="E2905" s="213"/>
      <c r="F2905" s="213"/>
      <c r="G2905" s="213"/>
    </row>
    <row r="2906" spans="1:7" x14ac:dyDescent="0.2">
      <c r="A2906" s="213"/>
      <c r="B2906" s="214"/>
      <c r="C2906" s="213"/>
      <c r="D2906" s="213"/>
      <c r="E2906" s="213"/>
      <c r="F2906" s="213"/>
      <c r="G2906" s="213"/>
    </row>
    <row r="2907" spans="1:7" x14ac:dyDescent="0.2">
      <c r="A2907" s="213"/>
      <c r="B2907" s="214"/>
      <c r="C2907" s="213"/>
      <c r="D2907" s="213"/>
      <c r="E2907" s="213"/>
      <c r="F2907" s="213"/>
      <c r="G2907" s="213"/>
    </row>
    <row r="2908" spans="1:7" x14ac:dyDescent="0.2">
      <c r="A2908" s="213"/>
      <c r="B2908" s="214"/>
      <c r="C2908" s="213"/>
      <c r="D2908" s="213"/>
      <c r="E2908" s="213"/>
      <c r="F2908" s="213"/>
      <c r="G2908" s="213"/>
    </row>
    <row r="2909" spans="1:7" x14ac:dyDescent="0.2">
      <c r="A2909" s="213"/>
      <c r="B2909" s="214"/>
      <c r="C2909" s="213"/>
      <c r="D2909" s="213"/>
      <c r="E2909" s="213"/>
      <c r="F2909" s="213"/>
      <c r="G2909" s="213"/>
    </row>
    <row r="2910" spans="1:7" x14ac:dyDescent="0.2">
      <c r="A2910" s="213"/>
      <c r="B2910" s="214"/>
      <c r="C2910" s="213"/>
      <c r="D2910" s="213"/>
      <c r="E2910" s="213"/>
      <c r="F2910" s="213"/>
      <c r="G2910" s="213"/>
    </row>
    <row r="2911" spans="1:7" x14ac:dyDescent="0.2">
      <c r="A2911" s="213"/>
      <c r="B2911" s="214"/>
      <c r="C2911" s="213"/>
      <c r="D2911" s="213"/>
      <c r="E2911" s="213"/>
      <c r="F2911" s="213"/>
      <c r="G2911" s="213"/>
    </row>
    <row r="2912" spans="1:7" x14ac:dyDescent="0.2">
      <c r="A2912" s="213"/>
      <c r="B2912" s="214"/>
      <c r="C2912" s="213"/>
      <c r="D2912" s="213"/>
      <c r="E2912" s="213"/>
      <c r="F2912" s="213"/>
      <c r="G2912" s="213"/>
    </row>
    <row r="2913" spans="1:7" x14ac:dyDescent="0.2">
      <c r="A2913" s="213"/>
      <c r="B2913" s="214"/>
      <c r="C2913" s="213"/>
      <c r="D2913" s="213"/>
      <c r="E2913" s="213"/>
      <c r="F2913" s="213"/>
      <c r="G2913" s="213"/>
    </row>
    <row r="2914" spans="1:7" x14ac:dyDescent="0.2">
      <c r="A2914" s="213"/>
      <c r="B2914" s="214"/>
      <c r="C2914" s="213"/>
      <c r="D2914" s="213"/>
      <c r="E2914" s="213"/>
      <c r="F2914" s="213"/>
      <c r="G2914" s="213"/>
    </row>
    <row r="2915" spans="1:7" x14ac:dyDescent="0.2">
      <c r="A2915" s="213"/>
      <c r="B2915" s="214"/>
      <c r="C2915" s="213"/>
      <c r="D2915" s="213"/>
      <c r="E2915" s="213"/>
      <c r="F2915" s="213"/>
      <c r="G2915" s="213"/>
    </row>
    <row r="2916" spans="1:7" x14ac:dyDescent="0.2">
      <c r="A2916" s="213"/>
      <c r="B2916" s="214"/>
      <c r="C2916" s="213"/>
      <c r="D2916" s="213"/>
      <c r="E2916" s="213"/>
      <c r="F2916" s="213"/>
      <c r="G2916" s="213"/>
    </row>
    <row r="2917" spans="1:7" x14ac:dyDescent="0.2">
      <c r="A2917" s="213"/>
      <c r="B2917" s="214"/>
      <c r="C2917" s="213"/>
      <c r="D2917" s="213"/>
      <c r="E2917" s="213"/>
      <c r="F2917" s="213"/>
      <c r="G2917" s="213"/>
    </row>
    <row r="2918" spans="1:7" x14ac:dyDescent="0.2">
      <c r="A2918" s="213"/>
      <c r="B2918" s="214"/>
      <c r="C2918" s="213"/>
      <c r="D2918" s="213"/>
      <c r="E2918" s="213"/>
      <c r="F2918" s="213"/>
      <c r="G2918" s="213"/>
    </row>
    <row r="2919" spans="1:7" x14ac:dyDescent="0.2">
      <c r="A2919" s="213"/>
      <c r="B2919" s="214"/>
      <c r="C2919" s="213"/>
      <c r="D2919" s="213"/>
      <c r="E2919" s="213"/>
      <c r="F2919" s="213"/>
      <c r="G2919" s="213"/>
    </row>
    <row r="2920" spans="1:7" x14ac:dyDescent="0.2">
      <c r="A2920" s="213"/>
      <c r="B2920" s="214"/>
      <c r="C2920" s="213"/>
      <c r="D2920" s="213"/>
      <c r="E2920" s="213"/>
      <c r="F2920" s="213"/>
      <c r="G2920" s="213"/>
    </row>
    <row r="2921" spans="1:7" x14ac:dyDescent="0.2">
      <c r="A2921" s="213"/>
      <c r="B2921" s="214"/>
      <c r="C2921" s="213"/>
      <c r="D2921" s="213"/>
      <c r="E2921" s="213"/>
      <c r="F2921" s="213"/>
      <c r="G2921" s="213"/>
    </row>
    <row r="2922" spans="1:7" x14ac:dyDescent="0.2">
      <c r="A2922" s="213"/>
      <c r="B2922" s="214"/>
      <c r="C2922" s="213"/>
      <c r="D2922" s="213"/>
      <c r="E2922" s="213"/>
      <c r="F2922" s="213"/>
      <c r="G2922" s="213"/>
    </row>
    <row r="2923" spans="1:7" x14ac:dyDescent="0.2">
      <c r="A2923" s="213"/>
      <c r="B2923" s="214"/>
      <c r="C2923" s="213"/>
      <c r="D2923" s="213"/>
      <c r="E2923" s="213"/>
      <c r="F2923" s="213"/>
      <c r="G2923" s="213"/>
    </row>
    <row r="2924" spans="1:7" x14ac:dyDescent="0.2">
      <c r="A2924" s="213"/>
      <c r="B2924" s="214"/>
      <c r="C2924" s="213"/>
      <c r="D2924" s="213"/>
      <c r="E2924" s="213"/>
      <c r="F2924" s="213"/>
      <c r="G2924" s="213"/>
    </row>
    <row r="2925" spans="1:7" x14ac:dyDescent="0.2">
      <c r="A2925" s="213"/>
      <c r="B2925" s="214"/>
      <c r="C2925" s="213"/>
      <c r="D2925" s="213"/>
      <c r="E2925" s="213"/>
      <c r="F2925" s="213"/>
      <c r="G2925" s="213"/>
    </row>
    <row r="2926" spans="1:7" x14ac:dyDescent="0.2">
      <c r="A2926" s="213"/>
      <c r="B2926" s="214"/>
      <c r="C2926" s="213"/>
      <c r="D2926" s="213"/>
      <c r="E2926" s="213"/>
      <c r="F2926" s="213"/>
      <c r="G2926" s="213"/>
    </row>
    <row r="2927" spans="1:7" x14ac:dyDescent="0.2">
      <c r="A2927" s="213"/>
      <c r="B2927" s="214"/>
      <c r="C2927" s="213"/>
      <c r="D2927" s="213"/>
      <c r="E2927" s="213"/>
      <c r="F2927" s="213"/>
      <c r="G2927" s="213"/>
    </row>
    <row r="2928" spans="1:7" x14ac:dyDescent="0.2">
      <c r="A2928" s="213"/>
      <c r="B2928" s="214"/>
      <c r="C2928" s="213"/>
      <c r="D2928" s="213"/>
      <c r="E2928" s="213"/>
      <c r="F2928" s="213"/>
      <c r="G2928" s="213"/>
    </row>
    <row r="2929" spans="1:7" x14ac:dyDescent="0.2">
      <c r="A2929" s="213"/>
      <c r="B2929" s="214"/>
      <c r="C2929" s="213"/>
      <c r="D2929" s="213"/>
      <c r="E2929" s="213"/>
      <c r="F2929" s="213"/>
      <c r="G2929" s="213"/>
    </row>
    <row r="2930" spans="1:7" x14ac:dyDescent="0.2">
      <c r="A2930" s="213"/>
      <c r="B2930" s="214"/>
      <c r="C2930" s="213"/>
      <c r="D2930" s="213"/>
      <c r="E2930" s="213"/>
      <c r="F2930" s="213"/>
      <c r="G2930" s="213"/>
    </row>
    <row r="2931" spans="1:7" x14ac:dyDescent="0.2">
      <c r="A2931" s="213"/>
      <c r="B2931" s="214"/>
      <c r="C2931" s="213"/>
      <c r="D2931" s="213"/>
      <c r="E2931" s="213"/>
      <c r="F2931" s="213"/>
      <c r="G2931" s="213"/>
    </row>
    <row r="2932" spans="1:7" x14ac:dyDescent="0.2">
      <c r="A2932" s="213"/>
      <c r="B2932" s="214"/>
      <c r="C2932" s="213"/>
      <c r="D2932" s="213"/>
      <c r="E2932" s="213"/>
      <c r="F2932" s="213"/>
      <c r="G2932" s="213"/>
    </row>
    <row r="2933" spans="1:7" x14ac:dyDescent="0.2">
      <c r="A2933" s="213"/>
      <c r="B2933" s="214"/>
      <c r="C2933" s="213"/>
      <c r="D2933" s="213"/>
      <c r="E2933" s="213"/>
      <c r="F2933" s="213"/>
      <c r="G2933" s="213"/>
    </row>
    <row r="2934" spans="1:7" x14ac:dyDescent="0.2">
      <c r="A2934" s="213"/>
      <c r="B2934" s="214"/>
      <c r="C2934" s="213"/>
      <c r="D2934" s="213"/>
      <c r="E2934" s="213"/>
      <c r="F2934" s="213"/>
      <c r="G2934" s="213"/>
    </row>
    <row r="2935" spans="1:7" x14ac:dyDescent="0.2">
      <c r="A2935" s="213"/>
      <c r="B2935" s="214"/>
      <c r="C2935" s="213"/>
      <c r="D2935" s="213"/>
      <c r="E2935" s="213"/>
      <c r="F2935" s="213"/>
      <c r="G2935" s="213"/>
    </row>
    <row r="2936" spans="1:7" x14ac:dyDescent="0.2">
      <c r="A2936" s="213"/>
      <c r="B2936" s="214"/>
      <c r="C2936" s="213"/>
      <c r="D2936" s="213"/>
      <c r="E2936" s="213"/>
      <c r="F2936" s="213"/>
      <c r="G2936" s="213"/>
    </row>
    <row r="2937" spans="1:7" x14ac:dyDescent="0.2">
      <c r="A2937" s="213"/>
      <c r="B2937" s="214"/>
      <c r="C2937" s="213"/>
      <c r="D2937" s="213"/>
      <c r="E2937" s="213"/>
      <c r="F2937" s="213"/>
      <c r="G2937" s="213"/>
    </row>
    <row r="2938" spans="1:7" x14ac:dyDescent="0.2">
      <c r="A2938" s="213"/>
      <c r="B2938" s="214"/>
      <c r="C2938" s="213"/>
      <c r="D2938" s="213"/>
      <c r="E2938" s="213"/>
      <c r="F2938" s="213"/>
      <c r="G2938" s="213"/>
    </row>
    <row r="2939" spans="1:7" x14ac:dyDescent="0.2">
      <c r="A2939" s="213"/>
      <c r="B2939" s="214"/>
      <c r="C2939" s="213"/>
      <c r="D2939" s="213"/>
      <c r="E2939" s="213"/>
      <c r="F2939" s="213"/>
      <c r="G2939" s="213"/>
    </row>
    <row r="2940" spans="1:7" x14ac:dyDescent="0.2">
      <c r="A2940" s="213"/>
      <c r="B2940" s="214"/>
      <c r="C2940" s="213"/>
      <c r="D2940" s="213"/>
      <c r="E2940" s="213"/>
      <c r="F2940" s="213"/>
      <c r="G2940" s="213"/>
    </row>
    <row r="2941" spans="1:7" x14ac:dyDescent="0.2">
      <c r="A2941" s="213"/>
      <c r="B2941" s="214"/>
      <c r="C2941" s="213"/>
      <c r="D2941" s="213"/>
      <c r="E2941" s="213"/>
      <c r="F2941" s="213"/>
      <c r="G2941" s="213"/>
    </row>
    <row r="2942" spans="1:7" x14ac:dyDescent="0.2">
      <c r="A2942" s="213"/>
      <c r="B2942" s="214"/>
      <c r="C2942" s="213"/>
      <c r="D2942" s="213"/>
      <c r="E2942" s="213"/>
      <c r="F2942" s="213"/>
      <c r="G2942" s="213"/>
    </row>
    <row r="2943" spans="1:7" x14ac:dyDescent="0.2">
      <c r="A2943" s="213"/>
      <c r="B2943" s="214"/>
      <c r="C2943" s="213"/>
      <c r="D2943" s="213"/>
      <c r="E2943" s="213"/>
      <c r="F2943" s="213"/>
      <c r="G2943" s="213"/>
    </row>
    <row r="2944" spans="1:7" x14ac:dyDescent="0.2">
      <c r="A2944" s="213"/>
      <c r="B2944" s="214"/>
      <c r="C2944" s="213"/>
      <c r="D2944" s="213"/>
      <c r="E2944" s="213"/>
      <c r="F2944" s="213"/>
      <c r="G2944" s="213"/>
    </row>
    <row r="2945" spans="1:7" x14ac:dyDescent="0.2">
      <c r="A2945" s="213"/>
      <c r="B2945" s="214"/>
      <c r="C2945" s="213"/>
      <c r="D2945" s="213"/>
      <c r="E2945" s="213"/>
      <c r="F2945" s="213"/>
      <c r="G2945" s="213"/>
    </row>
    <row r="2946" spans="1:7" x14ac:dyDescent="0.2">
      <c r="A2946" s="213"/>
      <c r="B2946" s="214"/>
      <c r="C2946" s="213"/>
      <c r="D2946" s="213"/>
      <c r="E2946" s="213"/>
      <c r="F2946" s="213"/>
      <c r="G2946" s="213"/>
    </row>
    <row r="2947" spans="1:7" x14ac:dyDescent="0.2">
      <c r="A2947" s="213"/>
      <c r="B2947" s="214"/>
      <c r="C2947" s="213"/>
      <c r="D2947" s="213"/>
      <c r="E2947" s="213"/>
      <c r="F2947" s="213"/>
      <c r="G2947" s="213"/>
    </row>
    <row r="2948" spans="1:7" x14ac:dyDescent="0.2">
      <c r="A2948" s="213"/>
      <c r="B2948" s="214"/>
      <c r="C2948" s="213"/>
      <c r="D2948" s="213"/>
      <c r="E2948" s="213"/>
      <c r="F2948" s="213"/>
      <c r="G2948" s="213"/>
    </row>
    <row r="2949" spans="1:7" x14ac:dyDescent="0.2">
      <c r="A2949" s="213"/>
      <c r="B2949" s="214"/>
      <c r="C2949" s="213"/>
      <c r="D2949" s="213"/>
      <c r="E2949" s="213"/>
      <c r="F2949" s="213"/>
      <c r="G2949" s="213"/>
    </row>
    <row r="2950" spans="1:7" x14ac:dyDescent="0.2">
      <c r="A2950" s="213"/>
      <c r="B2950" s="214"/>
      <c r="C2950" s="213"/>
      <c r="D2950" s="213"/>
      <c r="E2950" s="213"/>
      <c r="F2950" s="213"/>
      <c r="G2950" s="213"/>
    </row>
    <row r="2951" spans="1:7" x14ac:dyDescent="0.2">
      <c r="A2951" s="213"/>
      <c r="B2951" s="214"/>
      <c r="C2951" s="213"/>
      <c r="D2951" s="213"/>
      <c r="E2951" s="213"/>
      <c r="F2951" s="213"/>
      <c r="G2951" s="213"/>
    </row>
    <row r="2952" spans="1:7" x14ac:dyDescent="0.2">
      <c r="A2952" s="213"/>
      <c r="B2952" s="214"/>
      <c r="C2952" s="213"/>
      <c r="D2952" s="213"/>
      <c r="E2952" s="213"/>
      <c r="F2952" s="213"/>
      <c r="G2952" s="213"/>
    </row>
    <row r="2953" spans="1:7" x14ac:dyDescent="0.2">
      <c r="A2953" s="213"/>
      <c r="B2953" s="214"/>
      <c r="C2953" s="213"/>
      <c r="D2953" s="213"/>
      <c r="E2953" s="213"/>
      <c r="F2953" s="213"/>
      <c r="G2953" s="213"/>
    </row>
    <row r="2954" spans="1:7" x14ac:dyDescent="0.2">
      <c r="A2954" s="213"/>
      <c r="B2954" s="214"/>
      <c r="C2954" s="213"/>
      <c r="D2954" s="213"/>
      <c r="E2954" s="213"/>
      <c r="F2954" s="213"/>
      <c r="G2954" s="213"/>
    </row>
    <row r="2955" spans="1:7" x14ac:dyDescent="0.2">
      <c r="A2955" s="213"/>
      <c r="B2955" s="214"/>
      <c r="C2955" s="213"/>
      <c r="D2955" s="213"/>
      <c r="E2955" s="213"/>
      <c r="F2955" s="213"/>
      <c r="G2955" s="213"/>
    </row>
    <row r="2956" spans="1:7" x14ac:dyDescent="0.2">
      <c r="A2956" s="213"/>
      <c r="B2956" s="214"/>
      <c r="C2956" s="213"/>
      <c r="D2956" s="213"/>
      <c r="E2956" s="213"/>
      <c r="F2956" s="213"/>
      <c r="G2956" s="213"/>
    </row>
    <row r="2957" spans="1:7" x14ac:dyDescent="0.2">
      <c r="A2957" s="213"/>
      <c r="B2957" s="214"/>
      <c r="C2957" s="213"/>
      <c r="D2957" s="213"/>
      <c r="E2957" s="213"/>
      <c r="F2957" s="213"/>
      <c r="G2957" s="213"/>
    </row>
    <row r="2958" spans="1:7" x14ac:dyDescent="0.2">
      <c r="A2958" s="213"/>
      <c r="B2958" s="214"/>
      <c r="C2958" s="213"/>
      <c r="D2958" s="213"/>
      <c r="E2958" s="213"/>
      <c r="F2958" s="213"/>
      <c r="G2958" s="213"/>
    </row>
    <row r="2959" spans="1:7" x14ac:dyDescent="0.2">
      <c r="A2959" s="213"/>
      <c r="B2959" s="214"/>
      <c r="C2959" s="213"/>
      <c r="D2959" s="213"/>
      <c r="E2959" s="213"/>
      <c r="F2959" s="213"/>
      <c r="G2959" s="213"/>
    </row>
    <row r="2960" spans="1:7" x14ac:dyDescent="0.2">
      <c r="A2960" s="213"/>
      <c r="B2960" s="214"/>
      <c r="C2960" s="213"/>
      <c r="D2960" s="213"/>
      <c r="E2960" s="213"/>
      <c r="F2960" s="213"/>
      <c r="G2960" s="213"/>
    </row>
    <row r="2961" spans="1:7" x14ac:dyDescent="0.2">
      <c r="A2961" s="213"/>
      <c r="B2961" s="214"/>
      <c r="C2961" s="213"/>
      <c r="D2961" s="213"/>
      <c r="E2961" s="213"/>
      <c r="F2961" s="213"/>
      <c r="G2961" s="213"/>
    </row>
    <row r="2962" spans="1:7" x14ac:dyDescent="0.2">
      <c r="A2962" s="213"/>
      <c r="B2962" s="214"/>
      <c r="C2962" s="213"/>
      <c r="D2962" s="213"/>
      <c r="E2962" s="213"/>
      <c r="F2962" s="213"/>
      <c r="G2962" s="213"/>
    </row>
    <row r="2963" spans="1:7" x14ac:dyDescent="0.2">
      <c r="A2963" s="213"/>
      <c r="B2963" s="214"/>
      <c r="C2963" s="213"/>
      <c r="D2963" s="213"/>
      <c r="E2963" s="213"/>
      <c r="F2963" s="213"/>
      <c r="G2963" s="213"/>
    </row>
    <row r="2964" spans="1:7" x14ac:dyDescent="0.2">
      <c r="A2964" s="213"/>
      <c r="B2964" s="214"/>
      <c r="C2964" s="213"/>
      <c r="D2964" s="213"/>
      <c r="E2964" s="213"/>
      <c r="F2964" s="213"/>
      <c r="G2964" s="213"/>
    </row>
    <row r="2965" spans="1:7" x14ac:dyDescent="0.2">
      <c r="A2965" s="213"/>
      <c r="B2965" s="214"/>
      <c r="C2965" s="213"/>
      <c r="D2965" s="213"/>
      <c r="E2965" s="213"/>
      <c r="F2965" s="213"/>
      <c r="G2965" s="213"/>
    </row>
    <row r="2966" spans="1:7" x14ac:dyDescent="0.2">
      <c r="A2966" s="213"/>
      <c r="B2966" s="214"/>
      <c r="C2966" s="213"/>
      <c r="D2966" s="213"/>
      <c r="E2966" s="213"/>
      <c r="F2966" s="213"/>
      <c r="G2966" s="213"/>
    </row>
    <row r="2967" spans="1:7" x14ac:dyDescent="0.2">
      <c r="A2967" s="213"/>
      <c r="B2967" s="214"/>
      <c r="C2967" s="213"/>
      <c r="D2967" s="213"/>
      <c r="E2967" s="213"/>
      <c r="F2967" s="213"/>
      <c r="G2967" s="213"/>
    </row>
    <row r="2968" spans="1:7" x14ac:dyDescent="0.2">
      <c r="A2968" s="213"/>
      <c r="B2968" s="214"/>
      <c r="C2968" s="213"/>
      <c r="D2968" s="213"/>
      <c r="E2968" s="213"/>
      <c r="F2968" s="213"/>
      <c r="G2968" s="213"/>
    </row>
    <row r="2969" spans="1:7" x14ac:dyDescent="0.2">
      <c r="A2969" s="213"/>
      <c r="B2969" s="214"/>
      <c r="C2969" s="213"/>
      <c r="D2969" s="213"/>
      <c r="E2969" s="213"/>
      <c r="F2969" s="213"/>
      <c r="G2969" s="213"/>
    </row>
    <row r="2970" spans="1:7" x14ac:dyDescent="0.2">
      <c r="A2970" s="213"/>
      <c r="B2970" s="214"/>
      <c r="C2970" s="213"/>
      <c r="D2970" s="213"/>
      <c r="E2970" s="213"/>
      <c r="F2970" s="213"/>
      <c r="G2970" s="213"/>
    </row>
    <row r="2971" spans="1:7" x14ac:dyDescent="0.2">
      <c r="A2971" s="213"/>
      <c r="B2971" s="214"/>
      <c r="C2971" s="213"/>
      <c r="D2971" s="213"/>
      <c r="E2971" s="213"/>
      <c r="F2971" s="213"/>
      <c r="G2971" s="213"/>
    </row>
    <row r="2972" spans="1:7" x14ac:dyDescent="0.2">
      <c r="A2972" s="213"/>
      <c r="B2972" s="214"/>
      <c r="C2972" s="213"/>
      <c r="D2972" s="213"/>
      <c r="E2972" s="213"/>
      <c r="F2972" s="213"/>
      <c r="G2972" s="213"/>
    </row>
    <row r="2973" spans="1:7" x14ac:dyDescent="0.2">
      <c r="A2973" s="213"/>
      <c r="B2973" s="214"/>
      <c r="C2973" s="213"/>
      <c r="D2973" s="213"/>
      <c r="E2973" s="213"/>
      <c r="F2973" s="213"/>
      <c r="G2973" s="213"/>
    </row>
    <row r="2974" spans="1:7" x14ac:dyDescent="0.2">
      <c r="A2974" s="213"/>
      <c r="B2974" s="214"/>
      <c r="C2974" s="213"/>
      <c r="D2974" s="213"/>
      <c r="E2974" s="213"/>
      <c r="F2974" s="213"/>
      <c r="G2974" s="213"/>
    </row>
    <row r="2975" spans="1:7" x14ac:dyDescent="0.2">
      <c r="A2975" s="213"/>
      <c r="B2975" s="214"/>
      <c r="C2975" s="213"/>
      <c r="D2975" s="213"/>
      <c r="E2975" s="213"/>
      <c r="F2975" s="213"/>
      <c r="G2975" s="213"/>
    </row>
    <row r="2976" spans="1:7" x14ac:dyDescent="0.2">
      <c r="A2976" s="213"/>
      <c r="B2976" s="214"/>
      <c r="C2976" s="213"/>
      <c r="D2976" s="213"/>
      <c r="E2976" s="213"/>
      <c r="F2976" s="213"/>
      <c r="G2976" s="213"/>
    </row>
    <row r="2977" spans="1:7" x14ac:dyDescent="0.2">
      <c r="A2977" s="213"/>
      <c r="B2977" s="214"/>
      <c r="C2977" s="213"/>
      <c r="D2977" s="213"/>
      <c r="E2977" s="213"/>
      <c r="F2977" s="213"/>
      <c r="G2977" s="213"/>
    </row>
    <row r="2978" spans="1:7" x14ac:dyDescent="0.2">
      <c r="A2978" s="213"/>
      <c r="B2978" s="214"/>
      <c r="C2978" s="213"/>
      <c r="D2978" s="213"/>
      <c r="E2978" s="213"/>
      <c r="F2978" s="213"/>
      <c r="G2978" s="213"/>
    </row>
    <row r="2979" spans="1:7" x14ac:dyDescent="0.2">
      <c r="A2979" s="213"/>
      <c r="B2979" s="214"/>
      <c r="C2979" s="213"/>
      <c r="D2979" s="213"/>
      <c r="E2979" s="213"/>
      <c r="F2979" s="213"/>
      <c r="G2979" s="213"/>
    </row>
    <row r="2980" spans="1:7" x14ac:dyDescent="0.2">
      <c r="A2980" s="213"/>
      <c r="B2980" s="214"/>
      <c r="C2980" s="213"/>
      <c r="D2980" s="213"/>
      <c r="E2980" s="213"/>
      <c r="F2980" s="213"/>
      <c r="G2980" s="213"/>
    </row>
    <row r="2981" spans="1:7" x14ac:dyDescent="0.2">
      <c r="A2981" s="213"/>
      <c r="B2981" s="214"/>
      <c r="C2981" s="213"/>
      <c r="D2981" s="213"/>
      <c r="E2981" s="213"/>
      <c r="F2981" s="213"/>
      <c r="G2981" s="213"/>
    </row>
    <row r="2982" spans="1:7" x14ac:dyDescent="0.2">
      <c r="A2982" s="213"/>
      <c r="B2982" s="214"/>
      <c r="C2982" s="213"/>
      <c r="D2982" s="213"/>
      <c r="E2982" s="213"/>
      <c r="F2982" s="213"/>
      <c r="G2982" s="213"/>
    </row>
    <row r="2983" spans="1:7" x14ac:dyDescent="0.2">
      <c r="A2983" s="213"/>
      <c r="B2983" s="214"/>
      <c r="C2983" s="213"/>
      <c r="D2983" s="213"/>
      <c r="E2983" s="213"/>
      <c r="F2983" s="213"/>
      <c r="G2983" s="213"/>
    </row>
    <row r="2984" spans="1:7" x14ac:dyDescent="0.2">
      <c r="A2984" s="213"/>
      <c r="B2984" s="214"/>
      <c r="C2984" s="213"/>
      <c r="D2984" s="213"/>
      <c r="E2984" s="213"/>
      <c r="F2984" s="213"/>
      <c r="G2984" s="213"/>
    </row>
    <row r="2985" spans="1:7" x14ac:dyDescent="0.2">
      <c r="A2985" s="213"/>
      <c r="B2985" s="214"/>
      <c r="C2985" s="213"/>
      <c r="D2985" s="213"/>
      <c r="E2985" s="213"/>
      <c r="F2985" s="213"/>
      <c r="G2985" s="213"/>
    </row>
    <row r="2986" spans="1:7" x14ac:dyDescent="0.2">
      <c r="A2986" s="213"/>
      <c r="B2986" s="214"/>
      <c r="C2986" s="213"/>
      <c r="D2986" s="213"/>
      <c r="E2986" s="213"/>
      <c r="F2986" s="213"/>
      <c r="G2986" s="213"/>
    </row>
    <row r="2987" spans="1:7" x14ac:dyDescent="0.2">
      <c r="A2987" s="213"/>
      <c r="B2987" s="214"/>
      <c r="C2987" s="213"/>
      <c r="D2987" s="213"/>
      <c r="E2987" s="213"/>
      <c r="F2987" s="213"/>
      <c r="G2987" s="213"/>
    </row>
    <row r="2988" spans="1:7" x14ac:dyDescent="0.2">
      <c r="A2988" s="213"/>
      <c r="B2988" s="214"/>
      <c r="C2988" s="213"/>
      <c r="D2988" s="213"/>
      <c r="E2988" s="213"/>
      <c r="F2988" s="213"/>
      <c r="G2988" s="213"/>
    </row>
    <row r="2989" spans="1:7" x14ac:dyDescent="0.2">
      <c r="A2989" s="213"/>
      <c r="B2989" s="214"/>
      <c r="C2989" s="213"/>
      <c r="D2989" s="213"/>
      <c r="E2989" s="213"/>
      <c r="F2989" s="213"/>
      <c r="G2989" s="213"/>
    </row>
    <row r="2990" spans="1:7" x14ac:dyDescent="0.2">
      <c r="A2990" s="213"/>
      <c r="B2990" s="214"/>
      <c r="C2990" s="213"/>
      <c r="D2990" s="213"/>
      <c r="E2990" s="213"/>
      <c r="F2990" s="213"/>
      <c r="G2990" s="213"/>
    </row>
    <row r="2991" spans="1:7" x14ac:dyDescent="0.2">
      <c r="A2991" s="213"/>
      <c r="B2991" s="214"/>
      <c r="C2991" s="213"/>
      <c r="D2991" s="213"/>
      <c r="E2991" s="213"/>
      <c r="F2991" s="213"/>
      <c r="G2991" s="213"/>
    </row>
    <row r="2992" spans="1:7" x14ac:dyDescent="0.2">
      <c r="A2992" s="213"/>
      <c r="B2992" s="214"/>
      <c r="C2992" s="213"/>
      <c r="D2992" s="213"/>
      <c r="E2992" s="213"/>
      <c r="F2992" s="213"/>
      <c r="G2992" s="213"/>
    </row>
    <row r="2993" spans="1:7" x14ac:dyDescent="0.2">
      <c r="A2993" s="213"/>
      <c r="B2993" s="214"/>
      <c r="C2993" s="213"/>
      <c r="D2993" s="213"/>
      <c r="E2993" s="213"/>
      <c r="F2993" s="213"/>
      <c r="G2993" s="213"/>
    </row>
    <row r="2994" spans="1:7" x14ac:dyDescent="0.2">
      <c r="A2994" s="213"/>
      <c r="B2994" s="214"/>
      <c r="C2994" s="213"/>
      <c r="D2994" s="213"/>
      <c r="E2994" s="213"/>
      <c r="F2994" s="213"/>
      <c r="G2994" s="213"/>
    </row>
    <row r="2995" spans="1:7" x14ac:dyDescent="0.2">
      <c r="A2995" s="213"/>
      <c r="B2995" s="214"/>
      <c r="C2995" s="213"/>
      <c r="D2995" s="213"/>
      <c r="E2995" s="213"/>
      <c r="F2995" s="213"/>
      <c r="G2995" s="213"/>
    </row>
    <row r="2996" spans="1:7" x14ac:dyDescent="0.2">
      <c r="A2996" s="213"/>
      <c r="B2996" s="214"/>
      <c r="C2996" s="213"/>
      <c r="D2996" s="213"/>
      <c r="E2996" s="213"/>
      <c r="F2996" s="213"/>
      <c r="G2996" s="213"/>
    </row>
    <row r="2997" spans="1:7" x14ac:dyDescent="0.2">
      <c r="A2997" s="213"/>
      <c r="B2997" s="214"/>
      <c r="C2997" s="213"/>
      <c r="D2997" s="213"/>
      <c r="E2997" s="213"/>
      <c r="F2997" s="213"/>
      <c r="G2997" s="213"/>
    </row>
    <row r="2998" spans="1:7" x14ac:dyDescent="0.2">
      <c r="A2998" s="213"/>
      <c r="B2998" s="214"/>
      <c r="C2998" s="213"/>
      <c r="D2998" s="213"/>
      <c r="E2998" s="213"/>
      <c r="F2998" s="213"/>
      <c r="G2998" s="213"/>
    </row>
    <row r="2999" spans="1:7" x14ac:dyDescent="0.2">
      <c r="A2999" s="213"/>
      <c r="B2999" s="214"/>
      <c r="C2999" s="213"/>
      <c r="D2999" s="213"/>
      <c r="E2999" s="213"/>
      <c r="F2999" s="213"/>
      <c r="G2999" s="213"/>
    </row>
    <row r="3000" spans="1:7" x14ac:dyDescent="0.2">
      <c r="A3000" s="213"/>
      <c r="B3000" s="214"/>
      <c r="C3000" s="213"/>
      <c r="D3000" s="213"/>
      <c r="E3000" s="213"/>
      <c r="F3000" s="213"/>
      <c r="G3000" s="213"/>
    </row>
    <row r="3001" spans="1:7" x14ac:dyDescent="0.2">
      <c r="A3001" s="213"/>
      <c r="B3001" s="214"/>
      <c r="C3001" s="213"/>
      <c r="D3001" s="213"/>
      <c r="E3001" s="213"/>
      <c r="F3001" s="213"/>
      <c r="G3001" s="213"/>
    </row>
    <row r="3002" spans="1:7" x14ac:dyDescent="0.2">
      <c r="A3002" s="213"/>
      <c r="B3002" s="214"/>
      <c r="C3002" s="213"/>
      <c r="D3002" s="213"/>
      <c r="E3002" s="213"/>
      <c r="F3002" s="213"/>
      <c r="G3002" s="213"/>
    </row>
    <row r="3003" spans="1:7" x14ac:dyDescent="0.2">
      <c r="A3003" s="213"/>
      <c r="B3003" s="214"/>
      <c r="C3003" s="213"/>
      <c r="D3003" s="213"/>
      <c r="E3003" s="213"/>
      <c r="F3003" s="213"/>
      <c r="G3003" s="213"/>
    </row>
    <row r="3004" spans="1:7" x14ac:dyDescent="0.2">
      <c r="A3004" s="213"/>
      <c r="B3004" s="214"/>
      <c r="C3004" s="213"/>
      <c r="D3004" s="213"/>
      <c r="E3004" s="213"/>
      <c r="F3004" s="213"/>
      <c r="G3004" s="213"/>
    </row>
    <row r="3005" spans="1:7" x14ac:dyDescent="0.2">
      <c r="A3005" s="213"/>
      <c r="B3005" s="214"/>
      <c r="C3005" s="213"/>
      <c r="D3005" s="213"/>
      <c r="E3005" s="213"/>
      <c r="F3005" s="213"/>
      <c r="G3005" s="213"/>
    </row>
    <row r="3006" spans="1:7" x14ac:dyDescent="0.2">
      <c r="A3006" s="213"/>
      <c r="B3006" s="214"/>
      <c r="C3006" s="213"/>
      <c r="D3006" s="213"/>
      <c r="E3006" s="213"/>
      <c r="F3006" s="213"/>
      <c r="G3006" s="213"/>
    </row>
    <row r="3007" spans="1:7" x14ac:dyDescent="0.2">
      <c r="A3007" s="213"/>
      <c r="B3007" s="214"/>
      <c r="C3007" s="213"/>
      <c r="D3007" s="213"/>
      <c r="E3007" s="213"/>
      <c r="F3007" s="213"/>
      <c r="G3007" s="213"/>
    </row>
    <row r="3008" spans="1:7" x14ac:dyDescent="0.2">
      <c r="A3008" s="213"/>
      <c r="B3008" s="214"/>
      <c r="C3008" s="213"/>
      <c r="D3008" s="213"/>
      <c r="E3008" s="213"/>
      <c r="F3008" s="213"/>
      <c r="G3008" s="213"/>
    </row>
    <row r="3009" spans="1:7" x14ac:dyDescent="0.2">
      <c r="A3009" s="213"/>
      <c r="B3009" s="214"/>
      <c r="C3009" s="213"/>
      <c r="D3009" s="213"/>
      <c r="E3009" s="213"/>
      <c r="F3009" s="213"/>
      <c r="G3009" s="213"/>
    </row>
    <row r="3010" spans="1:7" x14ac:dyDescent="0.2">
      <c r="A3010" s="213"/>
      <c r="B3010" s="214"/>
      <c r="C3010" s="213"/>
      <c r="D3010" s="213"/>
      <c r="E3010" s="213"/>
      <c r="F3010" s="213"/>
      <c r="G3010" s="213"/>
    </row>
    <row r="3011" spans="1:7" x14ac:dyDescent="0.2">
      <c r="A3011" s="213"/>
      <c r="B3011" s="214"/>
      <c r="C3011" s="213"/>
      <c r="D3011" s="213"/>
      <c r="E3011" s="213"/>
      <c r="F3011" s="213"/>
      <c r="G3011" s="213"/>
    </row>
    <row r="3012" spans="1:7" x14ac:dyDescent="0.2">
      <c r="A3012" s="213"/>
      <c r="B3012" s="214"/>
      <c r="C3012" s="213"/>
      <c r="D3012" s="213"/>
      <c r="E3012" s="213"/>
      <c r="F3012" s="213"/>
      <c r="G3012" s="213"/>
    </row>
    <row r="3013" spans="1:7" x14ac:dyDescent="0.2">
      <c r="A3013" s="213"/>
      <c r="B3013" s="214"/>
      <c r="C3013" s="213"/>
      <c r="D3013" s="213"/>
      <c r="E3013" s="213"/>
      <c r="F3013" s="213"/>
      <c r="G3013" s="213"/>
    </row>
    <row r="3014" spans="1:7" x14ac:dyDescent="0.2">
      <c r="A3014" s="213"/>
      <c r="B3014" s="214"/>
      <c r="C3014" s="213"/>
      <c r="D3014" s="213"/>
      <c r="E3014" s="213"/>
      <c r="F3014" s="213"/>
      <c r="G3014" s="213"/>
    </row>
    <row r="3015" spans="1:7" x14ac:dyDescent="0.2">
      <c r="A3015" s="213"/>
      <c r="B3015" s="214"/>
      <c r="C3015" s="213"/>
      <c r="D3015" s="213"/>
      <c r="E3015" s="213"/>
      <c r="F3015" s="213"/>
      <c r="G3015" s="213"/>
    </row>
    <row r="3016" spans="1:7" x14ac:dyDescent="0.2">
      <c r="A3016" s="213"/>
      <c r="B3016" s="214"/>
      <c r="C3016" s="213"/>
      <c r="D3016" s="213"/>
      <c r="E3016" s="213"/>
      <c r="F3016" s="213"/>
      <c r="G3016" s="213"/>
    </row>
    <row r="3017" spans="1:7" x14ac:dyDescent="0.2">
      <c r="A3017" s="213"/>
      <c r="B3017" s="214"/>
      <c r="C3017" s="213"/>
      <c r="D3017" s="213"/>
      <c r="E3017" s="213"/>
      <c r="F3017" s="213"/>
      <c r="G3017" s="213"/>
    </row>
    <row r="3018" spans="1:7" x14ac:dyDescent="0.2">
      <c r="A3018" s="213"/>
      <c r="B3018" s="214"/>
      <c r="C3018" s="213"/>
      <c r="D3018" s="213"/>
      <c r="E3018" s="213"/>
      <c r="F3018" s="213"/>
      <c r="G3018" s="213"/>
    </row>
    <row r="3019" spans="1:7" x14ac:dyDescent="0.2">
      <c r="A3019" s="213"/>
      <c r="B3019" s="214"/>
      <c r="C3019" s="213"/>
      <c r="D3019" s="213"/>
      <c r="E3019" s="213"/>
      <c r="F3019" s="213"/>
      <c r="G3019" s="213"/>
    </row>
    <row r="3020" spans="1:7" x14ac:dyDescent="0.2">
      <c r="A3020" s="213"/>
      <c r="B3020" s="214"/>
      <c r="C3020" s="213"/>
      <c r="D3020" s="213"/>
      <c r="E3020" s="213"/>
      <c r="F3020" s="213"/>
      <c r="G3020" s="213"/>
    </row>
    <row r="3021" spans="1:7" x14ac:dyDescent="0.2">
      <c r="A3021" s="213"/>
      <c r="B3021" s="214"/>
      <c r="C3021" s="213"/>
      <c r="D3021" s="213"/>
      <c r="E3021" s="213"/>
      <c r="F3021" s="213"/>
      <c r="G3021" s="213"/>
    </row>
    <row r="3022" spans="1:7" x14ac:dyDescent="0.2">
      <c r="A3022" s="213"/>
      <c r="B3022" s="214"/>
      <c r="C3022" s="213"/>
      <c r="D3022" s="213"/>
      <c r="E3022" s="213"/>
      <c r="F3022" s="213"/>
      <c r="G3022" s="213"/>
    </row>
    <row r="3023" spans="1:7" x14ac:dyDescent="0.2">
      <c r="A3023" s="213"/>
      <c r="B3023" s="214"/>
      <c r="C3023" s="213"/>
      <c r="D3023" s="213"/>
      <c r="E3023" s="213"/>
      <c r="F3023" s="213"/>
      <c r="G3023" s="213"/>
    </row>
    <row r="3024" spans="1:7" x14ac:dyDescent="0.2">
      <c r="A3024" s="213"/>
      <c r="B3024" s="214"/>
      <c r="C3024" s="213"/>
      <c r="D3024" s="213"/>
      <c r="E3024" s="213"/>
      <c r="F3024" s="213"/>
      <c r="G3024" s="213"/>
    </row>
    <row r="3025" spans="1:7" x14ac:dyDescent="0.2">
      <c r="A3025" s="213"/>
      <c r="B3025" s="214"/>
      <c r="C3025" s="213"/>
      <c r="D3025" s="213"/>
      <c r="E3025" s="213"/>
      <c r="F3025" s="213"/>
      <c r="G3025" s="213"/>
    </row>
    <row r="3026" spans="1:7" x14ac:dyDescent="0.2">
      <c r="A3026" s="213"/>
      <c r="B3026" s="214"/>
      <c r="C3026" s="213"/>
      <c r="D3026" s="213"/>
      <c r="E3026" s="213"/>
      <c r="F3026" s="213"/>
      <c r="G3026" s="213"/>
    </row>
    <row r="3027" spans="1:7" x14ac:dyDescent="0.2">
      <c r="A3027" s="213"/>
      <c r="B3027" s="214"/>
      <c r="C3027" s="213"/>
      <c r="D3027" s="213"/>
      <c r="E3027" s="213"/>
      <c r="F3027" s="213"/>
      <c r="G3027" s="213"/>
    </row>
    <row r="3028" spans="1:7" x14ac:dyDescent="0.2">
      <c r="A3028" s="213"/>
      <c r="B3028" s="214"/>
      <c r="C3028" s="213"/>
      <c r="D3028" s="213"/>
      <c r="E3028" s="213"/>
      <c r="F3028" s="213"/>
      <c r="G3028" s="213"/>
    </row>
    <row r="3029" spans="1:7" x14ac:dyDescent="0.2">
      <c r="A3029" s="213"/>
      <c r="B3029" s="214"/>
      <c r="C3029" s="213"/>
      <c r="D3029" s="213"/>
      <c r="E3029" s="213"/>
      <c r="F3029" s="213"/>
      <c r="G3029" s="213"/>
    </row>
    <row r="3030" spans="1:7" x14ac:dyDescent="0.2">
      <c r="A3030" s="213"/>
      <c r="B3030" s="214"/>
      <c r="C3030" s="213"/>
      <c r="D3030" s="213"/>
      <c r="E3030" s="213"/>
      <c r="F3030" s="213"/>
      <c r="G3030" s="213"/>
    </row>
    <row r="3031" spans="1:7" x14ac:dyDescent="0.2">
      <c r="A3031" s="213"/>
      <c r="B3031" s="214"/>
      <c r="C3031" s="213"/>
      <c r="D3031" s="213"/>
      <c r="E3031" s="213"/>
      <c r="F3031" s="213"/>
      <c r="G3031" s="213"/>
    </row>
    <row r="3032" spans="1:7" x14ac:dyDescent="0.2">
      <c r="A3032" s="213"/>
      <c r="B3032" s="214"/>
      <c r="C3032" s="213"/>
      <c r="D3032" s="213"/>
      <c r="E3032" s="213"/>
      <c r="F3032" s="213"/>
      <c r="G3032" s="213"/>
    </row>
    <row r="3033" spans="1:7" x14ac:dyDescent="0.2">
      <c r="A3033" s="213"/>
      <c r="B3033" s="214"/>
      <c r="C3033" s="213"/>
      <c r="D3033" s="213"/>
      <c r="E3033" s="213"/>
      <c r="F3033" s="213"/>
      <c r="G3033" s="213"/>
    </row>
    <row r="3034" spans="1:7" x14ac:dyDescent="0.2">
      <c r="A3034" s="213"/>
      <c r="B3034" s="214"/>
      <c r="C3034" s="213"/>
      <c r="D3034" s="213"/>
      <c r="E3034" s="213"/>
      <c r="F3034" s="213"/>
      <c r="G3034" s="213"/>
    </row>
    <row r="3035" spans="1:7" x14ac:dyDescent="0.2">
      <c r="A3035" s="213"/>
      <c r="B3035" s="214"/>
      <c r="C3035" s="213"/>
      <c r="D3035" s="213"/>
      <c r="E3035" s="213"/>
      <c r="F3035" s="213"/>
      <c r="G3035" s="213"/>
    </row>
    <row r="3036" spans="1:7" x14ac:dyDescent="0.2">
      <c r="A3036" s="213"/>
      <c r="B3036" s="214"/>
      <c r="C3036" s="213"/>
      <c r="D3036" s="213"/>
      <c r="E3036" s="213"/>
      <c r="F3036" s="213"/>
      <c r="G3036" s="213"/>
    </row>
    <row r="3037" spans="1:7" x14ac:dyDescent="0.2">
      <c r="A3037" s="213"/>
      <c r="B3037" s="214"/>
      <c r="C3037" s="213"/>
      <c r="D3037" s="213"/>
      <c r="E3037" s="213"/>
      <c r="F3037" s="213"/>
      <c r="G3037" s="213"/>
    </row>
    <row r="3038" spans="1:7" x14ac:dyDescent="0.2">
      <c r="A3038" s="213"/>
      <c r="B3038" s="214"/>
      <c r="C3038" s="213"/>
      <c r="D3038" s="213"/>
      <c r="E3038" s="213"/>
      <c r="F3038" s="213"/>
      <c r="G3038" s="213"/>
    </row>
    <row r="3039" spans="1:7" x14ac:dyDescent="0.2">
      <c r="A3039" s="213"/>
      <c r="B3039" s="214"/>
      <c r="C3039" s="213"/>
      <c r="D3039" s="213"/>
      <c r="E3039" s="213"/>
      <c r="F3039" s="213"/>
      <c r="G3039" s="213"/>
    </row>
    <row r="3040" spans="1:7" x14ac:dyDescent="0.2">
      <c r="A3040" s="213"/>
      <c r="B3040" s="214"/>
      <c r="C3040" s="213"/>
      <c r="D3040" s="213"/>
      <c r="E3040" s="213"/>
      <c r="F3040" s="213"/>
      <c r="G3040" s="213"/>
    </row>
    <row r="3041" spans="1:7" x14ac:dyDescent="0.2">
      <c r="A3041" s="213"/>
      <c r="B3041" s="214"/>
      <c r="C3041" s="213"/>
      <c r="D3041" s="213"/>
      <c r="E3041" s="213"/>
      <c r="F3041" s="213"/>
      <c r="G3041" s="213"/>
    </row>
    <row r="3042" spans="1:7" x14ac:dyDescent="0.2">
      <c r="A3042" s="213"/>
      <c r="B3042" s="214"/>
      <c r="C3042" s="213"/>
      <c r="D3042" s="213"/>
      <c r="E3042" s="213"/>
      <c r="F3042" s="213"/>
      <c r="G3042" s="213"/>
    </row>
    <row r="3043" spans="1:7" x14ac:dyDescent="0.2">
      <c r="A3043" s="213"/>
      <c r="B3043" s="214"/>
      <c r="C3043" s="213"/>
      <c r="D3043" s="213"/>
      <c r="E3043" s="213"/>
      <c r="F3043" s="213"/>
      <c r="G3043" s="213"/>
    </row>
    <row r="3044" spans="1:7" x14ac:dyDescent="0.2">
      <c r="A3044" s="213"/>
      <c r="B3044" s="214"/>
      <c r="C3044" s="213"/>
      <c r="D3044" s="213"/>
      <c r="E3044" s="213"/>
      <c r="F3044" s="213"/>
      <c r="G3044" s="213"/>
    </row>
    <row r="3045" spans="1:7" x14ac:dyDescent="0.2">
      <c r="A3045" s="213"/>
      <c r="B3045" s="214"/>
      <c r="C3045" s="213"/>
      <c r="D3045" s="213"/>
      <c r="E3045" s="213"/>
      <c r="F3045" s="213"/>
      <c r="G3045" s="213"/>
    </row>
    <row r="3046" spans="1:7" x14ac:dyDescent="0.2">
      <c r="A3046" s="213"/>
      <c r="B3046" s="214"/>
      <c r="C3046" s="213"/>
      <c r="D3046" s="213"/>
      <c r="E3046" s="213"/>
      <c r="F3046" s="213"/>
      <c r="G3046" s="213"/>
    </row>
    <row r="3047" spans="1:7" x14ac:dyDescent="0.2">
      <c r="A3047" s="213"/>
      <c r="B3047" s="214"/>
      <c r="C3047" s="213"/>
      <c r="D3047" s="213"/>
      <c r="E3047" s="213"/>
      <c r="F3047" s="213"/>
      <c r="G3047" s="213"/>
    </row>
    <row r="3048" spans="1:7" x14ac:dyDescent="0.2">
      <c r="A3048" s="213"/>
      <c r="B3048" s="214"/>
      <c r="C3048" s="213"/>
      <c r="D3048" s="213"/>
      <c r="E3048" s="213"/>
      <c r="F3048" s="213"/>
      <c r="G3048" s="213"/>
    </row>
    <row r="3049" spans="1:7" x14ac:dyDescent="0.2">
      <c r="A3049" s="213"/>
      <c r="B3049" s="214"/>
      <c r="C3049" s="213"/>
      <c r="D3049" s="213"/>
      <c r="E3049" s="213"/>
      <c r="F3049" s="213"/>
      <c r="G3049" s="213"/>
    </row>
    <row r="3050" spans="1:7" x14ac:dyDescent="0.2">
      <c r="A3050" s="213"/>
      <c r="B3050" s="214"/>
      <c r="C3050" s="213"/>
      <c r="D3050" s="213"/>
      <c r="E3050" s="213"/>
      <c r="F3050" s="213"/>
      <c r="G3050" s="213"/>
    </row>
    <row r="3051" spans="1:7" x14ac:dyDescent="0.2">
      <c r="A3051" s="213"/>
      <c r="B3051" s="214"/>
      <c r="C3051" s="213"/>
      <c r="D3051" s="213"/>
      <c r="E3051" s="213"/>
      <c r="F3051" s="213"/>
      <c r="G3051" s="213"/>
    </row>
    <row r="3052" spans="1:7" x14ac:dyDescent="0.2">
      <c r="A3052" s="213"/>
      <c r="B3052" s="214"/>
      <c r="C3052" s="213"/>
      <c r="D3052" s="213"/>
      <c r="E3052" s="213"/>
      <c r="F3052" s="213"/>
      <c r="G3052" s="213"/>
    </row>
    <row r="3053" spans="1:7" x14ac:dyDescent="0.2">
      <c r="A3053" s="213"/>
      <c r="B3053" s="214"/>
      <c r="C3053" s="213"/>
      <c r="D3053" s="213"/>
      <c r="E3053" s="213"/>
      <c r="F3053" s="213"/>
      <c r="G3053" s="213"/>
    </row>
    <row r="3054" spans="1:7" x14ac:dyDescent="0.2">
      <c r="A3054" s="213"/>
      <c r="B3054" s="214"/>
      <c r="C3054" s="213"/>
      <c r="D3054" s="213"/>
      <c r="E3054" s="213"/>
      <c r="F3054" s="213"/>
      <c r="G3054" s="213"/>
    </row>
    <row r="3055" spans="1:7" x14ac:dyDescent="0.2">
      <c r="A3055" s="213"/>
      <c r="B3055" s="214"/>
      <c r="C3055" s="213"/>
      <c r="D3055" s="213"/>
      <c r="E3055" s="213"/>
      <c r="F3055" s="213"/>
      <c r="G3055" s="213"/>
    </row>
    <row r="3056" spans="1:7" x14ac:dyDescent="0.2">
      <c r="A3056" s="213"/>
      <c r="B3056" s="214"/>
      <c r="C3056" s="213"/>
      <c r="D3056" s="213"/>
      <c r="E3056" s="213"/>
      <c r="F3056" s="213"/>
      <c r="G3056" s="213"/>
    </row>
    <row r="3057" spans="1:7" x14ac:dyDescent="0.2">
      <c r="A3057" s="213"/>
      <c r="B3057" s="214"/>
      <c r="C3057" s="213"/>
      <c r="D3057" s="213"/>
      <c r="E3057" s="213"/>
      <c r="F3057" s="213"/>
      <c r="G3057" s="213"/>
    </row>
    <row r="3058" spans="1:7" x14ac:dyDescent="0.2">
      <c r="A3058" s="213"/>
      <c r="B3058" s="214"/>
      <c r="C3058" s="213"/>
      <c r="D3058" s="213"/>
      <c r="E3058" s="213"/>
      <c r="F3058" s="213"/>
      <c r="G3058" s="213"/>
    </row>
    <row r="3059" spans="1:7" x14ac:dyDescent="0.2">
      <c r="A3059" s="213"/>
      <c r="B3059" s="214"/>
      <c r="C3059" s="213"/>
      <c r="D3059" s="213"/>
      <c r="E3059" s="213"/>
      <c r="F3059" s="213"/>
      <c r="G3059" s="213"/>
    </row>
    <row r="3060" spans="1:7" x14ac:dyDescent="0.2">
      <c r="A3060" s="213"/>
      <c r="B3060" s="214"/>
      <c r="C3060" s="213"/>
      <c r="D3060" s="213"/>
      <c r="E3060" s="213"/>
      <c r="F3060" s="213"/>
      <c r="G3060" s="213"/>
    </row>
    <row r="3061" spans="1:7" x14ac:dyDescent="0.2">
      <c r="A3061" s="213"/>
      <c r="B3061" s="214"/>
      <c r="C3061" s="213"/>
      <c r="D3061" s="213"/>
      <c r="E3061" s="213"/>
      <c r="F3061" s="213"/>
      <c r="G3061" s="213"/>
    </row>
    <row r="3062" spans="1:7" x14ac:dyDescent="0.2">
      <c r="A3062" s="213"/>
      <c r="B3062" s="214"/>
      <c r="C3062" s="213"/>
      <c r="D3062" s="213"/>
      <c r="E3062" s="213"/>
      <c r="F3062" s="213"/>
      <c r="G3062" s="213"/>
    </row>
    <row r="3063" spans="1:7" x14ac:dyDescent="0.2">
      <c r="A3063" s="213"/>
      <c r="B3063" s="214"/>
      <c r="C3063" s="213"/>
      <c r="D3063" s="213"/>
      <c r="E3063" s="213"/>
      <c r="F3063" s="213"/>
      <c r="G3063" s="213"/>
    </row>
    <row r="3064" spans="1:7" x14ac:dyDescent="0.2">
      <c r="A3064" s="213"/>
      <c r="B3064" s="214"/>
      <c r="C3064" s="213"/>
      <c r="D3064" s="213"/>
      <c r="E3064" s="213"/>
      <c r="F3064" s="213"/>
      <c r="G3064" s="213"/>
    </row>
    <row r="3065" spans="1:7" x14ac:dyDescent="0.2">
      <c r="A3065" s="213"/>
      <c r="B3065" s="214"/>
      <c r="C3065" s="213"/>
      <c r="D3065" s="213"/>
      <c r="E3065" s="213"/>
      <c r="F3065" s="213"/>
      <c r="G3065" s="213"/>
    </row>
    <row r="3066" spans="1:7" x14ac:dyDescent="0.2">
      <c r="A3066" s="213"/>
      <c r="B3066" s="214"/>
      <c r="C3066" s="213"/>
      <c r="D3066" s="213"/>
      <c r="E3066" s="213"/>
      <c r="F3066" s="213"/>
      <c r="G3066" s="213"/>
    </row>
    <row r="3067" spans="1:7" x14ac:dyDescent="0.2">
      <c r="A3067" s="213"/>
      <c r="B3067" s="214"/>
      <c r="C3067" s="213"/>
      <c r="D3067" s="213"/>
      <c r="E3067" s="213"/>
      <c r="F3067" s="213"/>
      <c r="G3067" s="213"/>
    </row>
    <row r="3068" spans="1:7" x14ac:dyDescent="0.2">
      <c r="A3068" s="213"/>
      <c r="B3068" s="214"/>
      <c r="C3068" s="213"/>
      <c r="D3068" s="213"/>
      <c r="E3068" s="213"/>
      <c r="F3068" s="213"/>
      <c r="G3068" s="213"/>
    </row>
    <row r="3069" spans="1:7" x14ac:dyDescent="0.2">
      <c r="A3069" s="213"/>
      <c r="B3069" s="214"/>
      <c r="C3069" s="213"/>
      <c r="D3069" s="213"/>
      <c r="E3069" s="213"/>
      <c r="F3069" s="213"/>
      <c r="G3069" s="213"/>
    </row>
    <row r="3070" spans="1:7" x14ac:dyDescent="0.2">
      <c r="A3070" s="213"/>
      <c r="B3070" s="214"/>
      <c r="C3070" s="213"/>
      <c r="D3070" s="213"/>
      <c r="E3070" s="213"/>
      <c r="F3070" s="213"/>
      <c r="G3070" s="213"/>
    </row>
    <row r="3071" spans="1:7" x14ac:dyDescent="0.2">
      <c r="A3071" s="213"/>
      <c r="B3071" s="214"/>
      <c r="C3071" s="213"/>
      <c r="D3071" s="213"/>
      <c r="E3071" s="213"/>
      <c r="F3071" s="213"/>
      <c r="G3071" s="213"/>
    </row>
    <row r="3072" spans="1:7" x14ac:dyDescent="0.2">
      <c r="A3072" s="213"/>
      <c r="B3072" s="214"/>
      <c r="C3072" s="213"/>
      <c r="D3072" s="213"/>
      <c r="E3072" s="213"/>
      <c r="F3072" s="213"/>
      <c r="G3072" s="213"/>
    </row>
    <row r="3073" spans="1:7" x14ac:dyDescent="0.2">
      <c r="A3073" s="213"/>
      <c r="B3073" s="214"/>
      <c r="C3073" s="213"/>
      <c r="D3073" s="213"/>
      <c r="E3073" s="213"/>
      <c r="F3073" s="213"/>
      <c r="G3073" s="213"/>
    </row>
    <row r="3074" spans="1:7" x14ac:dyDescent="0.2">
      <c r="A3074" s="213"/>
      <c r="B3074" s="214"/>
      <c r="C3074" s="213"/>
      <c r="D3074" s="213"/>
      <c r="E3074" s="213"/>
      <c r="F3074" s="213"/>
      <c r="G3074" s="213"/>
    </row>
    <row r="3075" spans="1:7" x14ac:dyDescent="0.2">
      <c r="A3075" s="213"/>
      <c r="B3075" s="214"/>
      <c r="C3075" s="213"/>
      <c r="D3075" s="213"/>
      <c r="E3075" s="213"/>
      <c r="F3075" s="213"/>
      <c r="G3075" s="213"/>
    </row>
    <row r="3076" spans="1:7" x14ac:dyDescent="0.2">
      <c r="A3076" s="213"/>
      <c r="B3076" s="214"/>
      <c r="C3076" s="213"/>
      <c r="D3076" s="213"/>
      <c r="E3076" s="213"/>
      <c r="F3076" s="213"/>
      <c r="G3076" s="213"/>
    </row>
    <row r="3077" spans="1:7" x14ac:dyDescent="0.2">
      <c r="A3077" s="213"/>
      <c r="B3077" s="214"/>
      <c r="C3077" s="213"/>
      <c r="D3077" s="213"/>
      <c r="E3077" s="213"/>
      <c r="F3077" s="213"/>
      <c r="G3077" s="213"/>
    </row>
    <row r="3078" spans="1:7" x14ac:dyDescent="0.2">
      <c r="A3078" s="213"/>
      <c r="B3078" s="214"/>
      <c r="C3078" s="213"/>
      <c r="D3078" s="213"/>
      <c r="E3078" s="213"/>
      <c r="F3078" s="213"/>
      <c r="G3078" s="213"/>
    </row>
    <row r="3079" spans="1:7" x14ac:dyDescent="0.2">
      <c r="A3079" s="213"/>
      <c r="B3079" s="214"/>
      <c r="C3079" s="213"/>
      <c r="D3079" s="213"/>
      <c r="E3079" s="213"/>
      <c r="F3079" s="213"/>
      <c r="G3079" s="213"/>
    </row>
    <row r="3080" spans="1:7" x14ac:dyDescent="0.2">
      <c r="A3080" s="213"/>
      <c r="B3080" s="214"/>
      <c r="C3080" s="213"/>
      <c r="D3080" s="213"/>
      <c r="E3080" s="213"/>
      <c r="F3080" s="213"/>
      <c r="G3080" s="213"/>
    </row>
    <row r="3081" spans="1:7" x14ac:dyDescent="0.2">
      <c r="A3081" s="213"/>
      <c r="B3081" s="214"/>
      <c r="C3081" s="213"/>
      <c r="D3081" s="213"/>
      <c r="E3081" s="213"/>
      <c r="F3081" s="213"/>
      <c r="G3081" s="213"/>
    </row>
    <row r="3082" spans="1:7" x14ac:dyDescent="0.2">
      <c r="A3082" s="213"/>
      <c r="B3082" s="214"/>
      <c r="C3082" s="213"/>
      <c r="D3082" s="213"/>
      <c r="E3082" s="213"/>
      <c r="F3082" s="213"/>
      <c r="G3082" s="213"/>
    </row>
    <row r="3083" spans="1:7" x14ac:dyDescent="0.2">
      <c r="A3083" s="213"/>
      <c r="B3083" s="214"/>
      <c r="C3083" s="213"/>
      <c r="D3083" s="213"/>
      <c r="E3083" s="213"/>
      <c r="F3083" s="213"/>
      <c r="G3083" s="213"/>
    </row>
    <row r="3084" spans="1:7" x14ac:dyDescent="0.2">
      <c r="A3084" s="213"/>
      <c r="B3084" s="214"/>
      <c r="C3084" s="213"/>
      <c r="D3084" s="213"/>
      <c r="E3084" s="213"/>
      <c r="F3084" s="213"/>
      <c r="G3084" s="213"/>
    </row>
    <row r="3085" spans="1:7" x14ac:dyDescent="0.2">
      <c r="A3085" s="213"/>
      <c r="B3085" s="214"/>
      <c r="C3085" s="213"/>
      <c r="D3085" s="213"/>
      <c r="E3085" s="213"/>
      <c r="F3085" s="213"/>
      <c r="G3085" s="213"/>
    </row>
    <row r="3086" spans="1:7" x14ac:dyDescent="0.2">
      <c r="A3086" s="213"/>
      <c r="B3086" s="214"/>
      <c r="C3086" s="213"/>
      <c r="D3086" s="213"/>
      <c r="E3086" s="213"/>
      <c r="F3086" s="213"/>
      <c r="G3086" s="213"/>
    </row>
    <row r="3087" spans="1:7" x14ac:dyDescent="0.2">
      <c r="A3087" s="213"/>
      <c r="B3087" s="214"/>
      <c r="C3087" s="213"/>
      <c r="D3087" s="213"/>
      <c r="E3087" s="213"/>
      <c r="F3087" s="213"/>
      <c r="G3087" s="213"/>
    </row>
    <row r="3088" spans="1:7" x14ac:dyDescent="0.2">
      <c r="A3088" s="213"/>
      <c r="B3088" s="214"/>
      <c r="C3088" s="213"/>
      <c r="D3088" s="213"/>
      <c r="E3088" s="213"/>
      <c r="F3088" s="213"/>
      <c r="G3088" s="213"/>
    </row>
    <row r="3089" spans="1:7" x14ac:dyDescent="0.2">
      <c r="A3089" s="213"/>
      <c r="B3089" s="214"/>
      <c r="C3089" s="213"/>
      <c r="D3089" s="213"/>
      <c r="E3089" s="213"/>
      <c r="F3089" s="213"/>
      <c r="G3089" s="213"/>
    </row>
    <row r="3090" spans="1:7" x14ac:dyDescent="0.2">
      <c r="A3090" s="213"/>
      <c r="B3090" s="214"/>
      <c r="C3090" s="213"/>
      <c r="D3090" s="213"/>
      <c r="E3090" s="213"/>
      <c r="F3090" s="213"/>
      <c r="G3090" s="213"/>
    </row>
    <row r="3091" spans="1:7" x14ac:dyDescent="0.2">
      <c r="A3091" s="213"/>
      <c r="B3091" s="214"/>
      <c r="C3091" s="213"/>
      <c r="D3091" s="213"/>
      <c r="E3091" s="213"/>
      <c r="F3091" s="213"/>
      <c r="G3091" s="213"/>
    </row>
    <row r="3092" spans="1:7" x14ac:dyDescent="0.2">
      <c r="A3092" s="213"/>
      <c r="B3092" s="214"/>
      <c r="C3092" s="213"/>
      <c r="D3092" s="213"/>
      <c r="E3092" s="213"/>
      <c r="F3092" s="213"/>
      <c r="G3092" s="213"/>
    </row>
    <row r="3093" spans="1:7" x14ac:dyDescent="0.2">
      <c r="A3093" s="213"/>
      <c r="B3093" s="214"/>
      <c r="C3093" s="213"/>
      <c r="D3093" s="213"/>
      <c r="E3093" s="213"/>
      <c r="F3093" s="213"/>
      <c r="G3093" s="213"/>
    </row>
    <row r="3094" spans="1:7" x14ac:dyDescent="0.2">
      <c r="A3094" s="213"/>
      <c r="B3094" s="214"/>
      <c r="C3094" s="213"/>
      <c r="D3094" s="213"/>
      <c r="E3094" s="213"/>
      <c r="F3094" s="213"/>
      <c r="G3094" s="213"/>
    </row>
    <row r="3095" spans="1:7" x14ac:dyDescent="0.2">
      <c r="A3095" s="213"/>
      <c r="B3095" s="214"/>
      <c r="C3095" s="213"/>
      <c r="D3095" s="213"/>
      <c r="E3095" s="213"/>
      <c r="F3095" s="213"/>
      <c r="G3095" s="213"/>
    </row>
    <row r="3096" spans="1:7" x14ac:dyDescent="0.2">
      <c r="A3096" s="213"/>
      <c r="B3096" s="214"/>
      <c r="C3096" s="213"/>
      <c r="D3096" s="213"/>
      <c r="E3096" s="213"/>
      <c r="F3096" s="213"/>
      <c r="G3096" s="213"/>
    </row>
    <row r="3097" spans="1:7" x14ac:dyDescent="0.2">
      <c r="A3097" s="213"/>
      <c r="B3097" s="214"/>
      <c r="C3097" s="213"/>
      <c r="D3097" s="213"/>
      <c r="E3097" s="213"/>
      <c r="F3097" s="213"/>
      <c r="G3097" s="213"/>
    </row>
    <row r="3098" spans="1:7" x14ac:dyDescent="0.2">
      <c r="A3098" s="213"/>
      <c r="B3098" s="214"/>
      <c r="C3098" s="213"/>
      <c r="D3098" s="213"/>
      <c r="E3098" s="213"/>
      <c r="F3098" s="213"/>
      <c r="G3098" s="213"/>
    </row>
    <row r="3099" spans="1:7" x14ac:dyDescent="0.2">
      <c r="A3099" s="213"/>
      <c r="B3099" s="214"/>
      <c r="C3099" s="213"/>
      <c r="D3099" s="213"/>
      <c r="E3099" s="213"/>
      <c r="F3099" s="213"/>
      <c r="G3099" s="213"/>
    </row>
    <row r="3100" spans="1:7" x14ac:dyDescent="0.2">
      <c r="A3100" s="213"/>
      <c r="B3100" s="214"/>
      <c r="C3100" s="213"/>
      <c r="D3100" s="213"/>
      <c r="E3100" s="213"/>
      <c r="F3100" s="213"/>
      <c r="G3100" s="213"/>
    </row>
    <row r="3101" spans="1:7" x14ac:dyDescent="0.2">
      <c r="A3101" s="213"/>
      <c r="B3101" s="214"/>
      <c r="C3101" s="213"/>
      <c r="D3101" s="213"/>
      <c r="E3101" s="213"/>
      <c r="F3101" s="213"/>
      <c r="G3101" s="213"/>
    </row>
    <row r="3102" spans="1:7" x14ac:dyDescent="0.2">
      <c r="A3102" s="213"/>
      <c r="B3102" s="214"/>
      <c r="C3102" s="213"/>
      <c r="D3102" s="213"/>
      <c r="E3102" s="213"/>
      <c r="F3102" s="213"/>
      <c r="G3102" s="213"/>
    </row>
    <row r="3103" spans="1:7" x14ac:dyDescent="0.2">
      <c r="A3103" s="213"/>
      <c r="B3103" s="214"/>
      <c r="C3103" s="213"/>
      <c r="D3103" s="213"/>
      <c r="E3103" s="213"/>
      <c r="F3103" s="213"/>
      <c r="G3103" s="213"/>
    </row>
    <row r="3104" spans="1:7" x14ac:dyDescent="0.2">
      <c r="A3104" s="213"/>
      <c r="B3104" s="214"/>
      <c r="C3104" s="213"/>
      <c r="D3104" s="213"/>
      <c r="E3104" s="213"/>
      <c r="F3104" s="213"/>
      <c r="G3104" s="213"/>
    </row>
    <row r="3105" spans="1:7" x14ac:dyDescent="0.2">
      <c r="A3105" s="213"/>
      <c r="B3105" s="214"/>
      <c r="C3105" s="213"/>
      <c r="D3105" s="213"/>
      <c r="E3105" s="213"/>
      <c r="F3105" s="213"/>
      <c r="G3105" s="213"/>
    </row>
    <row r="3106" spans="1:7" x14ac:dyDescent="0.2">
      <c r="A3106" s="213"/>
      <c r="B3106" s="214"/>
      <c r="C3106" s="213"/>
      <c r="D3106" s="213"/>
      <c r="E3106" s="213"/>
      <c r="F3106" s="213"/>
      <c r="G3106" s="213"/>
    </row>
    <row r="3107" spans="1:7" x14ac:dyDescent="0.2">
      <c r="A3107" s="213"/>
      <c r="B3107" s="214"/>
      <c r="C3107" s="213"/>
      <c r="D3107" s="213"/>
      <c r="E3107" s="213"/>
      <c r="F3107" s="213"/>
      <c r="G3107" s="213"/>
    </row>
    <row r="3108" spans="1:7" x14ac:dyDescent="0.2">
      <c r="A3108" s="213"/>
      <c r="B3108" s="214"/>
      <c r="C3108" s="213"/>
      <c r="D3108" s="213"/>
      <c r="E3108" s="213"/>
      <c r="F3108" s="213"/>
      <c r="G3108" s="213"/>
    </row>
    <row r="3109" spans="1:7" x14ac:dyDescent="0.2">
      <c r="A3109" s="213"/>
      <c r="B3109" s="214"/>
      <c r="C3109" s="213"/>
      <c r="D3109" s="213"/>
      <c r="E3109" s="213"/>
      <c r="F3109" s="213"/>
      <c r="G3109" s="213"/>
    </row>
    <row r="3110" spans="1:7" x14ac:dyDescent="0.2">
      <c r="A3110" s="213"/>
      <c r="B3110" s="214"/>
      <c r="C3110" s="213"/>
      <c r="D3110" s="213"/>
      <c r="E3110" s="213"/>
      <c r="F3110" s="213"/>
      <c r="G3110" s="213"/>
    </row>
    <row r="3111" spans="1:7" x14ac:dyDescent="0.2">
      <c r="A3111" s="213"/>
      <c r="B3111" s="214"/>
      <c r="C3111" s="213"/>
      <c r="D3111" s="213"/>
      <c r="E3111" s="213"/>
      <c r="F3111" s="213"/>
      <c r="G3111" s="213"/>
    </row>
    <row r="3112" spans="1:7" x14ac:dyDescent="0.2">
      <c r="A3112" s="213"/>
      <c r="B3112" s="214"/>
      <c r="C3112" s="213"/>
      <c r="D3112" s="213"/>
      <c r="E3112" s="213"/>
      <c r="F3112" s="213"/>
      <c r="G3112" s="213"/>
    </row>
    <row r="3113" spans="1:7" x14ac:dyDescent="0.2">
      <c r="A3113" s="213"/>
      <c r="B3113" s="214"/>
      <c r="C3113" s="213"/>
      <c r="D3113" s="213"/>
      <c r="E3113" s="213"/>
      <c r="F3113" s="213"/>
      <c r="G3113" s="213"/>
    </row>
    <row r="3114" spans="1:7" x14ac:dyDescent="0.2">
      <c r="A3114" s="213"/>
      <c r="B3114" s="214"/>
      <c r="C3114" s="213"/>
      <c r="D3114" s="213"/>
      <c r="E3114" s="213"/>
      <c r="F3114" s="213"/>
      <c r="G3114" s="213"/>
    </row>
    <row r="3115" spans="1:7" x14ac:dyDescent="0.2">
      <c r="A3115" s="213"/>
      <c r="B3115" s="214"/>
      <c r="C3115" s="213"/>
      <c r="D3115" s="213"/>
      <c r="E3115" s="213"/>
      <c r="F3115" s="213"/>
      <c r="G3115" s="213"/>
    </row>
    <row r="3116" spans="1:7" x14ac:dyDescent="0.2">
      <c r="A3116" s="213"/>
      <c r="B3116" s="214"/>
      <c r="C3116" s="213"/>
      <c r="D3116" s="213"/>
      <c r="E3116" s="213"/>
      <c r="F3116" s="213"/>
      <c r="G3116" s="213"/>
    </row>
    <row r="3117" spans="1:7" x14ac:dyDescent="0.2">
      <c r="A3117" s="213"/>
      <c r="B3117" s="214"/>
      <c r="C3117" s="213"/>
      <c r="D3117" s="213"/>
      <c r="E3117" s="213"/>
      <c r="F3117" s="213"/>
      <c r="G3117" s="213"/>
    </row>
    <row r="3118" spans="1:7" x14ac:dyDescent="0.2">
      <c r="A3118" s="213"/>
      <c r="B3118" s="214"/>
      <c r="C3118" s="213"/>
      <c r="D3118" s="213"/>
      <c r="E3118" s="213"/>
      <c r="F3118" s="213"/>
      <c r="G3118" s="213"/>
    </row>
    <row r="3119" spans="1:7" x14ac:dyDescent="0.2">
      <c r="A3119" s="213"/>
      <c r="B3119" s="214"/>
      <c r="C3119" s="213"/>
      <c r="D3119" s="213"/>
      <c r="E3119" s="213"/>
      <c r="F3119" s="213"/>
      <c r="G3119" s="213"/>
    </row>
    <row r="3120" spans="1:7" x14ac:dyDescent="0.2">
      <c r="A3120" s="213"/>
      <c r="B3120" s="214"/>
      <c r="C3120" s="213"/>
      <c r="D3120" s="213"/>
      <c r="E3120" s="213"/>
      <c r="F3120" s="213"/>
      <c r="G3120" s="213"/>
    </row>
    <row r="3121" spans="1:7" x14ac:dyDescent="0.2">
      <c r="A3121" s="213"/>
      <c r="B3121" s="214"/>
      <c r="C3121" s="213"/>
      <c r="D3121" s="213"/>
      <c r="E3121" s="213"/>
      <c r="F3121" s="213"/>
      <c r="G3121" s="213"/>
    </row>
    <row r="3122" spans="1:7" x14ac:dyDescent="0.2">
      <c r="A3122" s="213"/>
      <c r="B3122" s="214"/>
      <c r="C3122" s="213"/>
      <c r="D3122" s="213"/>
      <c r="E3122" s="213"/>
      <c r="F3122" s="213"/>
      <c r="G3122" s="213"/>
    </row>
    <row r="3123" spans="1:7" x14ac:dyDescent="0.2">
      <c r="A3123" s="213"/>
      <c r="B3123" s="214"/>
      <c r="C3123" s="213"/>
      <c r="D3123" s="213"/>
      <c r="E3123" s="213"/>
      <c r="F3123" s="213"/>
      <c r="G3123" s="213"/>
    </row>
    <row r="3124" spans="1:7" x14ac:dyDescent="0.2">
      <c r="A3124" s="213"/>
      <c r="B3124" s="214"/>
      <c r="C3124" s="213"/>
      <c r="D3124" s="213"/>
      <c r="E3124" s="213"/>
      <c r="F3124" s="213"/>
      <c r="G3124" s="213"/>
    </row>
    <row r="3125" spans="1:7" x14ac:dyDescent="0.2">
      <c r="A3125" s="213"/>
      <c r="B3125" s="214"/>
      <c r="C3125" s="213"/>
      <c r="D3125" s="213"/>
      <c r="E3125" s="213"/>
      <c r="F3125" s="213"/>
      <c r="G3125" s="213"/>
    </row>
    <row r="3126" spans="1:7" x14ac:dyDescent="0.2">
      <c r="A3126" s="213"/>
      <c r="B3126" s="214"/>
      <c r="C3126" s="213"/>
      <c r="D3126" s="213"/>
      <c r="E3126" s="213"/>
      <c r="F3126" s="213"/>
      <c r="G3126" s="213"/>
    </row>
    <row r="3127" spans="1:7" x14ac:dyDescent="0.2">
      <c r="A3127" s="213"/>
      <c r="B3127" s="214"/>
      <c r="C3127" s="213"/>
      <c r="D3127" s="213"/>
      <c r="E3127" s="213"/>
      <c r="F3127" s="213"/>
      <c r="G3127" s="213"/>
    </row>
    <row r="3128" spans="1:7" x14ac:dyDescent="0.2">
      <c r="A3128" s="213"/>
      <c r="B3128" s="214"/>
      <c r="C3128" s="213"/>
      <c r="D3128" s="213"/>
      <c r="E3128" s="213"/>
      <c r="F3128" s="213"/>
      <c r="G3128" s="213"/>
    </row>
    <row r="3129" spans="1:7" x14ac:dyDescent="0.2">
      <c r="A3129" s="213"/>
      <c r="B3129" s="214"/>
      <c r="C3129" s="213"/>
      <c r="D3129" s="213"/>
      <c r="E3129" s="213"/>
      <c r="F3129" s="213"/>
      <c r="G3129" s="213"/>
    </row>
    <row r="3130" spans="1:7" x14ac:dyDescent="0.2">
      <c r="A3130" s="213"/>
      <c r="B3130" s="214"/>
      <c r="C3130" s="213"/>
      <c r="D3130" s="213"/>
      <c r="E3130" s="213"/>
      <c r="F3130" s="213"/>
      <c r="G3130" s="213"/>
    </row>
    <row r="3131" spans="1:7" x14ac:dyDescent="0.2">
      <c r="A3131" s="213"/>
      <c r="B3131" s="214"/>
      <c r="C3131" s="213"/>
      <c r="D3131" s="213"/>
      <c r="E3131" s="213"/>
      <c r="F3131" s="213"/>
      <c r="G3131" s="213"/>
    </row>
    <row r="3132" spans="1:7" x14ac:dyDescent="0.2">
      <c r="A3132" s="213"/>
      <c r="B3132" s="214"/>
      <c r="C3132" s="213"/>
      <c r="D3132" s="213"/>
      <c r="E3132" s="213"/>
      <c r="F3132" s="213"/>
      <c r="G3132" s="213"/>
    </row>
    <row r="3133" spans="1:7" x14ac:dyDescent="0.2">
      <c r="A3133" s="213"/>
      <c r="B3133" s="214"/>
      <c r="C3133" s="213"/>
      <c r="D3133" s="213"/>
      <c r="E3133" s="213"/>
      <c r="F3133" s="213"/>
      <c r="G3133" s="213"/>
    </row>
    <row r="3134" spans="1:7" x14ac:dyDescent="0.2">
      <c r="A3134" s="213"/>
      <c r="B3134" s="214"/>
      <c r="C3134" s="213"/>
      <c r="D3134" s="213"/>
      <c r="E3134" s="213"/>
      <c r="F3134" s="213"/>
      <c r="G3134" s="213"/>
    </row>
    <row r="3135" spans="1:7" x14ac:dyDescent="0.2">
      <c r="A3135" s="213"/>
      <c r="B3135" s="214"/>
      <c r="C3135" s="213"/>
      <c r="D3135" s="213"/>
      <c r="E3135" s="213"/>
      <c r="F3135" s="213"/>
      <c r="G3135" s="213"/>
    </row>
    <row r="3136" spans="1:7" x14ac:dyDescent="0.2">
      <c r="A3136" s="213"/>
      <c r="B3136" s="214"/>
      <c r="C3136" s="213"/>
      <c r="D3136" s="213"/>
      <c r="E3136" s="213"/>
      <c r="F3136" s="213"/>
      <c r="G3136" s="213"/>
    </row>
    <row r="3137" spans="1:7" x14ac:dyDescent="0.2">
      <c r="A3137" s="213"/>
      <c r="B3137" s="214"/>
      <c r="C3137" s="213"/>
      <c r="D3137" s="213"/>
      <c r="E3137" s="213"/>
      <c r="F3137" s="213"/>
      <c r="G3137" s="213"/>
    </row>
    <row r="3138" spans="1:7" x14ac:dyDescent="0.2">
      <c r="A3138" s="213"/>
      <c r="B3138" s="214"/>
      <c r="C3138" s="213"/>
      <c r="D3138" s="213"/>
      <c r="E3138" s="213"/>
      <c r="F3138" s="213"/>
      <c r="G3138" s="213"/>
    </row>
    <row r="3139" spans="1:7" x14ac:dyDescent="0.2">
      <c r="A3139" s="213"/>
      <c r="B3139" s="214"/>
      <c r="C3139" s="213"/>
      <c r="D3139" s="213"/>
      <c r="E3139" s="213"/>
      <c r="F3139" s="213"/>
      <c r="G3139" s="213"/>
    </row>
    <row r="3140" spans="1:7" x14ac:dyDescent="0.2">
      <c r="A3140" s="213"/>
      <c r="B3140" s="214"/>
      <c r="C3140" s="213"/>
      <c r="D3140" s="213"/>
      <c r="E3140" s="213"/>
      <c r="F3140" s="213"/>
      <c r="G3140" s="213"/>
    </row>
    <row r="3141" spans="1:7" x14ac:dyDescent="0.2">
      <c r="A3141" s="213"/>
      <c r="B3141" s="214"/>
      <c r="C3141" s="213"/>
      <c r="D3141" s="213"/>
      <c r="E3141" s="213"/>
      <c r="F3141" s="213"/>
      <c r="G3141" s="213"/>
    </row>
    <row r="3142" spans="1:7" x14ac:dyDescent="0.2">
      <c r="A3142" s="213"/>
      <c r="B3142" s="214"/>
      <c r="C3142" s="213"/>
      <c r="D3142" s="213"/>
      <c r="E3142" s="213"/>
      <c r="F3142" s="213"/>
      <c r="G3142" s="213"/>
    </row>
    <row r="3143" spans="1:7" x14ac:dyDescent="0.2">
      <c r="A3143" s="213"/>
      <c r="B3143" s="214"/>
      <c r="C3143" s="213"/>
      <c r="D3143" s="213"/>
      <c r="E3143" s="213"/>
      <c r="F3143" s="213"/>
      <c r="G3143" s="213"/>
    </row>
    <row r="3144" spans="1:7" x14ac:dyDescent="0.2">
      <c r="A3144" s="213"/>
      <c r="B3144" s="214"/>
      <c r="C3144" s="213"/>
      <c r="D3144" s="213"/>
      <c r="E3144" s="213"/>
      <c r="F3144" s="213"/>
      <c r="G3144" s="213"/>
    </row>
    <row r="3145" spans="1:7" x14ac:dyDescent="0.2">
      <c r="A3145" s="213"/>
      <c r="B3145" s="214"/>
      <c r="C3145" s="213"/>
      <c r="D3145" s="213"/>
      <c r="E3145" s="213"/>
      <c r="F3145" s="213"/>
      <c r="G3145" s="213"/>
    </row>
    <row r="3146" spans="1:7" x14ac:dyDescent="0.2">
      <c r="A3146" s="213"/>
      <c r="B3146" s="214"/>
      <c r="C3146" s="213"/>
      <c r="D3146" s="213"/>
      <c r="E3146" s="213"/>
      <c r="F3146" s="213"/>
      <c r="G3146" s="213"/>
    </row>
    <row r="3147" spans="1:7" x14ac:dyDescent="0.2">
      <c r="A3147" s="213"/>
      <c r="B3147" s="214"/>
      <c r="C3147" s="213"/>
      <c r="D3147" s="213"/>
      <c r="E3147" s="213"/>
      <c r="F3147" s="213"/>
      <c r="G3147" s="213"/>
    </row>
    <row r="3148" spans="1:7" x14ac:dyDescent="0.2">
      <c r="A3148" s="213"/>
      <c r="B3148" s="214"/>
      <c r="C3148" s="213"/>
      <c r="D3148" s="213"/>
      <c r="E3148" s="213"/>
      <c r="F3148" s="213"/>
      <c r="G3148" s="213"/>
    </row>
    <row r="3149" spans="1:7" x14ac:dyDescent="0.2">
      <c r="A3149" s="213"/>
      <c r="B3149" s="214"/>
      <c r="C3149" s="213"/>
      <c r="D3149" s="213"/>
      <c r="E3149" s="213"/>
      <c r="F3149" s="213"/>
      <c r="G3149" s="213"/>
    </row>
    <row r="3150" spans="1:7" x14ac:dyDescent="0.2">
      <c r="A3150" s="213"/>
      <c r="B3150" s="214"/>
      <c r="C3150" s="213"/>
      <c r="D3150" s="213"/>
      <c r="E3150" s="213"/>
      <c r="F3150" s="213"/>
      <c r="G3150" s="213"/>
    </row>
    <row r="3151" spans="1:7" x14ac:dyDescent="0.2">
      <c r="A3151" s="213"/>
      <c r="B3151" s="214"/>
      <c r="C3151" s="213"/>
      <c r="D3151" s="213"/>
      <c r="E3151" s="213"/>
      <c r="F3151" s="213"/>
      <c r="G3151" s="213"/>
    </row>
    <row r="3152" spans="1:7" x14ac:dyDescent="0.2">
      <c r="A3152" s="213"/>
      <c r="B3152" s="214"/>
      <c r="C3152" s="213"/>
      <c r="D3152" s="213"/>
      <c r="E3152" s="213"/>
      <c r="F3152" s="213"/>
      <c r="G3152" s="213"/>
    </row>
    <row r="3153" spans="1:7" x14ac:dyDescent="0.2">
      <c r="A3153" s="213"/>
      <c r="B3153" s="214"/>
      <c r="C3153" s="213"/>
      <c r="D3153" s="213"/>
      <c r="E3153" s="213"/>
      <c r="F3153" s="213"/>
      <c r="G3153" s="213"/>
    </row>
    <row r="3154" spans="1:7" x14ac:dyDescent="0.2">
      <c r="A3154" s="213"/>
      <c r="B3154" s="214"/>
      <c r="C3154" s="213"/>
      <c r="D3154" s="213"/>
      <c r="E3154" s="213"/>
      <c r="F3154" s="213"/>
      <c r="G3154" s="213"/>
    </row>
    <row r="3155" spans="1:7" x14ac:dyDescent="0.2">
      <c r="A3155" s="213"/>
      <c r="B3155" s="214"/>
      <c r="C3155" s="213"/>
      <c r="D3155" s="213"/>
      <c r="E3155" s="213"/>
      <c r="F3155" s="213"/>
      <c r="G3155" s="213"/>
    </row>
    <row r="3156" spans="1:7" x14ac:dyDescent="0.2">
      <c r="A3156" s="213"/>
      <c r="B3156" s="214"/>
      <c r="C3156" s="213"/>
      <c r="D3156" s="213"/>
      <c r="E3156" s="213"/>
      <c r="F3156" s="213"/>
      <c r="G3156" s="213"/>
    </row>
    <row r="3157" spans="1:7" x14ac:dyDescent="0.2">
      <c r="A3157" s="213"/>
      <c r="B3157" s="214"/>
      <c r="C3157" s="213"/>
      <c r="D3157" s="213"/>
      <c r="E3157" s="213"/>
      <c r="F3157" s="213"/>
      <c r="G3157" s="213"/>
    </row>
    <row r="3158" spans="1:7" x14ac:dyDescent="0.2">
      <c r="A3158" s="213"/>
      <c r="B3158" s="214"/>
      <c r="C3158" s="213"/>
      <c r="D3158" s="213"/>
      <c r="E3158" s="213"/>
      <c r="F3158" s="213"/>
      <c r="G3158" s="213"/>
    </row>
    <row r="3159" spans="1:7" x14ac:dyDescent="0.2">
      <c r="A3159" s="213"/>
      <c r="B3159" s="214"/>
      <c r="C3159" s="213"/>
      <c r="D3159" s="213"/>
      <c r="E3159" s="213"/>
      <c r="F3159" s="213"/>
      <c r="G3159" s="213"/>
    </row>
    <row r="3160" spans="1:7" x14ac:dyDescent="0.2">
      <c r="A3160" s="213"/>
      <c r="B3160" s="214"/>
      <c r="C3160" s="213"/>
      <c r="D3160" s="213"/>
      <c r="E3160" s="213"/>
      <c r="F3160" s="213"/>
      <c r="G3160" s="213"/>
    </row>
    <row r="3161" spans="1:7" x14ac:dyDescent="0.2">
      <c r="A3161" s="213"/>
      <c r="B3161" s="214"/>
      <c r="C3161" s="213"/>
      <c r="D3161" s="213"/>
      <c r="E3161" s="213"/>
      <c r="F3161" s="213"/>
      <c r="G3161" s="213"/>
    </row>
    <row r="3162" spans="1:7" x14ac:dyDescent="0.2">
      <c r="A3162" s="213"/>
      <c r="B3162" s="214"/>
      <c r="C3162" s="213"/>
      <c r="D3162" s="213"/>
      <c r="E3162" s="213"/>
      <c r="F3162" s="213"/>
      <c r="G3162" s="213"/>
    </row>
    <row r="3163" spans="1:7" x14ac:dyDescent="0.2">
      <c r="A3163" s="213"/>
      <c r="B3163" s="214"/>
      <c r="C3163" s="213"/>
      <c r="D3163" s="213"/>
      <c r="E3163" s="213"/>
      <c r="F3163" s="213"/>
      <c r="G3163" s="213"/>
    </row>
    <row r="3164" spans="1:7" x14ac:dyDescent="0.2">
      <c r="A3164" s="213"/>
      <c r="B3164" s="214"/>
      <c r="C3164" s="213"/>
      <c r="D3164" s="213"/>
      <c r="E3164" s="213"/>
      <c r="F3164" s="213"/>
      <c r="G3164" s="213"/>
    </row>
    <row r="3165" spans="1:7" x14ac:dyDescent="0.2">
      <c r="A3165" s="213"/>
      <c r="B3165" s="214"/>
      <c r="C3165" s="213"/>
      <c r="D3165" s="213"/>
      <c r="E3165" s="213"/>
      <c r="F3165" s="213"/>
      <c r="G3165" s="213"/>
    </row>
    <row r="3166" spans="1:7" x14ac:dyDescent="0.2">
      <c r="A3166" s="213"/>
      <c r="B3166" s="214"/>
      <c r="C3166" s="213"/>
      <c r="D3166" s="213"/>
      <c r="E3166" s="213"/>
      <c r="F3166" s="213"/>
      <c r="G3166" s="213"/>
    </row>
    <row r="3167" spans="1:7" x14ac:dyDescent="0.2">
      <c r="A3167" s="213"/>
      <c r="B3167" s="214"/>
      <c r="C3167" s="213"/>
      <c r="D3167" s="213"/>
      <c r="E3167" s="213"/>
      <c r="F3167" s="213"/>
      <c r="G3167" s="213"/>
    </row>
    <row r="3168" spans="1:7" x14ac:dyDescent="0.2">
      <c r="A3168" s="213"/>
      <c r="B3168" s="214"/>
      <c r="C3168" s="213"/>
      <c r="D3168" s="213"/>
      <c r="E3168" s="213"/>
      <c r="F3168" s="213"/>
      <c r="G3168" s="213"/>
    </row>
    <row r="3169" spans="1:7" x14ac:dyDescent="0.2">
      <c r="A3169" s="213"/>
      <c r="B3169" s="214"/>
      <c r="C3169" s="213"/>
      <c r="D3169" s="213"/>
      <c r="E3169" s="213"/>
      <c r="F3169" s="213"/>
      <c r="G3169" s="213"/>
    </row>
    <row r="3170" spans="1:7" x14ac:dyDescent="0.2">
      <c r="A3170" s="213"/>
      <c r="B3170" s="214"/>
      <c r="C3170" s="213"/>
      <c r="D3170" s="213"/>
      <c r="E3170" s="213"/>
      <c r="F3170" s="213"/>
      <c r="G3170" s="213"/>
    </row>
    <row r="3171" spans="1:7" x14ac:dyDescent="0.2">
      <c r="A3171" s="213"/>
      <c r="B3171" s="214"/>
      <c r="C3171" s="213"/>
      <c r="D3171" s="213"/>
      <c r="E3171" s="213"/>
      <c r="F3171" s="213"/>
      <c r="G3171" s="213"/>
    </row>
    <row r="3172" spans="1:7" x14ac:dyDescent="0.2">
      <c r="A3172" s="213"/>
      <c r="B3172" s="214"/>
      <c r="C3172" s="213"/>
      <c r="D3172" s="213"/>
      <c r="E3172" s="213"/>
      <c r="F3172" s="213"/>
      <c r="G3172" s="213"/>
    </row>
    <row r="3173" spans="1:7" x14ac:dyDescent="0.2">
      <c r="A3173" s="213"/>
      <c r="B3173" s="214"/>
      <c r="C3173" s="213"/>
      <c r="D3173" s="213"/>
      <c r="E3173" s="213"/>
      <c r="F3173" s="213"/>
      <c r="G3173" s="213"/>
    </row>
    <row r="3174" spans="1:7" x14ac:dyDescent="0.2">
      <c r="A3174" s="213"/>
      <c r="B3174" s="214"/>
      <c r="C3174" s="213"/>
      <c r="D3174" s="213"/>
      <c r="E3174" s="213"/>
      <c r="F3174" s="213"/>
      <c r="G3174" s="213"/>
    </row>
    <row r="3175" spans="1:7" x14ac:dyDescent="0.2">
      <c r="A3175" s="213"/>
      <c r="B3175" s="214"/>
      <c r="C3175" s="213"/>
      <c r="D3175" s="213"/>
      <c r="E3175" s="213"/>
      <c r="F3175" s="213"/>
      <c r="G3175" s="213"/>
    </row>
    <row r="3176" spans="1:7" x14ac:dyDescent="0.2">
      <c r="A3176" s="213"/>
      <c r="B3176" s="214"/>
      <c r="C3176" s="213"/>
      <c r="D3176" s="213"/>
      <c r="E3176" s="213"/>
      <c r="F3176" s="213"/>
      <c r="G3176" s="213"/>
    </row>
    <row r="3177" spans="1:7" x14ac:dyDescent="0.2">
      <c r="A3177" s="213"/>
      <c r="B3177" s="214"/>
      <c r="C3177" s="213"/>
      <c r="D3177" s="213"/>
      <c r="E3177" s="213"/>
      <c r="F3177" s="213"/>
      <c r="G3177" s="213"/>
    </row>
    <row r="3178" spans="1:7" x14ac:dyDescent="0.2">
      <c r="A3178" s="213"/>
      <c r="B3178" s="214"/>
      <c r="C3178" s="213"/>
      <c r="D3178" s="213"/>
      <c r="E3178" s="213"/>
      <c r="F3178" s="213"/>
      <c r="G3178" s="213"/>
    </row>
    <row r="3179" spans="1:7" x14ac:dyDescent="0.2">
      <c r="A3179" s="213"/>
      <c r="B3179" s="214"/>
      <c r="C3179" s="213"/>
      <c r="D3179" s="213"/>
      <c r="E3179" s="213"/>
      <c r="F3179" s="213"/>
      <c r="G3179" s="213"/>
    </row>
    <row r="3180" spans="1:7" x14ac:dyDescent="0.2">
      <c r="A3180" s="213"/>
      <c r="B3180" s="214"/>
      <c r="C3180" s="213"/>
      <c r="D3180" s="213"/>
      <c r="E3180" s="213"/>
      <c r="F3180" s="213"/>
      <c r="G3180" s="213"/>
    </row>
    <row r="3181" spans="1:7" x14ac:dyDescent="0.2">
      <c r="A3181" s="213"/>
      <c r="B3181" s="214"/>
      <c r="C3181" s="213"/>
      <c r="D3181" s="213"/>
      <c r="E3181" s="213"/>
      <c r="F3181" s="213"/>
      <c r="G3181" s="213"/>
    </row>
    <row r="3182" spans="1:7" x14ac:dyDescent="0.2">
      <c r="A3182" s="213"/>
      <c r="B3182" s="214"/>
      <c r="C3182" s="213"/>
      <c r="D3182" s="213"/>
      <c r="E3182" s="213"/>
      <c r="F3182" s="213"/>
      <c r="G3182" s="213"/>
    </row>
    <row r="3183" spans="1:7" x14ac:dyDescent="0.2">
      <c r="A3183" s="213"/>
      <c r="B3183" s="214"/>
      <c r="C3183" s="213"/>
      <c r="D3183" s="213"/>
      <c r="E3183" s="213"/>
      <c r="F3183" s="213"/>
      <c r="G3183" s="213"/>
    </row>
    <row r="3184" spans="1:7" x14ac:dyDescent="0.2">
      <c r="A3184" s="213"/>
      <c r="B3184" s="214"/>
      <c r="C3184" s="213"/>
      <c r="D3184" s="213"/>
      <c r="E3184" s="213"/>
      <c r="F3184" s="213"/>
      <c r="G3184" s="213"/>
    </row>
    <row r="3185" spans="1:7" x14ac:dyDescent="0.2">
      <c r="A3185" s="213"/>
      <c r="B3185" s="214"/>
      <c r="C3185" s="213"/>
      <c r="D3185" s="213"/>
      <c r="E3185" s="213"/>
      <c r="F3185" s="213"/>
      <c r="G3185" s="213"/>
    </row>
    <row r="3186" spans="1:7" x14ac:dyDescent="0.2">
      <c r="A3186" s="213"/>
      <c r="B3186" s="214"/>
      <c r="C3186" s="213"/>
      <c r="D3186" s="213"/>
      <c r="E3186" s="213"/>
      <c r="F3186" s="213"/>
      <c r="G3186" s="213"/>
    </row>
    <row r="3187" spans="1:7" x14ac:dyDescent="0.2">
      <c r="A3187" s="213"/>
      <c r="B3187" s="214"/>
      <c r="C3187" s="213"/>
      <c r="D3187" s="213"/>
      <c r="E3187" s="213"/>
      <c r="F3187" s="213"/>
      <c r="G3187" s="213"/>
    </row>
    <row r="3188" spans="1:7" x14ac:dyDescent="0.2">
      <c r="A3188" s="213"/>
      <c r="B3188" s="214"/>
      <c r="C3188" s="213"/>
      <c r="D3188" s="213"/>
      <c r="E3188" s="213"/>
      <c r="F3188" s="213"/>
      <c r="G3188" s="213"/>
    </row>
    <row r="3189" spans="1:7" x14ac:dyDescent="0.2">
      <c r="A3189" s="213"/>
      <c r="B3189" s="214"/>
      <c r="C3189" s="213"/>
      <c r="D3189" s="213"/>
      <c r="E3189" s="213"/>
      <c r="F3189" s="213"/>
      <c r="G3189" s="213"/>
    </row>
    <row r="3190" spans="1:7" x14ac:dyDescent="0.2">
      <c r="A3190" s="213"/>
      <c r="B3190" s="214"/>
      <c r="C3190" s="213"/>
      <c r="D3190" s="213"/>
      <c r="E3190" s="213"/>
      <c r="F3190" s="213"/>
      <c r="G3190" s="213"/>
    </row>
    <row r="3191" spans="1:7" x14ac:dyDescent="0.2">
      <c r="A3191" s="213"/>
      <c r="B3191" s="214"/>
      <c r="C3191" s="213"/>
      <c r="D3191" s="213"/>
      <c r="E3191" s="213"/>
      <c r="F3191" s="213"/>
      <c r="G3191" s="213"/>
    </row>
    <row r="3192" spans="1:7" x14ac:dyDescent="0.2">
      <c r="A3192" s="213"/>
      <c r="B3192" s="214"/>
      <c r="C3192" s="213"/>
      <c r="D3192" s="213"/>
      <c r="E3192" s="213"/>
      <c r="F3192" s="213"/>
      <c r="G3192" s="213"/>
    </row>
    <row r="3193" spans="1:7" x14ac:dyDescent="0.2">
      <c r="A3193" s="213"/>
      <c r="B3193" s="214"/>
      <c r="C3193" s="213"/>
      <c r="D3193" s="213"/>
      <c r="E3193" s="213"/>
      <c r="F3193" s="213"/>
      <c r="G3193" s="213"/>
    </row>
    <row r="3194" spans="1:7" x14ac:dyDescent="0.2">
      <c r="A3194" s="213"/>
      <c r="B3194" s="214"/>
      <c r="C3194" s="213"/>
      <c r="D3194" s="213"/>
      <c r="E3194" s="213"/>
      <c r="F3194" s="213"/>
      <c r="G3194" s="213"/>
    </row>
    <row r="3195" spans="1:7" x14ac:dyDescent="0.2">
      <c r="A3195" s="213"/>
      <c r="B3195" s="214"/>
      <c r="C3195" s="213"/>
      <c r="D3195" s="213"/>
      <c r="E3195" s="213"/>
      <c r="F3195" s="213"/>
      <c r="G3195" s="213"/>
    </row>
    <row r="3196" spans="1:7" x14ac:dyDescent="0.2">
      <c r="A3196" s="213"/>
      <c r="B3196" s="214"/>
      <c r="C3196" s="213"/>
      <c r="D3196" s="213"/>
      <c r="E3196" s="213"/>
      <c r="F3196" s="213"/>
      <c r="G3196" s="213"/>
    </row>
    <row r="3197" spans="1:7" x14ac:dyDescent="0.2">
      <c r="A3197" s="213"/>
      <c r="B3197" s="214"/>
      <c r="C3197" s="213"/>
      <c r="D3197" s="213"/>
      <c r="E3197" s="213"/>
      <c r="F3197" s="213"/>
      <c r="G3197" s="213"/>
    </row>
    <row r="3198" spans="1:7" x14ac:dyDescent="0.2">
      <c r="A3198" s="213"/>
      <c r="B3198" s="214"/>
      <c r="C3198" s="213"/>
      <c r="D3198" s="213"/>
      <c r="E3198" s="213"/>
      <c r="F3198" s="213"/>
      <c r="G3198" s="213"/>
    </row>
    <row r="3199" spans="1:7" x14ac:dyDescent="0.2">
      <c r="A3199" s="213"/>
      <c r="B3199" s="214"/>
      <c r="C3199" s="213"/>
      <c r="D3199" s="213"/>
      <c r="E3199" s="213"/>
      <c r="F3199" s="213"/>
      <c r="G3199" s="213"/>
    </row>
    <row r="3200" spans="1:7" x14ac:dyDescent="0.2">
      <c r="A3200" s="213"/>
      <c r="B3200" s="214"/>
      <c r="C3200" s="213"/>
      <c r="D3200" s="213"/>
      <c r="E3200" s="213"/>
      <c r="F3200" s="213"/>
      <c r="G3200" s="213"/>
    </row>
    <row r="3201" spans="1:7" x14ac:dyDescent="0.2">
      <c r="A3201" s="213"/>
      <c r="B3201" s="214"/>
      <c r="C3201" s="213"/>
      <c r="D3201" s="213"/>
      <c r="E3201" s="213"/>
      <c r="F3201" s="213"/>
      <c r="G3201" s="213"/>
    </row>
    <row r="3202" spans="1:7" x14ac:dyDescent="0.2">
      <c r="A3202" s="213"/>
      <c r="B3202" s="214"/>
      <c r="C3202" s="213"/>
      <c r="D3202" s="213"/>
      <c r="E3202" s="213"/>
      <c r="F3202" s="213"/>
      <c r="G3202" s="213"/>
    </row>
    <row r="3203" spans="1:7" x14ac:dyDescent="0.2">
      <c r="A3203" s="213"/>
      <c r="B3203" s="214"/>
      <c r="C3203" s="213"/>
      <c r="D3203" s="213"/>
      <c r="E3203" s="213"/>
      <c r="F3203" s="213"/>
      <c r="G3203" s="213"/>
    </row>
    <row r="3204" spans="1:7" x14ac:dyDescent="0.2">
      <c r="A3204" s="213"/>
      <c r="B3204" s="214"/>
      <c r="C3204" s="213"/>
      <c r="D3204" s="213"/>
      <c r="E3204" s="213"/>
      <c r="F3204" s="213"/>
      <c r="G3204" s="213"/>
    </row>
    <row r="3205" spans="1:7" x14ac:dyDescent="0.2">
      <c r="A3205" s="213"/>
      <c r="B3205" s="214"/>
      <c r="C3205" s="213"/>
      <c r="D3205" s="213"/>
      <c r="E3205" s="213"/>
      <c r="F3205" s="213"/>
      <c r="G3205" s="213"/>
    </row>
    <row r="3206" spans="1:7" x14ac:dyDescent="0.2">
      <c r="A3206" s="213"/>
      <c r="B3206" s="214"/>
      <c r="C3206" s="213"/>
      <c r="D3206" s="213"/>
      <c r="E3206" s="213"/>
      <c r="F3206" s="213"/>
      <c r="G3206" s="213"/>
    </row>
    <row r="3207" spans="1:7" x14ac:dyDescent="0.2">
      <c r="A3207" s="213"/>
      <c r="B3207" s="214"/>
      <c r="C3207" s="213"/>
      <c r="D3207" s="213"/>
      <c r="E3207" s="213"/>
      <c r="F3207" s="213"/>
      <c r="G3207" s="213"/>
    </row>
    <row r="3208" spans="1:7" x14ac:dyDescent="0.2">
      <c r="A3208" s="213"/>
      <c r="B3208" s="214"/>
      <c r="C3208" s="213"/>
      <c r="D3208" s="213"/>
      <c r="E3208" s="213"/>
      <c r="F3208" s="213"/>
      <c r="G3208" s="213"/>
    </row>
    <row r="3209" spans="1:7" x14ac:dyDescent="0.2">
      <c r="A3209" s="213"/>
      <c r="B3209" s="214"/>
      <c r="C3209" s="213"/>
      <c r="D3209" s="213"/>
      <c r="E3209" s="213"/>
      <c r="F3209" s="213"/>
      <c r="G3209" s="213"/>
    </row>
    <row r="3210" spans="1:7" x14ac:dyDescent="0.2">
      <c r="A3210" s="213"/>
      <c r="B3210" s="214"/>
      <c r="C3210" s="213"/>
      <c r="D3210" s="213"/>
      <c r="E3210" s="213"/>
      <c r="F3210" s="213"/>
      <c r="G3210" s="213"/>
    </row>
    <row r="3211" spans="1:7" x14ac:dyDescent="0.2">
      <c r="A3211" s="213"/>
      <c r="B3211" s="214"/>
      <c r="C3211" s="213"/>
      <c r="D3211" s="213"/>
      <c r="E3211" s="213"/>
      <c r="F3211" s="213"/>
      <c r="G3211" s="213"/>
    </row>
    <row r="3212" spans="1:7" x14ac:dyDescent="0.2">
      <c r="A3212" s="213"/>
      <c r="B3212" s="214"/>
      <c r="C3212" s="213"/>
      <c r="D3212" s="213"/>
      <c r="E3212" s="213"/>
      <c r="F3212" s="213"/>
      <c r="G3212" s="213"/>
    </row>
    <row r="3213" spans="1:7" x14ac:dyDescent="0.2">
      <c r="A3213" s="213"/>
      <c r="B3213" s="214"/>
      <c r="C3213" s="213"/>
      <c r="D3213" s="213"/>
      <c r="E3213" s="213"/>
      <c r="F3213" s="213"/>
      <c r="G3213" s="213"/>
    </row>
    <row r="3214" spans="1:7" x14ac:dyDescent="0.2">
      <c r="A3214" s="213"/>
      <c r="B3214" s="214"/>
      <c r="C3214" s="213"/>
      <c r="D3214" s="213"/>
      <c r="E3214" s="213"/>
      <c r="F3214" s="213"/>
      <c r="G3214" s="213"/>
    </row>
    <row r="3215" spans="1:7" x14ac:dyDescent="0.2">
      <c r="A3215" s="213"/>
      <c r="B3215" s="214"/>
      <c r="C3215" s="213"/>
      <c r="D3215" s="213"/>
      <c r="E3215" s="213"/>
      <c r="F3215" s="213"/>
      <c r="G3215" s="213"/>
    </row>
    <row r="3216" spans="1:7" x14ac:dyDescent="0.2">
      <c r="A3216" s="213"/>
      <c r="B3216" s="214"/>
      <c r="C3216" s="213"/>
      <c r="D3216" s="213"/>
      <c r="E3216" s="213"/>
      <c r="F3216" s="213"/>
      <c r="G3216" s="213"/>
    </row>
    <row r="3217" spans="1:7" x14ac:dyDescent="0.2">
      <c r="A3217" s="213"/>
      <c r="B3217" s="214"/>
      <c r="C3217" s="213"/>
      <c r="D3217" s="213"/>
      <c r="E3217" s="213"/>
      <c r="F3217" s="213"/>
      <c r="G3217" s="213"/>
    </row>
    <row r="3218" spans="1:7" x14ac:dyDescent="0.2">
      <c r="A3218" s="213"/>
      <c r="B3218" s="214"/>
      <c r="C3218" s="213"/>
      <c r="D3218" s="213"/>
      <c r="E3218" s="213"/>
      <c r="F3218" s="213"/>
      <c r="G3218" s="213"/>
    </row>
    <row r="3219" spans="1:7" x14ac:dyDescent="0.2">
      <c r="A3219" s="213"/>
      <c r="B3219" s="214"/>
      <c r="C3219" s="213"/>
      <c r="D3219" s="213"/>
      <c r="E3219" s="213"/>
      <c r="F3219" s="213"/>
      <c r="G3219" s="213"/>
    </row>
    <row r="3220" spans="1:7" x14ac:dyDescent="0.2">
      <c r="A3220" s="213"/>
      <c r="B3220" s="214"/>
      <c r="C3220" s="213"/>
      <c r="D3220" s="213"/>
      <c r="E3220" s="213"/>
      <c r="F3220" s="213"/>
      <c r="G3220" s="213"/>
    </row>
    <row r="3221" spans="1:7" x14ac:dyDescent="0.2">
      <c r="A3221" s="213"/>
      <c r="B3221" s="214"/>
      <c r="C3221" s="213"/>
      <c r="D3221" s="213"/>
      <c r="E3221" s="213"/>
      <c r="F3221" s="213"/>
      <c r="G3221" s="213"/>
    </row>
    <row r="3222" spans="1:7" x14ac:dyDescent="0.2">
      <c r="A3222" s="213"/>
      <c r="B3222" s="214"/>
      <c r="C3222" s="213"/>
      <c r="D3222" s="213"/>
      <c r="E3222" s="213"/>
      <c r="F3222" s="213"/>
      <c r="G3222" s="213"/>
    </row>
    <row r="3223" spans="1:7" x14ac:dyDescent="0.2">
      <c r="A3223" s="213"/>
      <c r="B3223" s="214"/>
      <c r="C3223" s="213"/>
      <c r="D3223" s="213"/>
      <c r="E3223" s="213"/>
      <c r="F3223" s="213"/>
      <c r="G3223" s="213"/>
    </row>
    <row r="3224" spans="1:7" x14ac:dyDescent="0.2">
      <c r="A3224" s="213"/>
      <c r="B3224" s="214"/>
      <c r="C3224" s="213"/>
      <c r="D3224" s="213"/>
      <c r="E3224" s="213"/>
      <c r="F3224" s="213"/>
      <c r="G3224" s="213"/>
    </row>
    <row r="3225" spans="1:7" x14ac:dyDescent="0.2">
      <c r="A3225" s="213"/>
      <c r="B3225" s="214"/>
      <c r="C3225" s="213"/>
      <c r="D3225" s="213"/>
      <c r="E3225" s="213"/>
      <c r="F3225" s="213"/>
      <c r="G3225" s="213"/>
    </row>
    <row r="3226" spans="1:7" x14ac:dyDescent="0.2">
      <c r="A3226" s="213"/>
      <c r="B3226" s="214"/>
      <c r="C3226" s="213"/>
      <c r="D3226" s="213"/>
      <c r="E3226" s="213"/>
      <c r="F3226" s="213"/>
      <c r="G3226" s="213"/>
    </row>
    <row r="3227" spans="1:7" x14ac:dyDescent="0.2">
      <c r="A3227" s="213"/>
      <c r="B3227" s="214"/>
      <c r="C3227" s="213"/>
      <c r="D3227" s="213"/>
      <c r="E3227" s="213"/>
      <c r="F3227" s="213"/>
      <c r="G3227" s="213"/>
    </row>
    <row r="3228" spans="1:7" x14ac:dyDescent="0.2">
      <c r="A3228" s="213"/>
      <c r="B3228" s="214"/>
      <c r="C3228" s="213"/>
      <c r="D3228" s="213"/>
      <c r="E3228" s="213"/>
      <c r="F3228" s="213"/>
      <c r="G3228" s="213"/>
    </row>
    <row r="3229" spans="1:7" x14ac:dyDescent="0.2">
      <c r="A3229" s="213"/>
      <c r="B3229" s="214"/>
      <c r="C3229" s="213"/>
      <c r="D3229" s="213"/>
      <c r="E3229" s="213"/>
      <c r="F3229" s="213"/>
      <c r="G3229" s="213"/>
    </row>
    <row r="3230" spans="1:7" x14ac:dyDescent="0.2">
      <c r="A3230" s="213"/>
      <c r="B3230" s="214"/>
      <c r="C3230" s="213"/>
      <c r="D3230" s="213"/>
      <c r="E3230" s="213"/>
      <c r="F3230" s="213"/>
      <c r="G3230" s="213"/>
    </row>
    <row r="3231" spans="1:7" x14ac:dyDescent="0.2">
      <c r="A3231" s="213"/>
      <c r="B3231" s="214"/>
      <c r="C3231" s="213"/>
      <c r="D3231" s="213"/>
      <c r="E3231" s="213"/>
      <c r="F3231" s="213"/>
      <c r="G3231" s="213"/>
    </row>
    <row r="3232" spans="1:7" x14ac:dyDescent="0.2">
      <c r="A3232" s="213"/>
      <c r="B3232" s="214"/>
      <c r="C3232" s="213"/>
      <c r="D3232" s="213"/>
      <c r="E3232" s="213"/>
      <c r="F3232" s="213"/>
      <c r="G3232" s="213"/>
    </row>
    <row r="3233" spans="1:7" x14ac:dyDescent="0.2">
      <c r="A3233" s="213"/>
      <c r="B3233" s="214"/>
      <c r="C3233" s="213"/>
      <c r="D3233" s="213"/>
      <c r="E3233" s="213"/>
      <c r="F3233" s="213"/>
      <c r="G3233" s="213"/>
    </row>
    <row r="3234" spans="1:7" x14ac:dyDescent="0.2">
      <c r="A3234" s="213"/>
      <c r="B3234" s="214"/>
      <c r="C3234" s="213"/>
      <c r="D3234" s="213"/>
      <c r="E3234" s="213"/>
      <c r="F3234" s="213"/>
      <c r="G3234" s="213"/>
    </row>
    <row r="3235" spans="1:7" x14ac:dyDescent="0.2">
      <c r="A3235" s="213"/>
      <c r="B3235" s="214"/>
      <c r="C3235" s="213"/>
      <c r="D3235" s="213"/>
      <c r="E3235" s="213"/>
      <c r="F3235" s="213"/>
      <c r="G3235" s="213"/>
    </row>
    <row r="3236" spans="1:7" x14ac:dyDescent="0.2">
      <c r="A3236" s="213"/>
      <c r="B3236" s="214"/>
      <c r="C3236" s="213"/>
      <c r="D3236" s="213"/>
      <c r="E3236" s="213"/>
      <c r="F3236" s="213"/>
      <c r="G3236" s="213"/>
    </row>
    <row r="3237" spans="1:7" x14ac:dyDescent="0.2">
      <c r="A3237" s="213"/>
      <c r="B3237" s="214"/>
      <c r="C3237" s="213"/>
      <c r="D3237" s="213"/>
      <c r="E3237" s="213"/>
      <c r="F3237" s="213"/>
      <c r="G3237" s="213"/>
    </row>
    <row r="3238" spans="1:7" x14ac:dyDescent="0.2">
      <c r="A3238" s="213"/>
      <c r="B3238" s="214"/>
      <c r="C3238" s="213"/>
      <c r="D3238" s="213"/>
      <c r="E3238" s="213"/>
      <c r="F3238" s="213"/>
      <c r="G3238" s="213"/>
    </row>
    <row r="3239" spans="1:7" x14ac:dyDescent="0.2">
      <c r="A3239" s="213"/>
      <c r="B3239" s="214"/>
      <c r="C3239" s="213"/>
      <c r="D3239" s="213"/>
      <c r="E3239" s="213"/>
      <c r="F3239" s="213"/>
      <c r="G3239" s="213"/>
    </row>
    <row r="3240" spans="1:7" x14ac:dyDescent="0.2">
      <c r="A3240" s="213"/>
      <c r="B3240" s="214"/>
      <c r="C3240" s="213"/>
      <c r="D3240" s="213"/>
      <c r="E3240" s="213"/>
      <c r="F3240" s="213"/>
      <c r="G3240" s="213"/>
    </row>
    <row r="3241" spans="1:7" x14ac:dyDescent="0.2">
      <c r="A3241" s="213"/>
      <c r="B3241" s="214"/>
      <c r="C3241" s="213"/>
      <c r="D3241" s="213"/>
      <c r="E3241" s="213"/>
      <c r="F3241" s="213"/>
      <c r="G3241" s="213"/>
    </row>
    <row r="3242" spans="1:7" x14ac:dyDescent="0.2">
      <c r="A3242" s="213"/>
      <c r="B3242" s="214"/>
      <c r="C3242" s="213"/>
      <c r="D3242" s="213"/>
      <c r="E3242" s="213"/>
      <c r="F3242" s="213"/>
      <c r="G3242" s="213"/>
    </row>
    <row r="3243" spans="1:7" x14ac:dyDescent="0.2">
      <c r="A3243" s="213"/>
      <c r="B3243" s="214"/>
      <c r="C3243" s="213"/>
      <c r="D3243" s="213"/>
      <c r="E3243" s="213"/>
      <c r="F3243" s="213"/>
      <c r="G3243" s="213"/>
    </row>
    <row r="3244" spans="1:7" x14ac:dyDescent="0.2">
      <c r="A3244" s="213"/>
      <c r="B3244" s="214"/>
      <c r="C3244" s="213"/>
      <c r="D3244" s="213"/>
      <c r="E3244" s="213"/>
      <c r="F3244" s="213"/>
      <c r="G3244" s="213"/>
    </row>
    <row r="3245" spans="1:7" x14ac:dyDescent="0.2">
      <c r="A3245" s="213"/>
      <c r="B3245" s="214"/>
      <c r="C3245" s="213"/>
      <c r="D3245" s="213"/>
      <c r="E3245" s="213"/>
      <c r="F3245" s="213"/>
      <c r="G3245" s="213"/>
    </row>
    <row r="3246" spans="1:7" x14ac:dyDescent="0.2">
      <c r="A3246" s="213"/>
      <c r="B3246" s="214"/>
      <c r="C3246" s="213"/>
      <c r="D3246" s="213"/>
      <c r="E3246" s="213"/>
      <c r="F3246" s="213"/>
      <c r="G3246" s="213"/>
    </row>
    <row r="3247" spans="1:7" x14ac:dyDescent="0.2">
      <c r="A3247" s="213"/>
      <c r="B3247" s="214"/>
      <c r="C3247" s="213"/>
      <c r="D3247" s="213"/>
      <c r="E3247" s="213"/>
      <c r="F3247" s="213"/>
      <c r="G3247" s="213"/>
    </row>
    <row r="3248" spans="1:7" x14ac:dyDescent="0.2">
      <c r="A3248" s="213"/>
      <c r="B3248" s="214"/>
      <c r="C3248" s="213"/>
      <c r="D3248" s="213"/>
      <c r="E3248" s="213"/>
      <c r="F3248" s="213"/>
      <c r="G3248" s="213"/>
    </row>
    <row r="3249" spans="1:7" x14ac:dyDescent="0.2">
      <c r="A3249" s="213"/>
      <c r="B3249" s="214"/>
      <c r="C3249" s="213"/>
      <c r="D3249" s="213"/>
      <c r="E3249" s="213"/>
      <c r="F3249" s="213"/>
      <c r="G3249" s="213"/>
    </row>
    <row r="3250" spans="1:7" x14ac:dyDescent="0.2">
      <c r="A3250" s="213"/>
      <c r="B3250" s="214"/>
      <c r="C3250" s="213"/>
      <c r="D3250" s="213"/>
      <c r="E3250" s="213"/>
      <c r="F3250" s="213"/>
      <c r="G3250" s="213"/>
    </row>
    <row r="3251" spans="1:7" x14ac:dyDescent="0.2">
      <c r="A3251" s="213"/>
      <c r="B3251" s="214"/>
      <c r="C3251" s="213"/>
      <c r="D3251" s="213"/>
      <c r="E3251" s="213"/>
      <c r="F3251" s="213"/>
      <c r="G3251" s="213"/>
    </row>
    <row r="3252" spans="1:7" x14ac:dyDescent="0.2">
      <c r="A3252" s="213"/>
      <c r="B3252" s="214"/>
      <c r="C3252" s="213"/>
      <c r="D3252" s="213"/>
      <c r="E3252" s="213"/>
      <c r="F3252" s="213"/>
      <c r="G3252" s="213"/>
    </row>
    <row r="3253" spans="1:7" x14ac:dyDescent="0.2">
      <c r="A3253" s="213"/>
      <c r="B3253" s="214"/>
      <c r="C3253" s="213"/>
      <c r="D3253" s="213"/>
      <c r="E3253" s="213"/>
      <c r="F3253" s="213"/>
      <c r="G3253" s="213"/>
    </row>
    <row r="3254" spans="1:7" x14ac:dyDescent="0.2">
      <c r="A3254" s="213"/>
      <c r="B3254" s="214"/>
      <c r="C3254" s="213"/>
      <c r="D3254" s="213"/>
      <c r="E3254" s="213"/>
      <c r="F3254" s="213"/>
      <c r="G3254" s="213"/>
    </row>
    <row r="3255" spans="1:7" x14ac:dyDescent="0.2">
      <c r="A3255" s="213"/>
      <c r="B3255" s="214"/>
      <c r="C3255" s="213"/>
      <c r="D3255" s="213"/>
      <c r="E3255" s="213"/>
      <c r="F3255" s="213"/>
      <c r="G3255" s="213"/>
    </row>
    <row r="3256" spans="1:7" x14ac:dyDescent="0.2">
      <c r="A3256" s="213"/>
      <c r="B3256" s="214"/>
      <c r="C3256" s="213"/>
      <c r="D3256" s="213"/>
      <c r="E3256" s="213"/>
      <c r="F3256" s="213"/>
      <c r="G3256" s="213"/>
    </row>
    <row r="3257" spans="1:7" x14ac:dyDescent="0.2">
      <c r="A3257" s="213"/>
      <c r="B3257" s="214"/>
      <c r="C3257" s="213"/>
      <c r="D3257" s="213"/>
      <c r="E3257" s="213"/>
      <c r="F3257" s="213"/>
      <c r="G3257" s="213"/>
    </row>
    <row r="3258" spans="1:7" x14ac:dyDescent="0.2">
      <c r="A3258" s="213"/>
      <c r="B3258" s="214"/>
      <c r="C3258" s="213"/>
      <c r="D3258" s="213"/>
      <c r="E3258" s="213"/>
      <c r="F3258" s="213"/>
      <c r="G3258" s="213"/>
    </row>
    <row r="3259" spans="1:7" x14ac:dyDescent="0.2">
      <c r="A3259" s="213"/>
      <c r="B3259" s="214"/>
      <c r="C3259" s="213"/>
      <c r="D3259" s="213"/>
      <c r="E3259" s="213"/>
      <c r="F3259" s="213"/>
      <c r="G3259" s="213"/>
    </row>
    <row r="3260" spans="1:7" x14ac:dyDescent="0.2">
      <c r="A3260" s="213"/>
      <c r="B3260" s="214"/>
      <c r="C3260" s="213"/>
      <c r="D3260" s="213"/>
      <c r="E3260" s="213"/>
      <c r="F3260" s="213"/>
      <c r="G3260" s="213"/>
    </row>
    <row r="3261" spans="1:7" x14ac:dyDescent="0.2">
      <c r="A3261" s="213"/>
      <c r="B3261" s="214"/>
      <c r="C3261" s="213"/>
      <c r="D3261" s="213"/>
      <c r="E3261" s="213"/>
      <c r="F3261" s="213"/>
      <c r="G3261" s="213"/>
    </row>
    <row r="3262" spans="1:7" x14ac:dyDescent="0.2">
      <c r="A3262" s="213"/>
      <c r="B3262" s="214"/>
      <c r="C3262" s="213"/>
      <c r="D3262" s="213"/>
      <c r="E3262" s="213"/>
      <c r="F3262" s="213"/>
      <c r="G3262" s="213"/>
    </row>
    <row r="3263" spans="1:7" x14ac:dyDescent="0.2">
      <c r="A3263" s="213"/>
      <c r="B3263" s="214"/>
      <c r="C3263" s="213"/>
      <c r="D3263" s="213"/>
      <c r="E3263" s="213"/>
      <c r="F3263" s="213"/>
      <c r="G3263" s="213"/>
    </row>
    <row r="3264" spans="1:7" x14ac:dyDescent="0.2">
      <c r="A3264" s="213"/>
      <c r="B3264" s="214"/>
      <c r="C3264" s="213"/>
      <c r="D3264" s="213"/>
      <c r="E3264" s="213"/>
      <c r="F3264" s="213"/>
      <c r="G3264" s="213"/>
    </row>
    <row r="3265" spans="1:7" x14ac:dyDescent="0.2">
      <c r="A3265" s="213"/>
      <c r="B3265" s="214"/>
      <c r="C3265" s="213"/>
      <c r="D3265" s="213"/>
      <c r="E3265" s="213"/>
      <c r="F3265" s="213"/>
      <c r="G3265" s="213"/>
    </row>
    <row r="3266" spans="1:7" x14ac:dyDescent="0.2">
      <c r="A3266" s="213"/>
      <c r="B3266" s="214"/>
      <c r="C3266" s="213"/>
      <c r="D3266" s="213"/>
      <c r="E3266" s="213"/>
      <c r="F3266" s="213"/>
      <c r="G3266" s="213"/>
    </row>
    <row r="3267" spans="1:7" x14ac:dyDescent="0.2">
      <c r="A3267" s="213"/>
      <c r="B3267" s="214"/>
      <c r="C3267" s="213"/>
      <c r="D3267" s="213"/>
      <c r="E3267" s="213"/>
      <c r="F3267" s="213"/>
      <c r="G3267" s="213"/>
    </row>
    <row r="3268" spans="1:7" x14ac:dyDescent="0.2">
      <c r="A3268" s="213"/>
      <c r="B3268" s="214"/>
      <c r="C3268" s="213"/>
      <c r="D3268" s="213"/>
      <c r="E3268" s="213"/>
      <c r="F3268" s="213"/>
      <c r="G3268" s="213"/>
    </row>
    <row r="3269" spans="1:7" x14ac:dyDescent="0.2">
      <c r="A3269" s="213"/>
      <c r="B3269" s="214"/>
      <c r="C3269" s="213"/>
      <c r="D3269" s="213"/>
      <c r="E3269" s="213"/>
      <c r="F3269" s="213"/>
      <c r="G3269" s="213"/>
    </row>
    <row r="3270" spans="1:7" x14ac:dyDescent="0.2">
      <c r="A3270" s="213"/>
      <c r="B3270" s="214"/>
      <c r="C3270" s="213"/>
      <c r="D3270" s="213"/>
      <c r="E3270" s="213"/>
      <c r="F3270" s="213"/>
      <c r="G3270" s="213"/>
    </row>
    <row r="3271" spans="1:7" x14ac:dyDescent="0.2">
      <c r="A3271" s="213"/>
      <c r="B3271" s="214"/>
      <c r="C3271" s="213"/>
      <c r="D3271" s="213"/>
      <c r="E3271" s="213"/>
      <c r="F3271" s="213"/>
      <c r="G3271" s="213"/>
    </row>
    <row r="3272" spans="1:7" x14ac:dyDescent="0.2">
      <c r="A3272" s="213"/>
      <c r="B3272" s="214"/>
      <c r="C3272" s="213"/>
      <c r="D3272" s="213"/>
      <c r="E3272" s="213"/>
      <c r="F3272" s="213"/>
      <c r="G3272" s="213"/>
    </row>
    <row r="3273" spans="1:7" x14ac:dyDescent="0.2">
      <c r="A3273" s="213"/>
      <c r="B3273" s="214"/>
      <c r="C3273" s="213"/>
      <c r="D3273" s="213"/>
      <c r="E3273" s="213"/>
      <c r="F3273" s="213"/>
      <c r="G3273" s="213"/>
    </row>
    <row r="3274" spans="1:7" x14ac:dyDescent="0.2">
      <c r="A3274" s="213"/>
      <c r="B3274" s="214"/>
      <c r="C3274" s="213"/>
      <c r="D3274" s="213"/>
      <c r="E3274" s="213"/>
      <c r="F3274" s="213"/>
      <c r="G3274" s="213"/>
    </row>
    <row r="3275" spans="1:7" x14ac:dyDescent="0.2">
      <c r="A3275" s="213"/>
      <c r="B3275" s="214"/>
      <c r="C3275" s="213"/>
      <c r="D3275" s="213"/>
      <c r="E3275" s="213"/>
      <c r="F3275" s="213"/>
      <c r="G3275" s="213"/>
    </row>
    <row r="3276" spans="1:7" x14ac:dyDescent="0.2">
      <c r="A3276" s="213"/>
      <c r="B3276" s="214"/>
      <c r="C3276" s="213"/>
      <c r="D3276" s="213"/>
      <c r="E3276" s="213"/>
      <c r="F3276" s="213"/>
      <c r="G3276" s="213"/>
    </row>
    <row r="3277" spans="1:7" x14ac:dyDescent="0.2">
      <c r="A3277" s="213"/>
      <c r="B3277" s="214"/>
      <c r="C3277" s="213"/>
      <c r="D3277" s="213"/>
      <c r="E3277" s="213"/>
      <c r="F3277" s="213"/>
      <c r="G3277" s="213"/>
    </row>
    <row r="3278" spans="1:7" x14ac:dyDescent="0.2">
      <c r="A3278" s="213"/>
      <c r="B3278" s="214"/>
      <c r="C3278" s="213"/>
      <c r="D3278" s="213"/>
      <c r="E3278" s="213"/>
      <c r="F3278" s="213"/>
      <c r="G3278" s="213"/>
    </row>
    <row r="3279" spans="1:7" x14ac:dyDescent="0.2">
      <c r="A3279" s="213"/>
      <c r="B3279" s="214"/>
      <c r="C3279" s="213"/>
      <c r="D3279" s="213"/>
      <c r="E3279" s="213"/>
      <c r="F3279" s="213"/>
      <c r="G3279" s="213"/>
    </row>
    <row r="3280" spans="1:7" x14ac:dyDescent="0.2">
      <c r="A3280" s="213"/>
      <c r="B3280" s="214"/>
      <c r="C3280" s="213"/>
      <c r="D3280" s="213"/>
      <c r="E3280" s="213"/>
      <c r="F3280" s="213"/>
      <c r="G3280" s="213"/>
    </row>
    <row r="3281" spans="1:7" x14ac:dyDescent="0.2">
      <c r="A3281" s="213"/>
      <c r="B3281" s="214"/>
      <c r="C3281" s="213"/>
      <c r="D3281" s="213"/>
      <c r="E3281" s="213"/>
      <c r="F3281" s="213"/>
      <c r="G3281" s="213"/>
    </row>
    <row r="3282" spans="1:7" x14ac:dyDescent="0.2">
      <c r="A3282" s="213"/>
      <c r="B3282" s="214"/>
      <c r="C3282" s="213"/>
      <c r="D3282" s="213"/>
      <c r="E3282" s="213"/>
      <c r="F3282" s="213"/>
      <c r="G3282" s="213"/>
    </row>
    <row r="3283" spans="1:7" x14ac:dyDescent="0.2">
      <c r="A3283" s="213"/>
      <c r="B3283" s="214"/>
      <c r="C3283" s="213"/>
      <c r="D3283" s="213"/>
      <c r="E3283" s="213"/>
      <c r="F3283" s="213"/>
      <c r="G3283" s="213"/>
    </row>
    <row r="3284" spans="1:7" x14ac:dyDescent="0.2">
      <c r="A3284" s="213"/>
      <c r="B3284" s="214"/>
      <c r="C3284" s="213"/>
      <c r="D3284" s="213"/>
      <c r="E3284" s="213"/>
      <c r="F3284" s="213"/>
      <c r="G3284" s="213"/>
    </row>
    <row r="3285" spans="1:7" x14ac:dyDescent="0.2">
      <c r="A3285" s="213"/>
      <c r="B3285" s="214"/>
      <c r="C3285" s="213"/>
      <c r="D3285" s="213"/>
      <c r="E3285" s="213"/>
      <c r="F3285" s="213"/>
      <c r="G3285" s="213"/>
    </row>
    <row r="3286" spans="1:7" x14ac:dyDescent="0.2">
      <c r="A3286" s="213"/>
      <c r="B3286" s="214"/>
      <c r="C3286" s="213"/>
      <c r="D3286" s="213"/>
      <c r="E3286" s="213"/>
      <c r="F3286" s="213"/>
      <c r="G3286" s="213"/>
    </row>
    <row r="3287" spans="1:7" x14ac:dyDescent="0.2">
      <c r="A3287" s="213"/>
      <c r="B3287" s="214"/>
      <c r="C3287" s="213"/>
      <c r="D3287" s="213"/>
      <c r="E3287" s="213"/>
      <c r="F3287" s="213"/>
      <c r="G3287" s="213"/>
    </row>
    <row r="3288" spans="1:7" x14ac:dyDescent="0.2">
      <c r="A3288" s="213"/>
      <c r="B3288" s="214"/>
      <c r="C3288" s="213"/>
      <c r="D3288" s="213"/>
      <c r="E3288" s="213"/>
      <c r="F3288" s="213"/>
      <c r="G3288" s="213"/>
    </row>
    <row r="3289" spans="1:7" x14ac:dyDescent="0.2">
      <c r="A3289" s="213"/>
      <c r="B3289" s="214"/>
      <c r="C3289" s="213"/>
      <c r="D3289" s="213"/>
      <c r="E3289" s="213"/>
      <c r="F3289" s="213"/>
      <c r="G3289" s="213"/>
    </row>
    <row r="3290" spans="1:7" x14ac:dyDescent="0.2">
      <c r="A3290" s="213"/>
      <c r="B3290" s="214"/>
      <c r="C3290" s="213"/>
      <c r="D3290" s="213"/>
      <c r="E3290" s="213"/>
      <c r="F3290" s="213"/>
      <c r="G3290" s="213"/>
    </row>
    <row r="3291" spans="1:7" x14ac:dyDescent="0.2">
      <c r="A3291" s="213"/>
      <c r="B3291" s="214"/>
      <c r="C3291" s="213"/>
      <c r="D3291" s="213"/>
      <c r="E3291" s="213"/>
      <c r="F3291" s="213"/>
      <c r="G3291" s="213"/>
    </row>
    <row r="3292" spans="1:7" x14ac:dyDescent="0.2">
      <c r="A3292" s="213"/>
      <c r="B3292" s="214"/>
      <c r="C3292" s="213"/>
      <c r="D3292" s="213"/>
      <c r="E3292" s="213"/>
      <c r="F3292" s="213"/>
      <c r="G3292" s="213"/>
    </row>
    <row r="3293" spans="1:7" x14ac:dyDescent="0.2">
      <c r="A3293" s="213"/>
      <c r="B3293" s="214"/>
      <c r="C3293" s="213"/>
      <c r="D3293" s="213"/>
      <c r="E3293" s="213"/>
      <c r="F3293" s="213"/>
      <c r="G3293" s="213"/>
    </row>
    <row r="3294" spans="1:7" x14ac:dyDescent="0.2">
      <c r="A3294" s="213"/>
      <c r="B3294" s="214"/>
      <c r="C3294" s="213"/>
      <c r="D3294" s="213"/>
      <c r="E3294" s="213"/>
      <c r="F3294" s="213"/>
      <c r="G3294" s="213"/>
    </row>
    <row r="3295" spans="1:7" x14ac:dyDescent="0.2">
      <c r="A3295" s="213"/>
      <c r="B3295" s="214"/>
      <c r="C3295" s="213"/>
      <c r="D3295" s="213"/>
      <c r="E3295" s="213"/>
      <c r="F3295" s="213"/>
      <c r="G3295" s="213"/>
    </row>
    <row r="3296" spans="1:7" x14ac:dyDescent="0.2">
      <c r="A3296" s="213"/>
      <c r="B3296" s="214"/>
      <c r="C3296" s="213"/>
      <c r="D3296" s="213"/>
      <c r="E3296" s="213"/>
      <c r="F3296" s="213"/>
      <c r="G3296" s="213"/>
    </row>
    <row r="3297" spans="1:7" x14ac:dyDescent="0.2">
      <c r="A3297" s="213"/>
      <c r="B3297" s="214"/>
      <c r="C3297" s="213"/>
      <c r="D3297" s="213"/>
      <c r="E3297" s="213"/>
      <c r="F3297" s="213"/>
      <c r="G3297" s="213"/>
    </row>
    <row r="3298" spans="1:7" x14ac:dyDescent="0.2">
      <c r="A3298" s="213"/>
      <c r="B3298" s="214"/>
      <c r="C3298" s="213"/>
      <c r="D3298" s="213"/>
      <c r="E3298" s="213"/>
      <c r="F3298" s="213"/>
      <c r="G3298" s="213"/>
    </row>
    <row r="3299" spans="1:7" x14ac:dyDescent="0.2">
      <c r="A3299" s="213"/>
      <c r="B3299" s="214"/>
      <c r="C3299" s="213"/>
      <c r="D3299" s="213"/>
      <c r="E3299" s="213"/>
      <c r="F3299" s="213"/>
      <c r="G3299" s="213"/>
    </row>
    <row r="3300" spans="1:7" x14ac:dyDescent="0.2">
      <c r="A3300" s="213"/>
      <c r="B3300" s="214"/>
      <c r="C3300" s="213"/>
      <c r="D3300" s="213"/>
      <c r="E3300" s="213"/>
      <c r="F3300" s="213"/>
      <c r="G3300" s="213"/>
    </row>
    <row r="3301" spans="1:7" x14ac:dyDescent="0.2">
      <c r="A3301" s="213"/>
      <c r="B3301" s="214"/>
      <c r="C3301" s="213"/>
      <c r="D3301" s="213"/>
      <c r="E3301" s="213"/>
      <c r="F3301" s="213"/>
      <c r="G3301" s="213"/>
    </row>
    <row r="3302" spans="1:7" x14ac:dyDescent="0.2">
      <c r="A3302" s="213"/>
      <c r="B3302" s="214"/>
      <c r="C3302" s="213"/>
      <c r="D3302" s="213"/>
      <c r="E3302" s="213"/>
      <c r="F3302" s="213"/>
      <c r="G3302" s="213"/>
    </row>
    <row r="3303" spans="1:7" x14ac:dyDescent="0.2">
      <c r="A3303" s="213"/>
      <c r="B3303" s="214"/>
      <c r="C3303" s="213"/>
      <c r="D3303" s="213"/>
      <c r="E3303" s="213"/>
      <c r="F3303" s="213"/>
      <c r="G3303" s="213"/>
    </row>
    <row r="3304" spans="1:7" x14ac:dyDescent="0.2">
      <c r="A3304" s="213"/>
      <c r="B3304" s="214"/>
      <c r="C3304" s="213"/>
      <c r="D3304" s="213"/>
      <c r="E3304" s="213"/>
      <c r="F3304" s="213"/>
      <c r="G3304" s="213"/>
    </row>
    <row r="3305" spans="1:7" x14ac:dyDescent="0.2">
      <c r="A3305" s="213"/>
      <c r="B3305" s="214"/>
      <c r="C3305" s="213"/>
      <c r="D3305" s="213"/>
      <c r="E3305" s="213"/>
      <c r="F3305" s="213"/>
      <c r="G3305" s="213"/>
    </row>
    <row r="3306" spans="1:7" x14ac:dyDescent="0.2">
      <c r="A3306" s="213"/>
      <c r="B3306" s="214"/>
      <c r="C3306" s="213"/>
      <c r="D3306" s="213"/>
      <c r="E3306" s="213"/>
      <c r="F3306" s="213"/>
      <c r="G3306" s="213"/>
    </row>
    <row r="3307" spans="1:7" x14ac:dyDescent="0.2">
      <c r="A3307" s="213"/>
      <c r="B3307" s="214"/>
      <c r="C3307" s="213"/>
      <c r="D3307" s="213"/>
      <c r="E3307" s="213"/>
      <c r="F3307" s="213"/>
      <c r="G3307" s="213"/>
    </row>
    <row r="3308" spans="1:7" x14ac:dyDescent="0.2">
      <c r="A3308" s="213"/>
      <c r="B3308" s="214"/>
      <c r="C3308" s="213"/>
      <c r="D3308" s="213"/>
      <c r="E3308" s="213"/>
      <c r="F3308" s="213"/>
      <c r="G3308" s="213"/>
    </row>
    <row r="3309" spans="1:7" x14ac:dyDescent="0.2">
      <c r="A3309" s="213"/>
      <c r="B3309" s="214"/>
      <c r="C3309" s="213"/>
      <c r="D3309" s="213"/>
      <c r="E3309" s="213"/>
      <c r="F3309" s="213"/>
      <c r="G3309" s="213"/>
    </row>
    <row r="3310" spans="1:7" x14ac:dyDescent="0.2">
      <c r="A3310" s="213"/>
      <c r="B3310" s="214"/>
      <c r="C3310" s="213"/>
      <c r="D3310" s="213"/>
      <c r="E3310" s="213"/>
      <c r="F3310" s="213"/>
      <c r="G3310" s="213"/>
    </row>
    <row r="3311" spans="1:7" x14ac:dyDescent="0.2">
      <c r="A3311" s="213"/>
      <c r="B3311" s="214"/>
      <c r="C3311" s="213"/>
      <c r="D3311" s="213"/>
      <c r="E3311" s="213"/>
      <c r="F3311" s="213"/>
      <c r="G3311" s="213"/>
    </row>
    <row r="3312" spans="1:7" x14ac:dyDescent="0.2">
      <c r="A3312" s="213"/>
      <c r="B3312" s="214"/>
      <c r="C3312" s="213"/>
      <c r="D3312" s="213"/>
      <c r="E3312" s="213"/>
      <c r="F3312" s="213"/>
      <c r="G3312" s="213"/>
    </row>
    <row r="3313" spans="1:7" x14ac:dyDescent="0.2">
      <c r="A3313" s="213"/>
      <c r="B3313" s="214"/>
      <c r="C3313" s="213"/>
      <c r="D3313" s="213"/>
      <c r="E3313" s="213"/>
      <c r="F3313" s="213"/>
      <c r="G3313" s="213"/>
    </row>
    <row r="3314" spans="1:7" x14ac:dyDescent="0.2">
      <c r="A3314" s="213"/>
      <c r="B3314" s="214"/>
      <c r="C3314" s="213"/>
      <c r="D3314" s="213"/>
      <c r="E3314" s="213"/>
      <c r="F3314" s="213"/>
      <c r="G3314" s="213"/>
    </row>
    <row r="3315" spans="1:7" x14ac:dyDescent="0.2">
      <c r="A3315" s="213"/>
      <c r="B3315" s="214"/>
      <c r="C3315" s="213"/>
      <c r="D3315" s="213"/>
      <c r="E3315" s="213"/>
      <c r="F3315" s="213"/>
      <c r="G3315" s="213"/>
    </row>
    <row r="3316" spans="1:7" x14ac:dyDescent="0.2">
      <c r="A3316" s="213"/>
      <c r="B3316" s="214"/>
      <c r="C3316" s="213"/>
      <c r="D3316" s="213"/>
      <c r="E3316" s="213"/>
      <c r="F3316" s="213"/>
      <c r="G3316" s="213"/>
    </row>
    <row r="3317" spans="1:7" x14ac:dyDescent="0.2">
      <c r="A3317" s="213"/>
      <c r="B3317" s="214"/>
      <c r="C3317" s="213"/>
      <c r="D3317" s="213"/>
      <c r="E3317" s="213"/>
      <c r="F3317" s="213"/>
      <c r="G3317" s="213"/>
    </row>
    <row r="3318" spans="1:7" x14ac:dyDescent="0.2">
      <c r="A3318" s="213"/>
      <c r="B3318" s="214"/>
      <c r="C3318" s="213"/>
      <c r="D3318" s="213"/>
      <c r="E3318" s="213"/>
      <c r="F3318" s="213"/>
      <c r="G3318" s="213"/>
    </row>
    <row r="3319" spans="1:7" x14ac:dyDescent="0.2">
      <c r="A3319" s="213"/>
      <c r="B3319" s="214"/>
      <c r="C3319" s="213"/>
      <c r="D3319" s="213"/>
      <c r="E3319" s="213"/>
      <c r="F3319" s="213"/>
      <c r="G3319" s="213"/>
    </row>
    <row r="3320" spans="1:7" x14ac:dyDescent="0.2">
      <c r="A3320" s="213"/>
      <c r="B3320" s="214"/>
      <c r="C3320" s="213"/>
      <c r="D3320" s="213"/>
      <c r="E3320" s="213"/>
      <c r="F3320" s="213"/>
      <c r="G3320" s="213"/>
    </row>
    <row r="3321" spans="1:7" x14ac:dyDescent="0.2">
      <c r="A3321" s="213"/>
      <c r="B3321" s="214"/>
      <c r="C3321" s="213"/>
      <c r="D3321" s="213"/>
      <c r="E3321" s="213"/>
      <c r="F3321" s="213"/>
      <c r="G3321" s="213"/>
    </row>
    <row r="3322" spans="1:7" x14ac:dyDescent="0.2">
      <c r="A3322" s="213"/>
      <c r="B3322" s="214"/>
      <c r="C3322" s="213"/>
      <c r="D3322" s="213"/>
      <c r="E3322" s="213"/>
      <c r="F3322" s="213"/>
      <c r="G3322" s="213"/>
    </row>
    <row r="3323" spans="1:7" x14ac:dyDescent="0.2">
      <c r="A3323" s="213"/>
      <c r="B3323" s="214"/>
      <c r="C3323" s="213"/>
      <c r="D3323" s="213"/>
      <c r="E3323" s="213"/>
      <c r="F3323" s="213"/>
      <c r="G3323" s="213"/>
    </row>
    <row r="3324" spans="1:7" x14ac:dyDescent="0.2">
      <c r="A3324" s="213"/>
      <c r="B3324" s="214"/>
      <c r="C3324" s="213"/>
      <c r="D3324" s="213"/>
      <c r="E3324" s="213"/>
      <c r="F3324" s="213"/>
      <c r="G3324" s="213"/>
    </row>
    <row r="3325" spans="1:7" x14ac:dyDescent="0.2">
      <c r="A3325" s="213"/>
      <c r="B3325" s="214"/>
      <c r="C3325" s="213"/>
      <c r="D3325" s="213"/>
      <c r="E3325" s="213"/>
      <c r="F3325" s="213"/>
      <c r="G3325" s="213"/>
    </row>
    <row r="3326" spans="1:7" x14ac:dyDescent="0.2">
      <c r="A3326" s="213"/>
      <c r="B3326" s="214"/>
      <c r="C3326" s="213"/>
      <c r="D3326" s="213"/>
      <c r="E3326" s="213"/>
      <c r="F3326" s="213"/>
      <c r="G3326" s="213"/>
    </row>
    <row r="3327" spans="1:7" x14ac:dyDescent="0.2">
      <c r="A3327" s="213"/>
      <c r="B3327" s="214"/>
      <c r="C3327" s="213"/>
      <c r="D3327" s="213"/>
      <c r="E3327" s="213"/>
      <c r="F3327" s="213"/>
      <c r="G3327" s="213"/>
    </row>
    <row r="3328" spans="1:7" x14ac:dyDescent="0.2">
      <c r="A3328" s="213"/>
      <c r="B3328" s="214"/>
      <c r="C3328" s="213"/>
      <c r="D3328" s="213"/>
      <c r="E3328" s="213"/>
      <c r="F3328" s="213"/>
      <c r="G3328" s="213"/>
    </row>
    <row r="3329" spans="1:7" x14ac:dyDescent="0.2">
      <c r="A3329" s="213"/>
      <c r="B3329" s="214"/>
      <c r="C3329" s="213"/>
      <c r="D3329" s="213"/>
      <c r="E3329" s="213"/>
      <c r="F3329" s="213"/>
      <c r="G3329" s="213"/>
    </row>
    <row r="3330" spans="1:7" x14ac:dyDescent="0.2">
      <c r="A3330" s="213"/>
      <c r="B3330" s="214"/>
      <c r="C3330" s="213"/>
      <c r="D3330" s="213"/>
      <c r="E3330" s="213"/>
      <c r="F3330" s="213"/>
      <c r="G3330" s="213"/>
    </row>
    <row r="3331" spans="1:7" x14ac:dyDescent="0.2">
      <c r="A3331" s="213"/>
      <c r="B3331" s="214"/>
      <c r="C3331" s="213"/>
      <c r="D3331" s="213"/>
      <c r="E3331" s="213"/>
      <c r="F3331" s="213"/>
      <c r="G3331" s="213"/>
    </row>
    <row r="3332" spans="1:7" x14ac:dyDescent="0.2">
      <c r="A3332" s="213"/>
      <c r="B3332" s="214"/>
      <c r="C3332" s="213"/>
      <c r="D3332" s="213"/>
      <c r="E3332" s="213"/>
      <c r="F3332" s="213"/>
      <c r="G3332" s="213"/>
    </row>
    <row r="3333" spans="1:7" x14ac:dyDescent="0.2">
      <c r="A3333" s="213"/>
      <c r="B3333" s="214"/>
      <c r="C3333" s="213"/>
      <c r="D3333" s="213"/>
      <c r="E3333" s="213"/>
      <c r="F3333" s="213"/>
      <c r="G3333" s="213"/>
    </row>
    <row r="3334" spans="1:7" x14ac:dyDescent="0.2">
      <c r="A3334" s="213"/>
      <c r="B3334" s="214"/>
      <c r="C3334" s="213"/>
      <c r="D3334" s="213"/>
      <c r="E3334" s="213"/>
      <c r="F3334" s="213"/>
      <c r="G3334" s="213"/>
    </row>
    <row r="3335" spans="1:7" x14ac:dyDescent="0.2">
      <c r="A3335" s="213"/>
      <c r="B3335" s="214"/>
      <c r="C3335" s="213"/>
      <c r="D3335" s="213"/>
      <c r="E3335" s="213"/>
      <c r="F3335" s="213"/>
      <c r="G3335" s="213"/>
    </row>
    <row r="3336" spans="1:7" x14ac:dyDescent="0.2">
      <c r="A3336" s="213"/>
      <c r="B3336" s="214"/>
      <c r="C3336" s="213"/>
      <c r="D3336" s="213"/>
      <c r="E3336" s="213"/>
      <c r="F3336" s="213"/>
      <c r="G3336" s="213"/>
    </row>
    <row r="3337" spans="1:7" x14ac:dyDescent="0.2">
      <c r="A3337" s="213"/>
      <c r="B3337" s="214"/>
      <c r="C3337" s="213"/>
      <c r="D3337" s="213"/>
      <c r="E3337" s="213"/>
      <c r="F3337" s="213"/>
      <c r="G3337" s="213"/>
    </row>
    <row r="3338" spans="1:7" x14ac:dyDescent="0.2">
      <c r="A3338" s="213"/>
      <c r="B3338" s="214"/>
      <c r="C3338" s="213"/>
      <c r="D3338" s="213"/>
      <c r="E3338" s="213"/>
      <c r="F3338" s="213"/>
      <c r="G3338" s="213"/>
    </row>
    <row r="3339" spans="1:7" x14ac:dyDescent="0.2">
      <c r="A3339" s="213"/>
      <c r="B3339" s="214"/>
      <c r="C3339" s="213"/>
      <c r="D3339" s="213"/>
      <c r="E3339" s="213"/>
      <c r="F3339" s="213"/>
      <c r="G3339" s="213"/>
    </row>
    <row r="3340" spans="1:7" x14ac:dyDescent="0.2">
      <c r="A3340" s="213"/>
      <c r="B3340" s="214"/>
      <c r="C3340" s="213"/>
      <c r="D3340" s="213"/>
      <c r="E3340" s="213"/>
      <c r="F3340" s="213"/>
      <c r="G3340" s="213"/>
    </row>
    <row r="3341" spans="1:7" x14ac:dyDescent="0.2">
      <c r="A3341" s="213"/>
      <c r="B3341" s="214"/>
      <c r="C3341" s="213"/>
      <c r="D3341" s="213"/>
      <c r="E3341" s="213"/>
      <c r="F3341" s="213"/>
      <c r="G3341" s="213"/>
    </row>
    <row r="3342" spans="1:7" x14ac:dyDescent="0.2">
      <c r="A3342" s="213"/>
      <c r="B3342" s="214"/>
      <c r="C3342" s="213"/>
      <c r="D3342" s="213"/>
      <c r="E3342" s="213"/>
      <c r="F3342" s="213"/>
      <c r="G3342" s="213"/>
    </row>
    <row r="3343" spans="1:7" x14ac:dyDescent="0.2">
      <c r="A3343" s="213"/>
      <c r="B3343" s="214"/>
      <c r="C3343" s="213"/>
      <c r="D3343" s="213"/>
      <c r="E3343" s="213"/>
      <c r="F3343" s="213"/>
      <c r="G3343" s="213"/>
    </row>
    <row r="3344" spans="1:7" x14ac:dyDescent="0.2">
      <c r="A3344" s="213"/>
      <c r="B3344" s="214"/>
      <c r="C3344" s="213"/>
      <c r="D3344" s="213"/>
      <c r="E3344" s="213"/>
      <c r="F3344" s="213"/>
      <c r="G3344" s="213"/>
    </row>
    <row r="3345" spans="1:7" x14ac:dyDescent="0.2">
      <c r="A3345" s="213"/>
      <c r="B3345" s="214"/>
      <c r="C3345" s="213"/>
      <c r="D3345" s="213"/>
      <c r="E3345" s="213"/>
      <c r="F3345" s="213"/>
      <c r="G3345" s="213"/>
    </row>
    <row r="3346" spans="1:7" x14ac:dyDescent="0.2">
      <c r="A3346" s="213"/>
      <c r="B3346" s="214"/>
      <c r="C3346" s="213"/>
      <c r="D3346" s="213"/>
      <c r="E3346" s="213"/>
      <c r="F3346" s="213"/>
      <c r="G3346" s="213"/>
    </row>
    <row r="3347" spans="1:7" x14ac:dyDescent="0.2">
      <c r="A3347" s="213"/>
      <c r="B3347" s="214"/>
      <c r="C3347" s="213"/>
      <c r="D3347" s="213"/>
      <c r="E3347" s="213"/>
      <c r="F3347" s="213"/>
      <c r="G3347" s="213"/>
    </row>
    <row r="3348" spans="1:7" x14ac:dyDescent="0.2">
      <c r="A3348" s="213"/>
      <c r="B3348" s="214"/>
      <c r="C3348" s="213"/>
      <c r="D3348" s="213"/>
      <c r="E3348" s="213"/>
      <c r="F3348" s="213"/>
      <c r="G3348" s="213"/>
    </row>
    <row r="3349" spans="1:7" x14ac:dyDescent="0.2">
      <c r="A3349" s="213"/>
      <c r="B3349" s="214"/>
      <c r="C3349" s="213"/>
      <c r="D3349" s="213"/>
      <c r="E3349" s="213"/>
      <c r="F3349" s="213"/>
      <c r="G3349" s="213"/>
    </row>
    <row r="3350" spans="1:7" x14ac:dyDescent="0.2">
      <c r="A3350" s="213"/>
      <c r="B3350" s="214"/>
      <c r="C3350" s="213"/>
      <c r="D3350" s="213"/>
      <c r="E3350" s="213"/>
      <c r="F3350" s="213"/>
      <c r="G3350" s="213"/>
    </row>
    <row r="3351" spans="1:7" x14ac:dyDescent="0.2">
      <c r="A3351" s="213"/>
      <c r="B3351" s="214"/>
      <c r="C3351" s="213"/>
      <c r="D3351" s="213"/>
      <c r="E3351" s="213"/>
      <c r="F3351" s="213"/>
      <c r="G3351" s="213"/>
    </row>
    <row r="3352" spans="1:7" x14ac:dyDescent="0.2">
      <c r="A3352" s="213"/>
      <c r="B3352" s="214"/>
      <c r="C3352" s="213"/>
      <c r="D3352" s="213"/>
      <c r="E3352" s="213"/>
      <c r="F3352" s="213"/>
      <c r="G3352" s="213"/>
    </row>
    <row r="3353" spans="1:7" x14ac:dyDescent="0.2">
      <c r="A3353" s="213"/>
      <c r="B3353" s="214"/>
      <c r="C3353" s="213"/>
      <c r="D3353" s="213"/>
      <c r="E3353" s="213"/>
      <c r="F3353" s="213"/>
      <c r="G3353" s="213"/>
    </row>
    <row r="3354" spans="1:7" x14ac:dyDescent="0.2">
      <c r="A3354" s="213"/>
      <c r="B3354" s="214"/>
      <c r="C3354" s="213"/>
      <c r="D3354" s="213"/>
      <c r="E3354" s="213"/>
      <c r="F3354" s="213"/>
      <c r="G3354" s="213"/>
    </row>
    <row r="3355" spans="1:7" x14ac:dyDescent="0.2">
      <c r="A3355" s="213"/>
      <c r="B3355" s="214"/>
      <c r="C3355" s="213"/>
      <c r="D3355" s="213"/>
      <c r="E3355" s="213"/>
      <c r="F3355" s="213"/>
      <c r="G3355" s="213"/>
    </row>
    <row r="3356" spans="1:7" x14ac:dyDescent="0.2">
      <c r="A3356" s="213"/>
      <c r="B3356" s="214"/>
      <c r="C3356" s="213"/>
      <c r="D3356" s="213"/>
      <c r="E3356" s="213"/>
      <c r="F3356" s="213"/>
      <c r="G3356" s="213"/>
    </row>
    <row r="3357" spans="1:7" x14ac:dyDescent="0.2">
      <c r="A3357" s="213"/>
      <c r="B3357" s="214"/>
      <c r="C3357" s="213"/>
      <c r="D3357" s="213"/>
      <c r="E3357" s="213"/>
      <c r="F3357" s="213"/>
      <c r="G3357" s="213"/>
    </row>
    <row r="3358" spans="1:7" x14ac:dyDescent="0.2">
      <c r="A3358" s="213"/>
      <c r="B3358" s="214"/>
      <c r="C3358" s="213"/>
      <c r="D3358" s="213"/>
      <c r="E3358" s="213"/>
      <c r="F3358" s="213"/>
      <c r="G3358" s="213"/>
    </row>
    <row r="3359" spans="1:7" x14ac:dyDescent="0.2">
      <c r="A3359" s="213"/>
      <c r="B3359" s="214"/>
      <c r="C3359" s="213"/>
      <c r="D3359" s="213"/>
      <c r="E3359" s="213"/>
      <c r="F3359" s="213"/>
      <c r="G3359" s="213"/>
    </row>
    <row r="3360" spans="1:7" x14ac:dyDescent="0.2">
      <c r="A3360" s="213"/>
      <c r="B3360" s="214"/>
      <c r="C3360" s="213"/>
      <c r="D3360" s="213"/>
      <c r="E3360" s="213"/>
      <c r="F3360" s="213"/>
      <c r="G3360" s="213"/>
    </row>
    <row r="3361" spans="1:7" x14ac:dyDescent="0.2">
      <c r="A3361" s="213"/>
      <c r="B3361" s="214"/>
      <c r="C3361" s="213"/>
      <c r="D3361" s="213"/>
      <c r="E3361" s="213"/>
      <c r="F3361" s="213"/>
      <c r="G3361" s="213"/>
    </row>
    <row r="3362" spans="1:7" x14ac:dyDescent="0.2">
      <c r="A3362" s="213"/>
      <c r="B3362" s="214"/>
      <c r="C3362" s="213"/>
      <c r="D3362" s="213"/>
      <c r="E3362" s="213"/>
      <c r="F3362" s="213"/>
      <c r="G3362" s="213"/>
    </row>
    <row r="3363" spans="1:7" x14ac:dyDescent="0.2">
      <c r="A3363" s="213"/>
      <c r="B3363" s="214"/>
      <c r="C3363" s="213"/>
      <c r="D3363" s="213"/>
      <c r="E3363" s="213"/>
      <c r="F3363" s="213"/>
      <c r="G3363" s="213"/>
    </row>
    <row r="3364" spans="1:7" x14ac:dyDescent="0.2">
      <c r="A3364" s="213"/>
      <c r="B3364" s="214"/>
      <c r="C3364" s="213"/>
      <c r="D3364" s="213"/>
      <c r="E3364" s="213"/>
      <c r="F3364" s="213"/>
      <c r="G3364" s="213"/>
    </row>
    <row r="3365" spans="1:7" x14ac:dyDescent="0.2">
      <c r="A3365" s="213"/>
      <c r="B3365" s="214"/>
      <c r="C3365" s="213"/>
      <c r="D3365" s="213"/>
      <c r="E3365" s="213"/>
      <c r="F3365" s="213"/>
      <c r="G3365" s="213"/>
    </row>
    <row r="3366" spans="1:7" x14ac:dyDescent="0.2">
      <c r="A3366" s="213"/>
      <c r="B3366" s="214"/>
      <c r="C3366" s="213"/>
      <c r="D3366" s="213"/>
      <c r="E3366" s="213"/>
      <c r="F3366" s="213"/>
      <c r="G3366" s="213"/>
    </row>
    <row r="3367" spans="1:7" x14ac:dyDescent="0.2">
      <c r="A3367" s="213"/>
      <c r="B3367" s="214"/>
      <c r="C3367" s="213"/>
      <c r="D3367" s="213"/>
      <c r="E3367" s="213"/>
      <c r="F3367" s="213"/>
      <c r="G3367" s="213"/>
    </row>
    <row r="3368" spans="1:7" x14ac:dyDescent="0.2">
      <c r="A3368" s="213"/>
      <c r="B3368" s="214"/>
      <c r="C3368" s="213"/>
      <c r="D3368" s="213"/>
      <c r="E3368" s="213"/>
      <c r="F3368" s="213"/>
      <c r="G3368" s="213"/>
    </row>
    <row r="3369" spans="1:7" x14ac:dyDescent="0.2">
      <c r="A3369" s="213"/>
      <c r="B3369" s="214"/>
      <c r="C3369" s="213"/>
      <c r="D3369" s="213"/>
      <c r="E3369" s="213"/>
      <c r="F3369" s="213"/>
      <c r="G3369" s="213"/>
    </row>
    <row r="3370" spans="1:7" x14ac:dyDescent="0.2">
      <c r="A3370" s="213"/>
      <c r="B3370" s="214"/>
      <c r="C3370" s="213"/>
      <c r="D3370" s="213"/>
      <c r="E3370" s="213"/>
      <c r="F3370" s="213"/>
      <c r="G3370" s="213"/>
    </row>
    <row r="3371" spans="1:7" x14ac:dyDescent="0.2">
      <c r="A3371" s="213"/>
      <c r="B3371" s="214"/>
      <c r="C3371" s="213"/>
      <c r="D3371" s="213"/>
      <c r="E3371" s="213"/>
      <c r="F3371" s="213"/>
      <c r="G3371" s="213"/>
    </row>
    <row r="3372" spans="1:7" x14ac:dyDescent="0.2">
      <c r="A3372" s="213"/>
      <c r="B3372" s="214"/>
      <c r="C3372" s="213"/>
      <c r="D3372" s="213"/>
      <c r="E3372" s="213"/>
      <c r="F3372" s="213"/>
      <c r="G3372" s="213"/>
    </row>
    <row r="3373" spans="1:7" x14ac:dyDescent="0.2">
      <c r="A3373" s="213"/>
      <c r="B3373" s="214"/>
      <c r="C3373" s="213"/>
      <c r="D3373" s="213"/>
      <c r="E3373" s="213"/>
      <c r="F3373" s="213"/>
      <c r="G3373" s="213"/>
    </row>
    <row r="3374" spans="1:7" x14ac:dyDescent="0.2">
      <c r="A3374" s="213"/>
      <c r="B3374" s="214"/>
      <c r="C3374" s="213"/>
      <c r="D3374" s="213"/>
      <c r="E3374" s="213"/>
      <c r="F3374" s="213"/>
      <c r="G3374" s="213"/>
    </row>
    <row r="3375" spans="1:7" x14ac:dyDescent="0.2">
      <c r="A3375" s="213"/>
      <c r="B3375" s="214"/>
      <c r="C3375" s="213"/>
      <c r="D3375" s="213"/>
      <c r="E3375" s="213"/>
      <c r="F3375" s="213"/>
      <c r="G3375" s="213"/>
    </row>
    <row r="3376" spans="1:7" x14ac:dyDescent="0.2">
      <c r="A3376" s="213"/>
      <c r="B3376" s="214"/>
      <c r="C3376" s="213"/>
      <c r="D3376" s="213"/>
      <c r="E3376" s="213"/>
      <c r="F3376" s="213"/>
      <c r="G3376" s="213"/>
    </row>
    <row r="3377" spans="1:7" x14ac:dyDescent="0.2">
      <c r="A3377" s="213"/>
      <c r="B3377" s="214"/>
      <c r="C3377" s="213"/>
      <c r="D3377" s="213"/>
      <c r="E3377" s="213"/>
      <c r="F3377" s="213"/>
      <c r="G3377" s="213"/>
    </row>
    <row r="3378" spans="1:7" x14ac:dyDescent="0.2">
      <c r="A3378" s="213"/>
      <c r="B3378" s="214"/>
      <c r="C3378" s="213"/>
      <c r="D3378" s="213"/>
      <c r="E3378" s="213"/>
      <c r="F3378" s="213"/>
      <c r="G3378" s="213"/>
    </row>
    <row r="3379" spans="1:7" x14ac:dyDescent="0.2">
      <c r="A3379" s="213"/>
      <c r="B3379" s="214"/>
      <c r="C3379" s="213"/>
      <c r="D3379" s="213"/>
      <c r="E3379" s="213"/>
      <c r="F3379" s="213"/>
      <c r="G3379" s="213"/>
    </row>
    <row r="3380" spans="1:7" x14ac:dyDescent="0.2">
      <c r="A3380" s="213"/>
      <c r="B3380" s="214"/>
      <c r="C3380" s="213"/>
      <c r="D3380" s="213"/>
      <c r="E3380" s="213"/>
      <c r="F3380" s="213"/>
      <c r="G3380" s="213"/>
    </row>
    <row r="3381" spans="1:7" x14ac:dyDescent="0.2">
      <c r="A3381" s="213"/>
      <c r="B3381" s="214"/>
      <c r="C3381" s="213"/>
      <c r="D3381" s="213"/>
      <c r="E3381" s="213"/>
      <c r="F3381" s="213"/>
      <c r="G3381" s="213"/>
    </row>
    <row r="3382" spans="1:7" x14ac:dyDescent="0.2">
      <c r="A3382" s="213"/>
      <c r="B3382" s="214"/>
      <c r="C3382" s="213"/>
      <c r="D3382" s="213"/>
      <c r="E3382" s="213"/>
      <c r="F3382" s="213"/>
      <c r="G3382" s="213"/>
    </row>
    <row r="3383" spans="1:7" x14ac:dyDescent="0.2">
      <c r="A3383" s="213"/>
      <c r="B3383" s="214"/>
      <c r="C3383" s="213"/>
      <c r="D3383" s="213"/>
      <c r="E3383" s="213"/>
      <c r="F3383" s="213"/>
      <c r="G3383" s="213"/>
    </row>
    <row r="3384" spans="1:7" x14ac:dyDescent="0.2">
      <c r="A3384" s="213"/>
      <c r="B3384" s="214"/>
      <c r="C3384" s="213"/>
      <c r="D3384" s="213"/>
      <c r="E3384" s="213"/>
      <c r="F3384" s="213"/>
      <c r="G3384" s="213"/>
    </row>
    <row r="3385" spans="1:7" x14ac:dyDescent="0.2">
      <c r="A3385" s="213"/>
      <c r="B3385" s="214"/>
      <c r="C3385" s="213"/>
      <c r="D3385" s="213"/>
      <c r="E3385" s="213"/>
      <c r="F3385" s="213"/>
      <c r="G3385" s="213"/>
    </row>
    <row r="3386" spans="1:7" x14ac:dyDescent="0.2">
      <c r="A3386" s="213"/>
      <c r="B3386" s="214"/>
      <c r="C3386" s="213"/>
      <c r="D3386" s="213"/>
      <c r="E3386" s="213"/>
      <c r="F3386" s="213"/>
      <c r="G3386" s="213"/>
    </row>
    <row r="3387" spans="1:7" x14ac:dyDescent="0.2">
      <c r="A3387" s="213"/>
      <c r="B3387" s="214"/>
      <c r="C3387" s="213"/>
      <c r="D3387" s="213"/>
      <c r="E3387" s="213"/>
      <c r="F3387" s="213"/>
      <c r="G3387" s="213"/>
    </row>
    <row r="3388" spans="1:7" x14ac:dyDescent="0.2">
      <c r="A3388" s="213"/>
      <c r="B3388" s="214"/>
      <c r="C3388" s="213"/>
      <c r="D3388" s="213"/>
      <c r="E3388" s="213"/>
      <c r="F3388" s="213"/>
      <c r="G3388" s="213"/>
    </row>
    <row r="3389" spans="1:7" x14ac:dyDescent="0.2">
      <c r="A3389" s="213"/>
      <c r="B3389" s="214"/>
      <c r="C3389" s="213"/>
      <c r="D3389" s="213"/>
      <c r="E3389" s="213"/>
      <c r="F3389" s="213"/>
      <c r="G3389" s="213"/>
    </row>
    <row r="3390" spans="1:7" x14ac:dyDescent="0.2">
      <c r="A3390" s="213"/>
      <c r="B3390" s="214"/>
      <c r="C3390" s="213"/>
      <c r="D3390" s="213"/>
      <c r="E3390" s="213"/>
      <c r="F3390" s="213"/>
      <c r="G3390" s="213"/>
    </row>
    <row r="3391" spans="1:7" x14ac:dyDescent="0.2">
      <c r="A3391" s="213"/>
      <c r="B3391" s="214"/>
      <c r="C3391" s="213"/>
      <c r="D3391" s="213"/>
      <c r="E3391" s="213"/>
      <c r="F3391" s="213"/>
      <c r="G3391" s="213"/>
    </row>
    <row r="3392" spans="1:7" x14ac:dyDescent="0.2">
      <c r="A3392" s="213"/>
      <c r="B3392" s="214"/>
      <c r="C3392" s="213"/>
      <c r="D3392" s="213"/>
      <c r="E3392" s="213"/>
      <c r="F3392" s="213"/>
      <c r="G3392" s="213"/>
    </row>
    <row r="3393" spans="1:7" x14ac:dyDescent="0.2">
      <c r="A3393" s="213"/>
      <c r="B3393" s="214"/>
      <c r="C3393" s="213"/>
      <c r="D3393" s="213"/>
      <c r="E3393" s="213"/>
      <c r="F3393" s="213"/>
      <c r="G3393" s="213"/>
    </row>
    <row r="3394" spans="1:7" x14ac:dyDescent="0.2">
      <c r="A3394" s="213"/>
      <c r="B3394" s="214"/>
      <c r="C3394" s="213"/>
      <c r="D3394" s="213"/>
      <c r="E3394" s="213"/>
      <c r="F3394" s="213"/>
      <c r="G3394" s="213"/>
    </row>
    <row r="3395" spans="1:7" x14ac:dyDescent="0.2">
      <c r="A3395" s="213"/>
      <c r="B3395" s="214"/>
      <c r="C3395" s="213"/>
      <c r="D3395" s="213"/>
      <c r="E3395" s="213"/>
      <c r="F3395" s="213"/>
      <c r="G3395" s="213"/>
    </row>
    <row r="3396" spans="1:7" x14ac:dyDescent="0.2">
      <c r="A3396" s="213"/>
      <c r="B3396" s="214"/>
      <c r="C3396" s="213"/>
      <c r="D3396" s="213"/>
      <c r="E3396" s="213"/>
      <c r="F3396" s="213"/>
      <c r="G3396" s="213"/>
    </row>
    <row r="3397" spans="1:7" x14ac:dyDescent="0.2">
      <c r="A3397" s="213"/>
      <c r="B3397" s="214"/>
      <c r="C3397" s="213"/>
      <c r="D3397" s="213"/>
      <c r="E3397" s="213"/>
      <c r="F3397" s="213"/>
      <c r="G3397" s="213"/>
    </row>
    <row r="3398" spans="1:7" x14ac:dyDescent="0.2">
      <c r="A3398" s="213"/>
      <c r="B3398" s="214"/>
      <c r="C3398" s="213"/>
      <c r="D3398" s="213"/>
      <c r="E3398" s="213"/>
      <c r="F3398" s="213"/>
      <c r="G3398" s="213"/>
    </row>
    <row r="3399" spans="1:7" x14ac:dyDescent="0.2">
      <c r="A3399" s="213"/>
      <c r="B3399" s="214"/>
      <c r="C3399" s="213"/>
      <c r="D3399" s="213"/>
      <c r="E3399" s="213"/>
      <c r="F3399" s="213"/>
      <c r="G3399" s="213"/>
    </row>
    <row r="3400" spans="1:7" x14ac:dyDescent="0.2">
      <c r="A3400" s="213"/>
      <c r="B3400" s="214"/>
      <c r="C3400" s="213"/>
      <c r="D3400" s="213"/>
      <c r="E3400" s="213"/>
      <c r="F3400" s="213"/>
      <c r="G3400" s="213"/>
    </row>
    <row r="3401" spans="1:7" x14ac:dyDescent="0.2">
      <c r="A3401" s="213"/>
      <c r="B3401" s="214"/>
      <c r="C3401" s="213"/>
      <c r="D3401" s="213"/>
      <c r="E3401" s="213"/>
      <c r="F3401" s="213"/>
      <c r="G3401" s="213"/>
    </row>
    <row r="3402" spans="1:7" x14ac:dyDescent="0.2">
      <c r="A3402" s="213"/>
      <c r="B3402" s="214"/>
      <c r="C3402" s="213"/>
      <c r="D3402" s="213"/>
      <c r="E3402" s="213"/>
      <c r="F3402" s="213"/>
      <c r="G3402" s="213"/>
    </row>
    <row r="3403" spans="1:7" x14ac:dyDescent="0.2">
      <c r="A3403" s="213"/>
      <c r="B3403" s="214"/>
      <c r="C3403" s="213"/>
      <c r="D3403" s="213"/>
      <c r="E3403" s="213"/>
      <c r="F3403" s="213"/>
      <c r="G3403" s="213"/>
    </row>
    <row r="3404" spans="1:7" x14ac:dyDescent="0.2">
      <c r="A3404" s="213"/>
      <c r="B3404" s="214"/>
      <c r="C3404" s="213"/>
      <c r="D3404" s="213"/>
      <c r="E3404" s="213"/>
      <c r="F3404" s="213"/>
      <c r="G3404" s="213"/>
    </row>
    <row r="3405" spans="1:7" x14ac:dyDescent="0.2">
      <c r="A3405" s="213"/>
      <c r="B3405" s="214"/>
      <c r="C3405" s="213"/>
      <c r="D3405" s="213"/>
      <c r="E3405" s="213"/>
      <c r="F3405" s="213"/>
      <c r="G3405" s="213"/>
    </row>
    <row r="3406" spans="1:7" x14ac:dyDescent="0.2">
      <c r="A3406" s="213"/>
      <c r="B3406" s="214"/>
      <c r="C3406" s="213"/>
      <c r="D3406" s="213"/>
      <c r="E3406" s="213"/>
      <c r="F3406" s="213"/>
      <c r="G3406" s="213"/>
    </row>
    <row r="3407" spans="1:7" x14ac:dyDescent="0.2">
      <c r="A3407" s="213"/>
      <c r="B3407" s="214"/>
      <c r="C3407" s="213"/>
      <c r="D3407" s="213"/>
      <c r="E3407" s="213"/>
      <c r="F3407" s="213"/>
      <c r="G3407" s="213"/>
    </row>
    <row r="3408" spans="1:7" x14ac:dyDescent="0.2">
      <c r="A3408" s="213"/>
      <c r="B3408" s="214"/>
      <c r="C3408" s="213"/>
      <c r="D3408" s="213"/>
      <c r="E3408" s="213"/>
      <c r="F3408" s="213"/>
      <c r="G3408" s="213"/>
    </row>
    <row r="3409" spans="1:7" x14ac:dyDescent="0.2">
      <c r="A3409" s="213"/>
      <c r="B3409" s="214"/>
      <c r="C3409" s="213"/>
      <c r="D3409" s="213"/>
      <c r="E3409" s="213"/>
      <c r="F3409" s="213"/>
      <c r="G3409" s="213"/>
    </row>
    <row r="3410" spans="1:7" x14ac:dyDescent="0.2">
      <c r="A3410" s="213"/>
      <c r="B3410" s="214"/>
      <c r="C3410" s="213"/>
      <c r="D3410" s="213"/>
      <c r="E3410" s="213"/>
      <c r="F3410" s="213"/>
      <c r="G3410" s="213"/>
    </row>
    <row r="3411" spans="1:7" x14ac:dyDescent="0.2">
      <c r="A3411" s="213"/>
      <c r="B3411" s="214"/>
      <c r="C3411" s="213"/>
      <c r="D3411" s="213"/>
      <c r="E3411" s="213"/>
      <c r="F3411" s="213"/>
      <c r="G3411" s="213"/>
    </row>
    <row r="3412" spans="1:7" x14ac:dyDescent="0.2">
      <c r="A3412" s="213"/>
      <c r="B3412" s="214"/>
      <c r="C3412" s="213"/>
      <c r="D3412" s="213"/>
      <c r="E3412" s="213"/>
      <c r="F3412" s="213"/>
      <c r="G3412" s="213"/>
    </row>
    <row r="3413" spans="1:7" x14ac:dyDescent="0.2">
      <c r="A3413" s="213"/>
      <c r="B3413" s="214"/>
      <c r="C3413" s="213"/>
      <c r="D3413" s="213"/>
      <c r="E3413" s="213"/>
      <c r="F3413" s="213"/>
      <c r="G3413" s="213"/>
    </row>
    <row r="3414" spans="1:7" x14ac:dyDescent="0.2">
      <c r="A3414" s="213"/>
      <c r="B3414" s="214"/>
      <c r="C3414" s="213"/>
      <c r="D3414" s="213"/>
      <c r="E3414" s="213"/>
      <c r="F3414" s="213"/>
      <c r="G3414" s="213"/>
    </row>
    <row r="3415" spans="1:7" x14ac:dyDescent="0.2">
      <c r="A3415" s="213"/>
      <c r="B3415" s="214"/>
      <c r="C3415" s="213"/>
      <c r="D3415" s="213"/>
      <c r="E3415" s="213"/>
      <c r="F3415" s="213"/>
      <c r="G3415" s="213"/>
    </row>
    <row r="3416" spans="1:7" x14ac:dyDescent="0.2">
      <c r="A3416" s="213"/>
      <c r="B3416" s="214"/>
      <c r="C3416" s="213"/>
      <c r="D3416" s="213"/>
      <c r="E3416" s="213"/>
      <c r="F3416" s="213"/>
      <c r="G3416" s="213"/>
    </row>
    <row r="3417" spans="1:7" x14ac:dyDescent="0.2">
      <c r="A3417" s="213"/>
      <c r="B3417" s="214"/>
      <c r="C3417" s="213"/>
      <c r="D3417" s="213"/>
      <c r="E3417" s="213"/>
      <c r="F3417" s="213"/>
      <c r="G3417" s="213"/>
    </row>
    <row r="3418" spans="1:7" x14ac:dyDescent="0.2">
      <c r="A3418" s="213"/>
      <c r="B3418" s="214"/>
      <c r="C3418" s="213"/>
      <c r="D3418" s="213"/>
      <c r="E3418" s="213"/>
      <c r="F3418" s="213"/>
      <c r="G3418" s="213"/>
    </row>
    <row r="3419" spans="1:7" x14ac:dyDescent="0.2">
      <c r="A3419" s="213"/>
      <c r="B3419" s="214"/>
      <c r="C3419" s="213"/>
      <c r="D3419" s="213"/>
      <c r="E3419" s="213"/>
      <c r="F3419" s="213"/>
      <c r="G3419" s="213"/>
    </row>
    <row r="3420" spans="1:7" x14ac:dyDescent="0.2">
      <c r="A3420" s="213"/>
      <c r="B3420" s="214"/>
      <c r="C3420" s="213"/>
      <c r="D3420" s="213"/>
      <c r="E3420" s="213"/>
      <c r="F3420" s="213"/>
      <c r="G3420" s="213"/>
    </row>
    <row r="3421" spans="1:7" x14ac:dyDescent="0.2">
      <c r="A3421" s="213"/>
      <c r="B3421" s="214"/>
      <c r="C3421" s="213"/>
      <c r="D3421" s="213"/>
      <c r="E3421" s="213"/>
      <c r="F3421" s="213"/>
      <c r="G3421" s="213"/>
    </row>
    <row r="3422" spans="1:7" x14ac:dyDescent="0.2">
      <c r="A3422" s="213"/>
      <c r="B3422" s="214"/>
      <c r="C3422" s="213"/>
      <c r="D3422" s="213"/>
      <c r="E3422" s="213"/>
      <c r="F3422" s="213"/>
      <c r="G3422" s="213"/>
    </row>
    <row r="3423" spans="1:7" x14ac:dyDescent="0.2">
      <c r="A3423" s="213"/>
      <c r="B3423" s="214"/>
      <c r="C3423" s="213"/>
      <c r="D3423" s="213"/>
      <c r="E3423" s="213"/>
      <c r="F3423" s="213"/>
      <c r="G3423" s="213"/>
    </row>
    <row r="3424" spans="1:7" x14ac:dyDescent="0.2">
      <c r="A3424" s="213"/>
      <c r="B3424" s="214"/>
      <c r="C3424" s="213"/>
      <c r="D3424" s="213"/>
      <c r="E3424" s="213"/>
      <c r="F3424" s="213"/>
      <c r="G3424" s="213"/>
    </row>
    <row r="3425" spans="1:7" x14ac:dyDescent="0.2">
      <c r="A3425" s="213"/>
      <c r="B3425" s="214"/>
      <c r="C3425" s="213"/>
      <c r="D3425" s="213"/>
      <c r="E3425" s="213"/>
      <c r="F3425" s="213"/>
      <c r="G3425" s="213"/>
    </row>
    <row r="3426" spans="1:7" x14ac:dyDescent="0.2">
      <c r="A3426" s="213"/>
      <c r="B3426" s="214"/>
      <c r="C3426" s="213"/>
      <c r="D3426" s="213"/>
      <c r="E3426" s="213"/>
      <c r="F3426" s="213"/>
      <c r="G3426" s="213"/>
    </row>
    <row r="3427" spans="1:7" x14ac:dyDescent="0.2">
      <c r="A3427" s="213"/>
      <c r="B3427" s="214"/>
      <c r="C3427" s="213"/>
      <c r="D3427" s="213"/>
      <c r="E3427" s="213"/>
      <c r="F3427" s="213"/>
      <c r="G3427" s="213"/>
    </row>
    <row r="3428" spans="1:7" x14ac:dyDescent="0.2">
      <c r="A3428" s="213"/>
      <c r="B3428" s="214"/>
      <c r="C3428" s="213"/>
      <c r="D3428" s="213"/>
      <c r="E3428" s="213"/>
      <c r="F3428" s="213"/>
      <c r="G3428" s="213"/>
    </row>
    <row r="3429" spans="1:7" x14ac:dyDescent="0.2">
      <c r="A3429" s="213"/>
      <c r="B3429" s="214"/>
      <c r="C3429" s="213"/>
      <c r="D3429" s="213"/>
      <c r="E3429" s="213"/>
      <c r="F3429" s="213"/>
      <c r="G3429" s="213"/>
    </row>
    <row r="3430" spans="1:7" x14ac:dyDescent="0.2">
      <c r="A3430" s="213"/>
      <c r="B3430" s="214"/>
      <c r="C3430" s="213"/>
      <c r="D3430" s="213"/>
      <c r="E3430" s="213"/>
      <c r="F3430" s="213"/>
      <c r="G3430" s="213"/>
    </row>
    <row r="3431" spans="1:7" x14ac:dyDescent="0.2">
      <c r="A3431" s="213"/>
      <c r="B3431" s="214"/>
      <c r="C3431" s="213"/>
      <c r="D3431" s="213"/>
      <c r="E3431" s="213"/>
      <c r="F3431" s="213"/>
      <c r="G3431" s="213"/>
    </row>
    <row r="3432" spans="1:7" x14ac:dyDescent="0.2">
      <c r="A3432" s="213"/>
      <c r="B3432" s="214"/>
      <c r="C3432" s="213"/>
      <c r="D3432" s="213"/>
      <c r="E3432" s="213"/>
      <c r="F3432" s="213"/>
      <c r="G3432" s="213"/>
    </row>
    <row r="3433" spans="1:7" x14ac:dyDescent="0.2">
      <c r="A3433" s="213"/>
      <c r="B3433" s="214"/>
      <c r="C3433" s="213"/>
      <c r="D3433" s="213"/>
      <c r="E3433" s="213"/>
      <c r="F3433" s="213"/>
      <c r="G3433" s="213"/>
    </row>
    <row r="3434" spans="1:7" x14ac:dyDescent="0.2">
      <c r="A3434" s="213"/>
      <c r="B3434" s="214"/>
      <c r="C3434" s="213"/>
      <c r="D3434" s="213"/>
      <c r="E3434" s="213"/>
      <c r="F3434" s="213"/>
      <c r="G3434" s="213"/>
    </row>
    <row r="3435" spans="1:7" x14ac:dyDescent="0.2">
      <c r="A3435" s="213"/>
      <c r="B3435" s="214"/>
      <c r="C3435" s="213"/>
      <c r="D3435" s="213"/>
      <c r="E3435" s="213"/>
      <c r="F3435" s="213"/>
      <c r="G3435" s="213"/>
    </row>
    <row r="3436" spans="1:7" x14ac:dyDescent="0.2">
      <c r="A3436" s="213"/>
      <c r="B3436" s="214"/>
      <c r="C3436" s="213"/>
      <c r="D3436" s="213"/>
      <c r="E3436" s="213"/>
      <c r="F3436" s="213"/>
      <c r="G3436" s="213"/>
    </row>
    <row r="3437" spans="1:7" x14ac:dyDescent="0.2">
      <c r="A3437" s="213"/>
      <c r="B3437" s="214"/>
      <c r="C3437" s="213"/>
      <c r="D3437" s="213"/>
      <c r="E3437" s="213"/>
      <c r="F3437" s="213"/>
      <c r="G3437" s="213"/>
    </row>
    <row r="3438" spans="1:7" x14ac:dyDescent="0.2">
      <c r="A3438" s="213"/>
      <c r="B3438" s="214"/>
      <c r="C3438" s="213"/>
      <c r="D3438" s="213"/>
      <c r="E3438" s="213"/>
      <c r="F3438" s="213"/>
      <c r="G3438" s="213"/>
    </row>
    <row r="3439" spans="1:7" x14ac:dyDescent="0.2">
      <c r="A3439" s="213"/>
      <c r="B3439" s="214"/>
      <c r="C3439" s="213"/>
      <c r="D3439" s="213"/>
      <c r="E3439" s="213"/>
      <c r="F3439" s="213"/>
      <c r="G3439" s="213"/>
    </row>
    <row r="3440" spans="1:7" x14ac:dyDescent="0.2">
      <c r="A3440" s="213"/>
      <c r="B3440" s="214"/>
      <c r="C3440" s="213"/>
      <c r="D3440" s="213"/>
      <c r="E3440" s="213"/>
      <c r="F3440" s="213"/>
      <c r="G3440" s="213"/>
    </row>
    <row r="3441" spans="1:7" x14ac:dyDescent="0.2">
      <c r="A3441" s="213"/>
      <c r="B3441" s="214"/>
      <c r="C3441" s="213"/>
      <c r="D3441" s="213"/>
      <c r="E3441" s="213"/>
      <c r="F3441" s="213"/>
      <c r="G3441" s="213"/>
    </row>
    <row r="3442" spans="1:7" x14ac:dyDescent="0.2">
      <c r="A3442" s="213"/>
      <c r="B3442" s="214"/>
      <c r="C3442" s="213"/>
      <c r="D3442" s="213"/>
      <c r="E3442" s="213"/>
      <c r="F3442" s="213"/>
      <c r="G3442" s="213"/>
    </row>
    <row r="3443" spans="1:7" x14ac:dyDescent="0.2">
      <c r="A3443" s="213"/>
      <c r="B3443" s="214"/>
      <c r="C3443" s="213"/>
      <c r="D3443" s="213"/>
      <c r="E3443" s="213"/>
      <c r="F3443" s="213"/>
      <c r="G3443" s="213"/>
    </row>
    <row r="3444" spans="1:7" x14ac:dyDescent="0.2">
      <c r="A3444" s="213"/>
      <c r="B3444" s="214"/>
      <c r="C3444" s="213"/>
      <c r="D3444" s="213"/>
      <c r="E3444" s="213"/>
      <c r="F3444" s="213"/>
      <c r="G3444" s="213"/>
    </row>
    <row r="3445" spans="1:7" x14ac:dyDescent="0.2">
      <c r="A3445" s="213"/>
      <c r="B3445" s="214"/>
      <c r="C3445" s="213"/>
      <c r="D3445" s="213"/>
      <c r="E3445" s="213"/>
      <c r="F3445" s="213"/>
      <c r="G3445" s="213"/>
    </row>
    <row r="3446" spans="1:7" x14ac:dyDescent="0.2">
      <c r="A3446" s="213"/>
      <c r="B3446" s="214"/>
      <c r="C3446" s="213"/>
      <c r="D3446" s="213"/>
      <c r="E3446" s="213"/>
      <c r="F3446" s="213"/>
      <c r="G3446" s="213"/>
    </row>
    <row r="3447" spans="1:7" x14ac:dyDescent="0.2">
      <c r="A3447" s="213"/>
      <c r="B3447" s="214"/>
      <c r="C3447" s="213"/>
      <c r="D3447" s="213"/>
      <c r="E3447" s="213"/>
      <c r="F3447" s="213"/>
      <c r="G3447" s="213"/>
    </row>
    <row r="3448" spans="1:7" x14ac:dyDescent="0.2">
      <c r="A3448" s="213"/>
      <c r="B3448" s="214"/>
      <c r="C3448" s="213"/>
      <c r="D3448" s="213"/>
      <c r="E3448" s="213"/>
      <c r="F3448" s="213"/>
      <c r="G3448" s="213"/>
    </row>
    <row r="3449" spans="1:7" x14ac:dyDescent="0.2">
      <c r="A3449" s="213"/>
      <c r="B3449" s="214"/>
      <c r="C3449" s="213"/>
      <c r="D3449" s="213"/>
      <c r="E3449" s="213"/>
      <c r="F3449" s="213"/>
      <c r="G3449" s="213"/>
    </row>
    <row r="3450" spans="1:7" x14ac:dyDescent="0.2">
      <c r="A3450" s="213"/>
      <c r="B3450" s="214"/>
      <c r="C3450" s="213"/>
      <c r="D3450" s="213"/>
      <c r="E3450" s="213"/>
      <c r="F3450" s="213"/>
      <c r="G3450" s="213"/>
    </row>
    <row r="3451" spans="1:7" x14ac:dyDescent="0.2">
      <c r="A3451" s="213"/>
      <c r="B3451" s="214"/>
      <c r="C3451" s="213"/>
      <c r="D3451" s="213"/>
      <c r="E3451" s="213"/>
      <c r="F3451" s="213"/>
      <c r="G3451" s="213"/>
    </row>
    <row r="3452" spans="1:7" x14ac:dyDescent="0.2">
      <c r="A3452" s="213"/>
      <c r="B3452" s="214"/>
      <c r="C3452" s="213"/>
      <c r="D3452" s="213"/>
      <c r="E3452" s="213"/>
      <c r="F3452" s="213"/>
      <c r="G3452" s="213"/>
    </row>
    <row r="3453" spans="1:7" x14ac:dyDescent="0.2">
      <c r="A3453" s="213"/>
      <c r="B3453" s="214"/>
      <c r="C3453" s="213"/>
      <c r="D3453" s="213"/>
      <c r="E3453" s="213"/>
      <c r="F3453" s="213"/>
      <c r="G3453" s="213"/>
    </row>
    <row r="3454" spans="1:7" x14ac:dyDescent="0.2">
      <c r="A3454" s="213"/>
      <c r="B3454" s="214"/>
      <c r="C3454" s="213"/>
      <c r="D3454" s="213"/>
      <c r="E3454" s="213"/>
      <c r="F3454" s="213"/>
      <c r="G3454" s="213"/>
    </row>
    <row r="3455" spans="1:7" x14ac:dyDescent="0.2">
      <c r="A3455" s="213"/>
      <c r="B3455" s="214"/>
      <c r="C3455" s="213"/>
      <c r="D3455" s="213"/>
      <c r="E3455" s="213"/>
      <c r="F3455" s="213"/>
      <c r="G3455" s="213"/>
    </row>
    <row r="3456" spans="1:7" x14ac:dyDescent="0.2">
      <c r="A3456" s="213"/>
      <c r="B3456" s="214"/>
      <c r="C3456" s="213"/>
      <c r="D3456" s="213"/>
      <c r="E3456" s="213"/>
      <c r="F3456" s="213"/>
      <c r="G3456" s="213"/>
    </row>
    <row r="3457" spans="1:7" x14ac:dyDescent="0.2">
      <c r="A3457" s="213"/>
      <c r="B3457" s="214"/>
      <c r="C3457" s="213"/>
      <c r="D3457" s="213"/>
      <c r="E3457" s="213"/>
      <c r="F3457" s="213"/>
      <c r="G3457" s="213"/>
    </row>
    <row r="3458" spans="1:7" x14ac:dyDescent="0.2">
      <c r="A3458" s="213"/>
      <c r="B3458" s="214"/>
      <c r="C3458" s="213"/>
      <c r="D3458" s="213"/>
      <c r="E3458" s="213"/>
      <c r="F3458" s="213"/>
      <c r="G3458" s="213"/>
    </row>
    <row r="3459" spans="1:7" x14ac:dyDescent="0.2">
      <c r="A3459" s="213"/>
      <c r="B3459" s="214"/>
      <c r="C3459" s="213"/>
      <c r="D3459" s="213"/>
      <c r="E3459" s="213"/>
      <c r="F3459" s="213"/>
      <c r="G3459" s="213"/>
    </row>
    <row r="3460" spans="1:7" x14ac:dyDescent="0.2">
      <c r="A3460" s="213"/>
      <c r="B3460" s="214"/>
      <c r="C3460" s="213"/>
      <c r="D3460" s="213"/>
      <c r="E3460" s="213"/>
      <c r="F3460" s="213"/>
      <c r="G3460" s="213"/>
    </row>
    <row r="3461" spans="1:7" x14ac:dyDescent="0.2">
      <c r="A3461" s="213"/>
      <c r="B3461" s="214"/>
      <c r="C3461" s="213"/>
      <c r="D3461" s="213"/>
      <c r="E3461" s="213"/>
      <c r="F3461" s="213"/>
      <c r="G3461" s="213"/>
    </row>
    <row r="3462" spans="1:7" x14ac:dyDescent="0.2">
      <c r="A3462" s="213"/>
      <c r="B3462" s="214"/>
      <c r="C3462" s="213"/>
      <c r="D3462" s="213"/>
      <c r="E3462" s="213"/>
      <c r="F3462" s="213"/>
      <c r="G3462" s="213"/>
    </row>
    <row r="3463" spans="1:7" x14ac:dyDescent="0.2">
      <c r="A3463" s="213"/>
      <c r="B3463" s="214"/>
      <c r="C3463" s="213"/>
      <c r="D3463" s="213"/>
      <c r="E3463" s="213"/>
      <c r="F3463" s="213"/>
      <c r="G3463" s="213"/>
    </row>
    <row r="3464" spans="1:7" x14ac:dyDescent="0.2">
      <c r="A3464" s="213"/>
      <c r="B3464" s="214"/>
      <c r="C3464" s="213"/>
      <c r="D3464" s="213"/>
      <c r="E3464" s="213"/>
      <c r="F3464" s="213"/>
      <c r="G3464" s="213"/>
    </row>
    <row r="3465" spans="1:7" x14ac:dyDescent="0.2">
      <c r="A3465" s="213"/>
      <c r="B3465" s="214"/>
      <c r="C3465" s="213"/>
      <c r="D3465" s="213"/>
      <c r="E3465" s="213"/>
      <c r="F3465" s="213"/>
      <c r="G3465" s="213"/>
    </row>
    <row r="3466" spans="1:7" x14ac:dyDescent="0.2">
      <c r="A3466" s="213"/>
      <c r="B3466" s="214"/>
      <c r="C3466" s="213"/>
      <c r="D3466" s="213"/>
      <c r="E3466" s="213"/>
      <c r="F3466" s="213"/>
      <c r="G3466" s="213"/>
    </row>
    <row r="3467" spans="1:7" x14ac:dyDescent="0.2">
      <c r="A3467" s="213"/>
      <c r="B3467" s="214"/>
      <c r="C3467" s="213"/>
      <c r="D3467" s="213"/>
      <c r="E3467" s="213"/>
      <c r="F3467" s="213"/>
      <c r="G3467" s="213"/>
    </row>
    <row r="3468" spans="1:7" x14ac:dyDescent="0.2">
      <c r="A3468" s="213"/>
      <c r="B3468" s="214"/>
      <c r="C3468" s="213"/>
      <c r="D3468" s="213"/>
      <c r="E3468" s="213"/>
      <c r="F3468" s="213"/>
      <c r="G3468" s="213"/>
    </row>
    <row r="3469" spans="1:7" x14ac:dyDescent="0.2">
      <c r="A3469" s="213"/>
      <c r="B3469" s="214"/>
      <c r="C3469" s="213"/>
      <c r="D3469" s="213"/>
      <c r="E3469" s="213"/>
      <c r="F3469" s="213"/>
      <c r="G3469" s="213"/>
    </row>
    <row r="3470" spans="1:7" x14ac:dyDescent="0.2">
      <c r="A3470" s="213"/>
      <c r="B3470" s="214"/>
      <c r="C3470" s="213"/>
      <c r="D3470" s="213"/>
      <c r="E3470" s="213"/>
      <c r="F3470" s="213"/>
      <c r="G3470" s="213"/>
    </row>
    <row r="3471" spans="1:7" x14ac:dyDescent="0.2">
      <c r="A3471" s="213"/>
      <c r="B3471" s="214"/>
      <c r="C3471" s="213"/>
      <c r="D3471" s="213"/>
      <c r="E3471" s="213"/>
      <c r="F3471" s="213"/>
      <c r="G3471" s="213"/>
    </row>
    <row r="3472" spans="1:7" x14ac:dyDescent="0.2">
      <c r="A3472" s="213"/>
      <c r="B3472" s="214"/>
      <c r="C3472" s="213"/>
      <c r="D3472" s="213"/>
      <c r="E3472" s="213"/>
      <c r="F3472" s="213"/>
      <c r="G3472" s="213"/>
    </row>
    <row r="3473" spans="1:7" x14ac:dyDescent="0.2">
      <c r="A3473" s="213"/>
      <c r="B3473" s="214"/>
      <c r="C3473" s="213"/>
      <c r="D3473" s="213"/>
      <c r="E3473" s="213"/>
      <c r="F3473" s="213"/>
      <c r="G3473" s="213"/>
    </row>
    <row r="3474" spans="1:7" x14ac:dyDescent="0.2">
      <c r="A3474" s="213"/>
      <c r="B3474" s="214"/>
      <c r="C3474" s="213"/>
      <c r="D3474" s="213"/>
      <c r="E3474" s="213"/>
      <c r="F3474" s="213"/>
      <c r="G3474" s="213"/>
    </row>
    <row r="3475" spans="1:7" x14ac:dyDescent="0.2">
      <c r="A3475" s="213"/>
      <c r="B3475" s="214"/>
      <c r="C3475" s="213"/>
      <c r="D3475" s="213"/>
      <c r="E3475" s="213"/>
      <c r="F3475" s="213"/>
      <c r="G3475" s="213"/>
    </row>
    <row r="3476" spans="1:7" x14ac:dyDescent="0.2">
      <c r="A3476" s="213"/>
      <c r="B3476" s="214"/>
      <c r="C3476" s="213"/>
      <c r="D3476" s="213"/>
      <c r="E3476" s="213"/>
      <c r="F3476" s="213"/>
      <c r="G3476" s="213"/>
    </row>
    <row r="3477" spans="1:7" x14ac:dyDescent="0.2">
      <c r="A3477" s="213"/>
      <c r="B3477" s="214"/>
      <c r="C3477" s="213"/>
      <c r="D3477" s="213"/>
      <c r="E3477" s="213"/>
      <c r="F3477" s="213"/>
      <c r="G3477" s="213"/>
    </row>
    <row r="3478" spans="1:7" x14ac:dyDescent="0.2">
      <c r="A3478" s="213"/>
      <c r="B3478" s="214"/>
      <c r="C3478" s="213"/>
      <c r="D3478" s="213"/>
      <c r="E3478" s="213"/>
      <c r="F3478" s="213"/>
      <c r="G3478" s="213"/>
    </row>
    <row r="3479" spans="1:7" x14ac:dyDescent="0.2">
      <c r="A3479" s="213"/>
      <c r="B3479" s="214"/>
      <c r="C3479" s="213"/>
      <c r="D3479" s="213"/>
      <c r="E3479" s="213"/>
      <c r="F3479" s="213"/>
      <c r="G3479" s="213"/>
    </row>
    <row r="3480" spans="1:7" x14ac:dyDescent="0.2">
      <c r="A3480" s="213"/>
      <c r="B3480" s="214"/>
      <c r="C3480" s="213"/>
      <c r="D3480" s="213"/>
      <c r="E3480" s="213"/>
      <c r="F3480" s="213"/>
      <c r="G3480" s="213"/>
    </row>
    <row r="3481" spans="1:7" x14ac:dyDescent="0.2">
      <c r="A3481" s="213"/>
      <c r="B3481" s="214"/>
      <c r="C3481" s="213"/>
      <c r="D3481" s="213"/>
      <c r="E3481" s="213"/>
      <c r="F3481" s="213"/>
      <c r="G3481" s="213"/>
    </row>
    <row r="3482" spans="1:7" x14ac:dyDescent="0.2">
      <c r="A3482" s="213"/>
      <c r="B3482" s="214"/>
      <c r="C3482" s="213"/>
      <c r="D3482" s="213"/>
      <c r="E3482" s="213"/>
      <c r="F3482" s="213"/>
      <c r="G3482" s="213"/>
    </row>
    <row r="3483" spans="1:7" x14ac:dyDescent="0.2">
      <c r="A3483" s="213"/>
      <c r="B3483" s="214"/>
      <c r="C3483" s="213"/>
      <c r="D3483" s="213"/>
      <c r="E3483" s="213"/>
      <c r="F3483" s="213"/>
      <c r="G3483" s="213"/>
    </row>
    <row r="3484" spans="1:7" x14ac:dyDescent="0.2">
      <c r="A3484" s="213"/>
      <c r="B3484" s="214"/>
      <c r="C3484" s="213"/>
      <c r="D3484" s="213"/>
      <c r="E3484" s="213"/>
      <c r="F3484" s="213"/>
      <c r="G3484" s="213"/>
    </row>
    <row r="3485" spans="1:7" x14ac:dyDescent="0.2">
      <c r="A3485" s="213"/>
      <c r="B3485" s="214"/>
      <c r="C3485" s="213"/>
      <c r="D3485" s="213"/>
      <c r="E3485" s="213"/>
      <c r="F3485" s="213"/>
      <c r="G3485" s="213"/>
    </row>
    <row r="3486" spans="1:7" x14ac:dyDescent="0.2">
      <c r="A3486" s="213"/>
      <c r="B3486" s="214"/>
      <c r="C3486" s="213"/>
      <c r="D3486" s="213"/>
      <c r="E3486" s="213"/>
      <c r="F3486" s="213"/>
      <c r="G3486" s="213"/>
    </row>
    <row r="3487" spans="1:7" x14ac:dyDescent="0.2">
      <c r="A3487" s="213"/>
      <c r="B3487" s="214"/>
      <c r="C3487" s="213"/>
      <c r="D3487" s="213"/>
      <c r="E3487" s="213"/>
      <c r="F3487" s="213"/>
      <c r="G3487" s="213"/>
    </row>
    <row r="3488" spans="1:7" x14ac:dyDescent="0.2">
      <c r="A3488" s="213"/>
      <c r="B3488" s="214"/>
      <c r="C3488" s="213"/>
      <c r="D3488" s="213"/>
      <c r="E3488" s="213"/>
      <c r="F3488" s="213"/>
      <c r="G3488" s="213"/>
    </row>
    <row r="3489" spans="1:7" x14ac:dyDescent="0.2">
      <c r="A3489" s="213"/>
      <c r="B3489" s="214"/>
      <c r="C3489" s="213"/>
      <c r="D3489" s="213"/>
      <c r="E3489" s="213"/>
      <c r="F3489" s="213"/>
      <c r="G3489" s="213"/>
    </row>
    <row r="3490" spans="1:7" x14ac:dyDescent="0.2">
      <c r="A3490" s="213"/>
      <c r="B3490" s="214"/>
      <c r="C3490" s="213"/>
      <c r="D3490" s="213"/>
      <c r="E3490" s="213"/>
      <c r="F3490" s="213"/>
      <c r="G3490" s="213"/>
    </row>
    <row r="3491" spans="1:7" x14ac:dyDescent="0.2">
      <c r="A3491" s="213"/>
      <c r="B3491" s="214"/>
      <c r="C3491" s="213"/>
      <c r="D3491" s="213"/>
      <c r="E3491" s="213"/>
      <c r="F3491" s="213"/>
      <c r="G3491" s="213"/>
    </row>
    <row r="3492" spans="1:7" x14ac:dyDescent="0.2">
      <c r="A3492" s="213"/>
      <c r="B3492" s="214"/>
      <c r="C3492" s="213"/>
      <c r="D3492" s="213"/>
      <c r="E3492" s="213"/>
      <c r="F3492" s="213"/>
      <c r="G3492" s="213"/>
    </row>
    <row r="3493" spans="1:7" x14ac:dyDescent="0.2">
      <c r="A3493" s="213"/>
      <c r="B3493" s="214"/>
      <c r="C3493" s="213"/>
      <c r="D3493" s="213"/>
      <c r="E3493" s="213"/>
      <c r="F3493" s="213"/>
      <c r="G3493" s="213"/>
    </row>
    <row r="3494" spans="1:7" x14ac:dyDescent="0.2">
      <c r="A3494" s="213"/>
      <c r="B3494" s="214"/>
      <c r="C3494" s="213"/>
      <c r="D3494" s="213"/>
      <c r="E3494" s="213"/>
      <c r="F3494" s="213"/>
      <c r="G3494" s="213"/>
    </row>
    <row r="3495" spans="1:7" x14ac:dyDescent="0.2">
      <c r="A3495" s="213"/>
      <c r="B3495" s="214"/>
      <c r="C3495" s="213"/>
      <c r="D3495" s="213"/>
      <c r="E3495" s="213"/>
      <c r="F3495" s="213"/>
      <c r="G3495" s="213"/>
    </row>
    <row r="3496" spans="1:7" x14ac:dyDescent="0.2">
      <c r="A3496" s="213"/>
      <c r="B3496" s="214"/>
      <c r="C3496" s="213"/>
      <c r="D3496" s="213"/>
      <c r="E3496" s="213"/>
      <c r="F3496" s="213"/>
      <c r="G3496" s="213"/>
    </row>
    <row r="3497" spans="1:7" x14ac:dyDescent="0.2">
      <c r="A3497" s="213"/>
      <c r="B3497" s="214"/>
      <c r="C3497" s="213"/>
      <c r="D3497" s="213"/>
      <c r="E3497" s="213"/>
      <c r="F3497" s="213"/>
      <c r="G3497" s="213"/>
    </row>
    <row r="3498" spans="1:7" x14ac:dyDescent="0.2">
      <c r="A3498" s="213"/>
      <c r="B3498" s="214"/>
      <c r="C3498" s="213"/>
      <c r="D3498" s="213"/>
      <c r="E3498" s="213"/>
      <c r="F3498" s="213"/>
      <c r="G3498" s="213"/>
    </row>
    <row r="3499" spans="1:7" x14ac:dyDescent="0.2">
      <c r="A3499" s="213"/>
      <c r="B3499" s="214"/>
      <c r="C3499" s="213"/>
      <c r="D3499" s="213"/>
      <c r="E3499" s="213"/>
      <c r="F3499" s="213"/>
      <c r="G3499" s="213"/>
    </row>
    <row r="3500" spans="1:7" x14ac:dyDescent="0.2">
      <c r="A3500" s="213"/>
      <c r="B3500" s="214"/>
      <c r="C3500" s="213"/>
      <c r="D3500" s="213"/>
      <c r="E3500" s="213"/>
      <c r="F3500" s="213"/>
      <c r="G3500" s="213"/>
    </row>
    <row r="3501" spans="1:7" x14ac:dyDescent="0.2">
      <c r="A3501" s="213"/>
      <c r="B3501" s="214"/>
      <c r="C3501" s="213"/>
      <c r="D3501" s="213"/>
      <c r="E3501" s="213"/>
      <c r="F3501" s="213"/>
      <c r="G3501" s="213"/>
    </row>
    <row r="3502" spans="1:7" x14ac:dyDescent="0.2">
      <c r="A3502" s="213"/>
      <c r="B3502" s="214"/>
      <c r="C3502" s="213"/>
      <c r="D3502" s="213"/>
      <c r="E3502" s="213"/>
      <c r="F3502" s="213"/>
      <c r="G3502" s="213"/>
    </row>
    <row r="3503" spans="1:7" x14ac:dyDescent="0.2">
      <c r="A3503" s="213"/>
      <c r="B3503" s="214"/>
      <c r="C3503" s="213"/>
      <c r="D3503" s="213"/>
      <c r="E3503" s="213"/>
      <c r="F3503" s="213"/>
      <c r="G3503" s="213"/>
    </row>
    <row r="3504" spans="1:7" x14ac:dyDescent="0.2">
      <c r="A3504" s="213"/>
      <c r="B3504" s="214"/>
      <c r="C3504" s="213"/>
      <c r="D3504" s="213"/>
      <c r="E3504" s="213"/>
      <c r="F3504" s="213"/>
      <c r="G3504" s="213"/>
    </row>
    <row r="3505" spans="1:7" x14ac:dyDescent="0.2">
      <c r="A3505" s="213"/>
      <c r="B3505" s="214"/>
      <c r="C3505" s="213"/>
      <c r="D3505" s="213"/>
      <c r="E3505" s="213"/>
      <c r="F3505" s="213"/>
      <c r="G3505" s="213"/>
    </row>
    <row r="3506" spans="1:7" x14ac:dyDescent="0.2">
      <c r="A3506" s="213"/>
      <c r="B3506" s="214"/>
      <c r="C3506" s="213"/>
      <c r="D3506" s="213"/>
      <c r="E3506" s="213"/>
      <c r="F3506" s="213"/>
      <c r="G3506" s="213"/>
    </row>
    <row r="3507" spans="1:7" x14ac:dyDescent="0.2">
      <c r="A3507" s="213"/>
      <c r="B3507" s="214"/>
      <c r="C3507" s="213"/>
      <c r="D3507" s="213"/>
      <c r="E3507" s="213"/>
      <c r="F3507" s="213"/>
      <c r="G3507" s="213"/>
    </row>
    <row r="3508" spans="1:7" x14ac:dyDescent="0.2">
      <c r="A3508" s="213"/>
      <c r="B3508" s="214"/>
      <c r="C3508" s="213"/>
      <c r="D3508" s="213"/>
      <c r="E3508" s="213"/>
      <c r="F3508" s="213"/>
      <c r="G3508" s="213"/>
    </row>
    <row r="3509" spans="1:7" x14ac:dyDescent="0.2">
      <c r="A3509" s="213"/>
      <c r="B3509" s="214"/>
      <c r="C3509" s="213"/>
      <c r="D3509" s="213"/>
      <c r="E3509" s="213"/>
      <c r="F3509" s="213"/>
      <c r="G3509" s="213"/>
    </row>
    <row r="3510" spans="1:7" x14ac:dyDescent="0.2">
      <c r="A3510" s="213"/>
      <c r="B3510" s="214"/>
      <c r="C3510" s="213"/>
      <c r="D3510" s="213"/>
      <c r="E3510" s="213"/>
      <c r="F3510" s="213"/>
      <c r="G3510" s="213"/>
    </row>
    <row r="3511" spans="1:7" x14ac:dyDescent="0.2">
      <c r="A3511" s="213"/>
      <c r="B3511" s="214"/>
      <c r="C3511" s="213"/>
      <c r="D3511" s="213"/>
      <c r="E3511" s="213"/>
      <c r="F3511" s="213"/>
      <c r="G3511" s="213"/>
    </row>
    <row r="3512" spans="1:7" x14ac:dyDescent="0.2">
      <c r="A3512" s="213"/>
      <c r="B3512" s="214"/>
      <c r="C3512" s="213"/>
      <c r="D3512" s="213"/>
      <c r="E3512" s="213"/>
      <c r="F3512" s="213"/>
      <c r="G3512" s="213"/>
    </row>
    <row r="3513" spans="1:7" x14ac:dyDescent="0.2">
      <c r="A3513" s="213"/>
      <c r="B3513" s="214"/>
      <c r="C3513" s="213"/>
      <c r="D3513" s="213"/>
      <c r="E3513" s="213"/>
      <c r="F3513" s="213"/>
      <c r="G3513" s="213"/>
    </row>
    <row r="3514" spans="1:7" x14ac:dyDescent="0.2">
      <c r="A3514" s="213"/>
      <c r="B3514" s="214"/>
      <c r="C3514" s="213"/>
      <c r="D3514" s="213"/>
      <c r="E3514" s="213"/>
      <c r="F3514" s="213"/>
      <c r="G3514" s="213"/>
    </row>
    <row r="3515" spans="1:7" x14ac:dyDescent="0.2">
      <c r="A3515" s="213"/>
      <c r="B3515" s="214"/>
      <c r="C3515" s="213"/>
      <c r="D3515" s="213"/>
      <c r="E3515" s="213"/>
      <c r="F3515" s="213"/>
      <c r="G3515" s="213"/>
    </row>
    <row r="3516" spans="1:7" x14ac:dyDescent="0.2">
      <c r="A3516" s="213"/>
      <c r="B3516" s="214"/>
      <c r="C3516" s="213"/>
      <c r="D3516" s="213"/>
      <c r="E3516" s="213"/>
      <c r="F3516" s="213"/>
      <c r="G3516" s="213"/>
    </row>
    <row r="3517" spans="1:7" x14ac:dyDescent="0.2">
      <c r="A3517" s="213"/>
      <c r="B3517" s="214"/>
      <c r="C3517" s="213"/>
      <c r="D3517" s="213"/>
      <c r="E3517" s="213"/>
      <c r="F3517" s="213"/>
      <c r="G3517" s="213"/>
    </row>
    <row r="3518" spans="1:7" x14ac:dyDescent="0.2">
      <c r="A3518" s="213"/>
      <c r="B3518" s="214"/>
      <c r="C3518" s="213"/>
      <c r="D3518" s="213"/>
      <c r="E3518" s="213"/>
      <c r="F3518" s="213"/>
      <c r="G3518" s="213"/>
    </row>
    <row r="3519" spans="1:7" x14ac:dyDescent="0.2">
      <c r="A3519" s="213"/>
      <c r="B3519" s="214"/>
      <c r="C3519" s="213"/>
      <c r="D3519" s="213"/>
      <c r="E3519" s="213"/>
      <c r="F3519" s="213"/>
      <c r="G3519" s="213"/>
    </row>
    <row r="3520" spans="1:7" x14ac:dyDescent="0.2">
      <c r="A3520" s="213"/>
      <c r="B3520" s="214"/>
      <c r="C3520" s="213"/>
      <c r="D3520" s="213"/>
      <c r="E3520" s="213"/>
      <c r="F3520" s="213"/>
      <c r="G3520" s="213"/>
    </row>
    <row r="3521" spans="1:7" x14ac:dyDescent="0.2">
      <c r="A3521" s="213"/>
      <c r="B3521" s="214"/>
      <c r="C3521" s="213"/>
      <c r="D3521" s="213"/>
      <c r="E3521" s="213"/>
      <c r="F3521" s="213"/>
      <c r="G3521" s="213"/>
    </row>
    <row r="3522" spans="1:7" x14ac:dyDescent="0.2">
      <c r="A3522" s="213"/>
      <c r="B3522" s="214"/>
      <c r="C3522" s="213"/>
      <c r="D3522" s="213"/>
      <c r="E3522" s="213"/>
      <c r="F3522" s="213"/>
      <c r="G3522" s="213"/>
    </row>
    <row r="3523" spans="1:7" x14ac:dyDescent="0.2">
      <c r="A3523" s="213"/>
      <c r="B3523" s="214"/>
      <c r="C3523" s="213"/>
      <c r="D3523" s="213"/>
      <c r="E3523" s="213"/>
      <c r="F3523" s="213"/>
      <c r="G3523" s="213"/>
    </row>
    <row r="3524" spans="1:7" x14ac:dyDescent="0.2">
      <c r="A3524" s="213"/>
      <c r="B3524" s="214"/>
      <c r="C3524" s="213"/>
      <c r="D3524" s="213"/>
      <c r="E3524" s="213"/>
      <c r="F3524" s="213"/>
      <c r="G3524" s="213"/>
    </row>
    <row r="3525" spans="1:7" x14ac:dyDescent="0.2">
      <c r="A3525" s="213"/>
      <c r="B3525" s="214"/>
      <c r="C3525" s="213"/>
      <c r="D3525" s="213"/>
      <c r="E3525" s="213"/>
      <c r="F3525" s="213"/>
      <c r="G3525" s="213"/>
    </row>
    <row r="3526" spans="1:7" x14ac:dyDescent="0.2">
      <c r="A3526" s="213"/>
      <c r="B3526" s="214"/>
      <c r="C3526" s="213"/>
      <c r="D3526" s="213"/>
      <c r="E3526" s="213"/>
      <c r="F3526" s="213"/>
      <c r="G3526" s="213"/>
    </row>
    <row r="3527" spans="1:7" x14ac:dyDescent="0.2">
      <c r="A3527" s="213"/>
      <c r="B3527" s="214"/>
      <c r="C3527" s="213"/>
      <c r="D3527" s="213"/>
      <c r="E3527" s="213"/>
      <c r="F3527" s="213"/>
      <c r="G3527" s="213"/>
    </row>
    <row r="3528" spans="1:7" x14ac:dyDescent="0.2">
      <c r="A3528" s="213"/>
      <c r="B3528" s="214"/>
      <c r="C3528" s="213"/>
      <c r="D3528" s="213"/>
      <c r="E3528" s="213"/>
      <c r="F3528" s="213"/>
      <c r="G3528" s="213"/>
    </row>
    <row r="3529" spans="1:7" x14ac:dyDescent="0.2">
      <c r="A3529" s="213"/>
      <c r="B3529" s="214"/>
      <c r="C3529" s="213"/>
      <c r="D3529" s="213"/>
      <c r="E3529" s="213"/>
      <c r="F3529" s="213"/>
      <c r="G3529" s="213"/>
    </row>
    <row r="3530" spans="1:7" x14ac:dyDescent="0.2">
      <c r="A3530" s="213"/>
      <c r="B3530" s="214"/>
      <c r="C3530" s="213"/>
      <c r="D3530" s="213"/>
      <c r="E3530" s="213"/>
      <c r="F3530" s="213"/>
      <c r="G3530" s="213"/>
    </row>
    <row r="3531" spans="1:7" x14ac:dyDescent="0.2">
      <c r="A3531" s="213"/>
      <c r="B3531" s="214"/>
      <c r="C3531" s="213"/>
      <c r="D3531" s="213"/>
      <c r="E3531" s="213"/>
      <c r="F3531" s="213"/>
      <c r="G3531" s="213"/>
    </row>
    <row r="3532" spans="1:7" x14ac:dyDescent="0.2">
      <c r="A3532" s="213"/>
      <c r="B3532" s="214"/>
      <c r="C3532" s="213"/>
      <c r="D3532" s="213"/>
      <c r="E3532" s="213"/>
      <c r="F3532" s="213"/>
      <c r="G3532" s="213"/>
    </row>
    <row r="3533" spans="1:7" x14ac:dyDescent="0.2">
      <c r="A3533" s="213"/>
      <c r="B3533" s="214"/>
      <c r="C3533" s="213"/>
      <c r="D3533" s="213"/>
      <c r="E3533" s="213"/>
      <c r="F3533" s="213"/>
      <c r="G3533" s="213"/>
    </row>
    <row r="3534" spans="1:7" x14ac:dyDescent="0.2">
      <c r="A3534" s="213"/>
      <c r="B3534" s="214"/>
      <c r="C3534" s="213"/>
      <c r="D3534" s="213"/>
      <c r="E3534" s="213"/>
      <c r="F3534" s="213"/>
      <c r="G3534" s="213"/>
    </row>
    <row r="3535" spans="1:7" x14ac:dyDescent="0.2">
      <c r="A3535" s="213"/>
      <c r="B3535" s="214"/>
      <c r="C3535" s="213"/>
      <c r="D3535" s="213"/>
      <c r="E3535" s="213"/>
      <c r="F3535" s="213"/>
      <c r="G3535" s="213"/>
    </row>
    <row r="3536" spans="1:7" x14ac:dyDescent="0.2">
      <c r="A3536" s="213"/>
      <c r="B3536" s="214"/>
      <c r="C3536" s="213"/>
      <c r="D3536" s="213"/>
      <c r="E3536" s="213"/>
      <c r="F3536" s="213"/>
      <c r="G3536" s="213"/>
    </row>
    <row r="3537" spans="1:7" x14ac:dyDescent="0.2">
      <c r="A3537" s="213"/>
      <c r="B3537" s="214"/>
      <c r="C3537" s="213"/>
      <c r="D3537" s="213"/>
      <c r="E3537" s="213"/>
      <c r="F3537" s="213"/>
      <c r="G3537" s="213"/>
    </row>
    <row r="3538" spans="1:7" x14ac:dyDescent="0.2">
      <c r="A3538" s="213"/>
      <c r="B3538" s="214"/>
      <c r="C3538" s="213"/>
      <c r="D3538" s="213"/>
      <c r="E3538" s="213"/>
      <c r="F3538" s="213"/>
      <c r="G3538" s="213"/>
    </row>
    <row r="3539" spans="1:7" x14ac:dyDescent="0.2">
      <c r="A3539" s="213"/>
      <c r="B3539" s="214"/>
      <c r="C3539" s="213"/>
      <c r="D3539" s="213"/>
      <c r="E3539" s="213"/>
      <c r="F3539" s="213"/>
      <c r="G3539" s="213"/>
    </row>
    <row r="3540" spans="1:7" x14ac:dyDescent="0.2">
      <c r="A3540" s="213"/>
      <c r="B3540" s="214"/>
      <c r="C3540" s="213"/>
      <c r="D3540" s="213"/>
      <c r="E3540" s="213"/>
      <c r="F3540" s="213"/>
      <c r="G3540" s="213"/>
    </row>
    <row r="3541" spans="1:7" x14ac:dyDescent="0.2">
      <c r="A3541" s="213"/>
      <c r="B3541" s="214"/>
      <c r="C3541" s="213"/>
      <c r="D3541" s="213"/>
      <c r="E3541" s="213"/>
      <c r="F3541" s="213"/>
      <c r="G3541" s="213"/>
    </row>
    <row r="3542" spans="1:7" x14ac:dyDescent="0.2">
      <c r="A3542" s="213"/>
      <c r="B3542" s="214"/>
      <c r="C3542" s="213"/>
      <c r="D3542" s="213"/>
      <c r="E3542" s="213"/>
      <c r="F3542" s="213"/>
      <c r="G3542" s="213"/>
    </row>
    <row r="3543" spans="1:7" x14ac:dyDescent="0.2">
      <c r="A3543" s="213"/>
      <c r="B3543" s="214"/>
      <c r="C3543" s="213"/>
      <c r="D3543" s="213"/>
      <c r="E3543" s="213"/>
      <c r="F3543" s="213"/>
      <c r="G3543" s="213"/>
    </row>
    <row r="3544" spans="1:7" x14ac:dyDescent="0.2">
      <c r="A3544" s="213"/>
      <c r="B3544" s="214"/>
      <c r="C3544" s="213"/>
      <c r="D3544" s="213"/>
      <c r="E3544" s="213"/>
      <c r="F3544" s="213"/>
      <c r="G3544" s="213"/>
    </row>
    <row r="3545" spans="1:7" x14ac:dyDescent="0.2">
      <c r="A3545" s="213"/>
      <c r="B3545" s="214"/>
      <c r="C3545" s="213"/>
      <c r="D3545" s="213"/>
      <c r="E3545" s="213"/>
      <c r="F3545" s="213"/>
      <c r="G3545" s="213"/>
    </row>
    <row r="3546" spans="1:7" x14ac:dyDescent="0.2">
      <c r="A3546" s="213"/>
      <c r="B3546" s="214"/>
      <c r="C3546" s="213"/>
      <c r="D3546" s="213"/>
      <c r="E3546" s="213"/>
      <c r="F3546" s="213"/>
      <c r="G3546" s="213"/>
    </row>
    <row r="3547" spans="1:7" x14ac:dyDescent="0.2">
      <c r="A3547" s="213"/>
      <c r="B3547" s="214"/>
      <c r="C3547" s="213"/>
      <c r="D3547" s="213"/>
      <c r="E3547" s="213"/>
      <c r="F3547" s="213"/>
      <c r="G3547" s="213"/>
    </row>
    <row r="3548" spans="1:7" x14ac:dyDescent="0.2">
      <c r="A3548" s="213"/>
      <c r="B3548" s="214"/>
      <c r="C3548" s="213"/>
      <c r="D3548" s="213"/>
      <c r="E3548" s="213"/>
      <c r="F3548" s="213"/>
      <c r="G3548" s="213"/>
    </row>
    <row r="3549" spans="1:7" x14ac:dyDescent="0.2">
      <c r="A3549" s="213"/>
      <c r="B3549" s="214"/>
      <c r="C3549" s="213"/>
      <c r="D3549" s="213"/>
      <c r="E3549" s="213"/>
      <c r="F3549" s="213"/>
      <c r="G3549" s="213"/>
    </row>
    <row r="3550" spans="1:7" x14ac:dyDescent="0.2">
      <c r="A3550" s="213"/>
      <c r="B3550" s="214"/>
      <c r="C3550" s="213"/>
      <c r="D3550" s="213"/>
      <c r="E3550" s="213"/>
      <c r="F3550" s="213"/>
      <c r="G3550" s="213"/>
    </row>
    <row r="3551" spans="1:7" x14ac:dyDescent="0.2">
      <c r="A3551" s="213"/>
      <c r="B3551" s="214"/>
      <c r="C3551" s="213"/>
      <c r="D3551" s="213"/>
      <c r="E3551" s="213"/>
      <c r="F3551" s="213"/>
      <c r="G3551" s="213"/>
    </row>
    <row r="3552" spans="1:7" x14ac:dyDescent="0.2">
      <c r="A3552" s="213"/>
      <c r="B3552" s="214"/>
      <c r="C3552" s="213"/>
      <c r="D3552" s="213"/>
      <c r="E3552" s="213"/>
      <c r="F3552" s="213"/>
      <c r="G3552" s="213"/>
    </row>
    <row r="3553" spans="1:7" x14ac:dyDescent="0.2">
      <c r="A3553" s="213"/>
      <c r="B3553" s="214"/>
      <c r="C3553" s="213"/>
      <c r="D3553" s="213"/>
      <c r="E3553" s="213"/>
      <c r="F3553" s="213"/>
      <c r="G3553" s="213"/>
    </row>
    <row r="3554" spans="1:7" x14ac:dyDescent="0.2">
      <c r="A3554" s="213"/>
      <c r="B3554" s="214"/>
      <c r="C3554" s="213"/>
      <c r="D3554" s="213"/>
      <c r="E3554" s="213"/>
      <c r="F3554" s="213"/>
      <c r="G3554" s="213"/>
    </row>
    <row r="3555" spans="1:7" x14ac:dyDescent="0.2">
      <c r="A3555" s="213"/>
      <c r="B3555" s="214"/>
      <c r="C3555" s="213"/>
      <c r="D3555" s="213"/>
      <c r="E3555" s="213"/>
      <c r="F3555" s="213"/>
      <c r="G3555" s="213"/>
    </row>
    <row r="3556" spans="1:7" x14ac:dyDescent="0.2">
      <c r="A3556" s="213"/>
      <c r="B3556" s="214"/>
      <c r="C3556" s="213"/>
      <c r="D3556" s="213"/>
      <c r="E3556" s="213"/>
      <c r="F3556" s="213"/>
      <c r="G3556" s="213"/>
    </row>
    <row r="3557" spans="1:7" x14ac:dyDescent="0.2">
      <c r="A3557" s="213"/>
      <c r="B3557" s="214"/>
      <c r="C3557" s="213"/>
      <c r="D3557" s="213"/>
      <c r="E3557" s="213"/>
      <c r="F3557" s="213"/>
      <c r="G3557" s="213"/>
    </row>
    <row r="3558" spans="1:7" x14ac:dyDescent="0.2">
      <c r="A3558" s="213"/>
      <c r="B3558" s="214"/>
      <c r="C3558" s="213"/>
      <c r="D3558" s="213"/>
      <c r="E3558" s="213"/>
      <c r="F3558" s="213"/>
      <c r="G3558" s="213"/>
    </row>
    <row r="3559" spans="1:7" x14ac:dyDescent="0.2">
      <c r="A3559" s="213"/>
      <c r="B3559" s="214"/>
      <c r="C3559" s="213"/>
      <c r="D3559" s="213"/>
      <c r="E3559" s="213"/>
      <c r="F3559" s="213"/>
      <c r="G3559" s="213"/>
    </row>
    <row r="3560" spans="1:7" x14ac:dyDescent="0.2">
      <c r="A3560" s="213"/>
      <c r="B3560" s="214"/>
      <c r="C3560" s="213"/>
      <c r="D3560" s="213"/>
      <c r="E3560" s="213"/>
      <c r="F3560" s="213"/>
      <c r="G3560" s="213"/>
    </row>
    <row r="3561" spans="1:7" x14ac:dyDescent="0.2">
      <c r="A3561" s="213"/>
      <c r="B3561" s="214"/>
      <c r="C3561" s="213"/>
      <c r="D3561" s="213"/>
      <c r="E3561" s="213"/>
      <c r="F3561" s="213"/>
      <c r="G3561" s="213"/>
    </row>
    <row r="3562" spans="1:7" x14ac:dyDescent="0.2">
      <c r="A3562" s="213"/>
      <c r="B3562" s="214"/>
      <c r="C3562" s="213"/>
      <c r="D3562" s="213"/>
      <c r="E3562" s="213"/>
      <c r="F3562" s="213"/>
      <c r="G3562" s="213"/>
    </row>
    <row r="3563" spans="1:7" x14ac:dyDescent="0.2">
      <c r="A3563" s="213"/>
      <c r="B3563" s="214"/>
      <c r="C3563" s="213"/>
      <c r="D3563" s="213"/>
      <c r="E3563" s="213"/>
      <c r="F3563" s="213"/>
      <c r="G3563" s="213"/>
    </row>
    <row r="3564" spans="1:7" x14ac:dyDescent="0.2">
      <c r="A3564" s="213"/>
      <c r="B3564" s="214"/>
      <c r="C3564" s="213"/>
      <c r="D3564" s="213"/>
      <c r="E3564" s="213"/>
      <c r="F3564" s="213"/>
      <c r="G3564" s="213"/>
    </row>
    <row r="3565" spans="1:7" x14ac:dyDescent="0.2">
      <c r="A3565" s="213"/>
      <c r="B3565" s="214"/>
      <c r="C3565" s="213"/>
      <c r="D3565" s="213"/>
      <c r="E3565" s="213"/>
      <c r="F3565" s="213"/>
      <c r="G3565" s="213"/>
    </row>
    <row r="3566" spans="1:7" x14ac:dyDescent="0.2">
      <c r="A3566" s="213"/>
      <c r="B3566" s="214"/>
      <c r="C3566" s="213"/>
      <c r="D3566" s="213"/>
      <c r="E3566" s="213"/>
      <c r="F3566" s="213"/>
      <c r="G3566" s="213"/>
    </row>
    <row r="3567" spans="1:7" x14ac:dyDescent="0.2">
      <c r="A3567" s="213"/>
      <c r="B3567" s="214"/>
      <c r="C3567" s="213"/>
      <c r="D3567" s="213"/>
      <c r="E3567" s="213"/>
      <c r="F3567" s="213"/>
      <c r="G3567" s="213"/>
    </row>
    <row r="3568" spans="1:7" x14ac:dyDescent="0.2">
      <c r="A3568" s="213"/>
      <c r="B3568" s="214"/>
      <c r="C3568" s="213"/>
      <c r="D3568" s="213"/>
      <c r="E3568" s="213"/>
      <c r="F3568" s="213"/>
      <c r="G3568" s="213"/>
    </row>
    <row r="3569" spans="1:7" x14ac:dyDescent="0.2">
      <c r="A3569" s="213"/>
      <c r="B3569" s="214"/>
      <c r="C3569" s="213"/>
      <c r="D3569" s="213"/>
      <c r="E3569" s="213"/>
      <c r="F3569" s="213"/>
      <c r="G3569" s="213"/>
    </row>
    <row r="3570" spans="1:7" x14ac:dyDescent="0.2">
      <c r="A3570" s="213"/>
      <c r="B3570" s="214"/>
      <c r="C3570" s="213"/>
      <c r="D3570" s="213"/>
      <c r="E3570" s="213"/>
      <c r="F3570" s="213"/>
      <c r="G3570" s="213"/>
    </row>
    <row r="3571" spans="1:7" x14ac:dyDescent="0.2">
      <c r="A3571" s="213"/>
      <c r="B3571" s="214"/>
      <c r="C3571" s="213"/>
      <c r="D3571" s="213"/>
      <c r="E3571" s="213"/>
      <c r="F3571" s="213"/>
      <c r="G3571" s="213"/>
    </row>
    <row r="3572" spans="1:7" x14ac:dyDescent="0.2">
      <c r="A3572" s="213"/>
      <c r="B3572" s="214"/>
      <c r="C3572" s="213"/>
      <c r="D3572" s="213"/>
      <c r="E3572" s="213"/>
      <c r="F3572" s="213"/>
      <c r="G3572" s="213"/>
    </row>
    <row r="3573" spans="1:7" x14ac:dyDescent="0.2">
      <c r="A3573" s="213"/>
      <c r="B3573" s="214"/>
      <c r="C3573" s="213"/>
      <c r="D3573" s="213"/>
      <c r="E3573" s="213"/>
      <c r="F3573" s="213"/>
      <c r="G3573" s="213"/>
    </row>
    <row r="3574" spans="1:7" x14ac:dyDescent="0.2">
      <c r="A3574" s="213"/>
      <c r="B3574" s="214"/>
      <c r="C3574" s="213"/>
      <c r="D3574" s="213"/>
      <c r="E3574" s="213"/>
      <c r="F3574" s="213"/>
      <c r="G3574" s="213"/>
    </row>
    <row r="3575" spans="1:7" x14ac:dyDescent="0.2">
      <c r="A3575" s="213"/>
      <c r="B3575" s="214"/>
      <c r="C3575" s="213"/>
      <c r="D3575" s="213"/>
      <c r="E3575" s="213"/>
      <c r="F3575" s="213"/>
      <c r="G3575" s="213"/>
    </row>
    <row r="3576" spans="1:7" x14ac:dyDescent="0.2">
      <c r="A3576" s="213"/>
      <c r="B3576" s="214"/>
      <c r="C3576" s="213"/>
      <c r="D3576" s="213"/>
      <c r="E3576" s="213"/>
      <c r="F3576" s="213"/>
      <c r="G3576" s="213"/>
    </row>
    <row r="3577" spans="1:7" x14ac:dyDescent="0.2">
      <c r="A3577" s="213"/>
      <c r="B3577" s="214"/>
      <c r="C3577" s="213"/>
      <c r="D3577" s="213"/>
      <c r="E3577" s="213"/>
      <c r="F3577" s="213"/>
      <c r="G3577" s="213"/>
    </row>
    <row r="3578" spans="1:7" x14ac:dyDescent="0.2">
      <c r="A3578" s="213"/>
      <c r="B3578" s="214"/>
      <c r="C3578" s="213"/>
      <c r="D3578" s="213"/>
      <c r="E3578" s="213"/>
      <c r="F3578" s="213"/>
      <c r="G3578" s="213"/>
    </row>
    <row r="3579" spans="1:7" x14ac:dyDescent="0.2">
      <c r="A3579" s="213"/>
      <c r="B3579" s="214"/>
      <c r="C3579" s="213"/>
      <c r="D3579" s="213"/>
      <c r="E3579" s="213"/>
      <c r="F3579" s="213"/>
      <c r="G3579" s="213"/>
    </row>
    <row r="3580" spans="1:7" x14ac:dyDescent="0.2">
      <c r="A3580" s="213"/>
      <c r="B3580" s="214"/>
      <c r="C3580" s="213"/>
      <c r="D3580" s="213"/>
      <c r="E3580" s="213"/>
      <c r="F3580" s="213"/>
      <c r="G3580" s="213"/>
    </row>
    <row r="3581" spans="1:7" x14ac:dyDescent="0.2">
      <c r="A3581" s="213"/>
      <c r="B3581" s="214"/>
      <c r="C3581" s="213"/>
      <c r="D3581" s="213"/>
      <c r="E3581" s="213"/>
      <c r="F3581" s="213"/>
      <c r="G3581" s="213"/>
    </row>
    <row r="3582" spans="1:7" x14ac:dyDescent="0.2">
      <c r="A3582" s="213"/>
      <c r="B3582" s="214"/>
      <c r="C3582" s="213"/>
      <c r="D3582" s="213"/>
      <c r="E3582" s="213"/>
      <c r="F3582" s="213"/>
      <c r="G3582" s="213"/>
    </row>
    <row r="3583" spans="1:7" x14ac:dyDescent="0.2">
      <c r="A3583" s="213"/>
      <c r="B3583" s="214"/>
      <c r="C3583" s="213"/>
      <c r="D3583" s="213"/>
      <c r="E3583" s="213"/>
      <c r="F3583" s="213"/>
      <c r="G3583" s="213"/>
    </row>
    <row r="3584" spans="1:7" x14ac:dyDescent="0.2">
      <c r="A3584" s="213"/>
      <c r="B3584" s="214"/>
      <c r="C3584" s="213"/>
      <c r="D3584" s="213"/>
      <c r="E3584" s="213"/>
      <c r="F3584" s="213"/>
      <c r="G3584" s="213"/>
    </row>
    <row r="3585" spans="1:7" x14ac:dyDescent="0.2">
      <c r="A3585" s="213"/>
      <c r="B3585" s="214"/>
      <c r="C3585" s="213"/>
      <c r="D3585" s="213"/>
      <c r="E3585" s="213"/>
      <c r="F3585" s="213"/>
      <c r="G3585" s="213"/>
    </row>
    <row r="3586" spans="1:7" x14ac:dyDescent="0.2">
      <c r="A3586" s="213"/>
      <c r="B3586" s="214"/>
      <c r="C3586" s="213"/>
      <c r="D3586" s="213"/>
      <c r="E3586" s="213"/>
      <c r="F3586" s="213"/>
      <c r="G3586" s="213"/>
    </row>
    <row r="3587" spans="1:7" x14ac:dyDescent="0.2">
      <c r="A3587" s="213"/>
      <c r="B3587" s="214"/>
      <c r="C3587" s="213"/>
      <c r="D3587" s="213"/>
      <c r="E3587" s="213"/>
      <c r="F3587" s="213"/>
      <c r="G3587" s="213"/>
    </row>
    <row r="3588" spans="1:7" x14ac:dyDescent="0.2">
      <c r="A3588" s="213"/>
      <c r="B3588" s="214"/>
      <c r="C3588" s="213"/>
      <c r="D3588" s="213"/>
      <c r="E3588" s="213"/>
      <c r="F3588" s="213"/>
      <c r="G3588" s="213"/>
    </row>
    <row r="3589" spans="1:7" x14ac:dyDescent="0.2">
      <c r="A3589" s="213"/>
      <c r="B3589" s="214"/>
      <c r="C3589" s="213"/>
      <c r="D3589" s="213"/>
      <c r="E3589" s="213"/>
      <c r="F3589" s="213"/>
      <c r="G3589" s="213"/>
    </row>
    <row r="3590" spans="1:7" x14ac:dyDescent="0.2">
      <c r="A3590" s="213"/>
      <c r="B3590" s="214"/>
      <c r="C3590" s="213"/>
      <c r="D3590" s="213"/>
      <c r="E3590" s="213"/>
      <c r="F3590" s="213"/>
      <c r="G3590" s="213"/>
    </row>
    <row r="3591" spans="1:7" x14ac:dyDescent="0.2">
      <c r="A3591" s="213"/>
      <c r="B3591" s="214"/>
      <c r="C3591" s="213"/>
      <c r="D3591" s="213"/>
      <c r="E3591" s="213"/>
      <c r="F3591" s="213"/>
      <c r="G3591" s="213"/>
    </row>
    <row r="3592" spans="1:7" x14ac:dyDescent="0.2">
      <c r="A3592" s="213"/>
      <c r="B3592" s="214"/>
      <c r="C3592" s="213"/>
      <c r="D3592" s="213"/>
      <c r="E3592" s="213"/>
      <c r="F3592" s="213"/>
      <c r="G3592" s="213"/>
    </row>
    <row r="3593" spans="1:7" x14ac:dyDescent="0.2">
      <c r="A3593" s="213"/>
      <c r="B3593" s="214"/>
      <c r="C3593" s="213"/>
      <c r="D3593" s="213"/>
      <c r="E3593" s="213"/>
      <c r="F3593" s="213"/>
      <c r="G3593" s="213"/>
    </row>
    <row r="3594" spans="1:7" x14ac:dyDescent="0.2">
      <c r="A3594" s="213"/>
      <c r="B3594" s="214"/>
      <c r="C3594" s="213"/>
      <c r="D3594" s="213"/>
      <c r="E3594" s="213"/>
      <c r="F3594" s="213"/>
      <c r="G3594" s="213"/>
    </row>
    <row r="3595" spans="1:7" x14ac:dyDescent="0.2">
      <c r="A3595" s="213"/>
      <c r="B3595" s="214"/>
      <c r="C3595" s="213"/>
      <c r="D3595" s="213"/>
      <c r="E3595" s="213"/>
      <c r="F3595" s="213"/>
      <c r="G3595" s="213"/>
    </row>
    <row r="3596" spans="1:7" x14ac:dyDescent="0.2">
      <c r="A3596" s="213"/>
      <c r="B3596" s="214"/>
      <c r="C3596" s="213"/>
      <c r="D3596" s="213"/>
      <c r="E3596" s="213"/>
      <c r="F3596" s="213"/>
      <c r="G3596" s="213"/>
    </row>
    <row r="3597" spans="1:7" x14ac:dyDescent="0.2">
      <c r="A3597" s="213"/>
      <c r="B3597" s="214"/>
      <c r="C3597" s="213"/>
      <c r="D3597" s="213"/>
      <c r="E3597" s="213"/>
      <c r="F3597" s="213"/>
      <c r="G3597" s="213"/>
    </row>
    <row r="3598" spans="1:7" x14ac:dyDescent="0.2">
      <c r="A3598" s="213"/>
      <c r="B3598" s="214"/>
      <c r="C3598" s="213"/>
      <c r="D3598" s="213"/>
      <c r="E3598" s="213"/>
      <c r="F3598" s="213"/>
      <c r="G3598" s="213"/>
    </row>
    <row r="3599" spans="1:7" x14ac:dyDescent="0.2">
      <c r="A3599" s="213"/>
      <c r="B3599" s="214"/>
      <c r="C3599" s="213"/>
      <c r="D3599" s="213"/>
      <c r="E3599" s="213"/>
      <c r="F3599" s="213"/>
      <c r="G3599" s="213"/>
    </row>
    <row r="3600" spans="1:7" x14ac:dyDescent="0.2">
      <c r="A3600" s="213"/>
      <c r="B3600" s="214"/>
      <c r="C3600" s="213"/>
      <c r="D3600" s="213"/>
      <c r="E3600" s="213"/>
      <c r="F3600" s="213"/>
      <c r="G3600" s="213"/>
    </row>
    <row r="3601" spans="1:7" x14ac:dyDescent="0.2">
      <c r="A3601" s="213"/>
      <c r="B3601" s="214"/>
      <c r="C3601" s="213"/>
      <c r="D3601" s="213"/>
      <c r="E3601" s="213"/>
      <c r="F3601" s="213"/>
      <c r="G3601" s="213"/>
    </row>
    <row r="3602" spans="1:7" x14ac:dyDescent="0.2">
      <c r="A3602" s="213"/>
      <c r="B3602" s="214"/>
      <c r="C3602" s="213"/>
      <c r="D3602" s="213"/>
      <c r="E3602" s="213"/>
      <c r="F3602" s="213"/>
      <c r="G3602" s="213"/>
    </row>
    <row r="3603" spans="1:7" x14ac:dyDescent="0.2">
      <c r="A3603" s="213"/>
      <c r="B3603" s="214"/>
      <c r="C3603" s="213"/>
      <c r="D3603" s="213"/>
      <c r="E3603" s="213"/>
      <c r="F3603" s="213"/>
      <c r="G3603" s="213"/>
    </row>
    <row r="3604" spans="1:7" x14ac:dyDescent="0.2">
      <c r="A3604" s="213"/>
      <c r="B3604" s="214"/>
      <c r="C3604" s="213"/>
      <c r="D3604" s="213"/>
      <c r="E3604" s="213"/>
      <c r="F3604" s="213"/>
      <c r="G3604" s="213"/>
    </row>
    <row r="3605" spans="1:7" x14ac:dyDescent="0.2">
      <c r="A3605" s="213"/>
      <c r="B3605" s="214"/>
      <c r="C3605" s="213"/>
      <c r="D3605" s="213"/>
      <c r="E3605" s="213"/>
      <c r="F3605" s="213"/>
      <c r="G3605" s="213"/>
    </row>
    <row r="3606" spans="1:7" x14ac:dyDescent="0.2">
      <c r="A3606" s="213"/>
      <c r="B3606" s="214"/>
      <c r="C3606" s="213"/>
      <c r="D3606" s="213"/>
      <c r="E3606" s="213"/>
      <c r="F3606" s="213"/>
      <c r="G3606" s="213"/>
    </row>
    <row r="3607" spans="1:7" x14ac:dyDescent="0.2">
      <c r="A3607" s="213"/>
      <c r="B3607" s="214"/>
      <c r="C3607" s="213"/>
      <c r="D3607" s="213"/>
      <c r="E3607" s="213"/>
      <c r="F3607" s="213"/>
      <c r="G3607" s="213"/>
    </row>
    <row r="3608" spans="1:7" x14ac:dyDescent="0.2">
      <c r="A3608" s="213"/>
      <c r="B3608" s="214"/>
      <c r="C3608" s="213"/>
      <c r="D3608" s="213"/>
      <c r="E3608" s="213"/>
      <c r="F3608" s="213"/>
      <c r="G3608" s="213"/>
    </row>
    <row r="3609" spans="1:7" x14ac:dyDescent="0.2">
      <c r="A3609" s="213"/>
      <c r="B3609" s="214"/>
      <c r="C3609" s="213"/>
      <c r="D3609" s="213"/>
      <c r="E3609" s="213"/>
      <c r="F3609" s="213"/>
      <c r="G3609" s="213"/>
    </row>
    <row r="3610" spans="1:7" x14ac:dyDescent="0.2">
      <c r="A3610" s="213"/>
      <c r="B3610" s="214"/>
      <c r="C3610" s="213"/>
      <c r="D3610" s="213"/>
      <c r="E3610" s="213"/>
      <c r="F3610" s="213"/>
      <c r="G3610" s="213"/>
    </row>
    <row r="3611" spans="1:7" x14ac:dyDescent="0.2">
      <c r="A3611" s="213"/>
      <c r="B3611" s="214"/>
      <c r="C3611" s="213"/>
      <c r="D3611" s="213"/>
      <c r="E3611" s="213"/>
      <c r="F3611" s="213"/>
      <c r="G3611" s="213"/>
    </row>
    <row r="3612" spans="1:7" x14ac:dyDescent="0.2">
      <c r="A3612" s="213"/>
      <c r="B3612" s="214"/>
      <c r="C3612" s="213"/>
      <c r="D3612" s="213"/>
      <c r="E3612" s="213"/>
      <c r="F3612" s="213"/>
      <c r="G3612" s="213"/>
    </row>
    <row r="3613" spans="1:7" x14ac:dyDescent="0.2">
      <c r="A3613" s="213"/>
      <c r="B3613" s="214"/>
      <c r="C3613" s="213"/>
      <c r="D3613" s="213"/>
      <c r="E3613" s="213"/>
      <c r="F3613" s="213"/>
      <c r="G3613" s="213"/>
    </row>
    <row r="3614" spans="1:7" x14ac:dyDescent="0.2">
      <c r="A3614" s="213"/>
      <c r="B3614" s="214"/>
      <c r="C3614" s="213"/>
      <c r="D3614" s="213"/>
      <c r="E3614" s="213"/>
      <c r="F3614" s="213"/>
      <c r="G3614" s="213"/>
    </row>
    <row r="3615" spans="1:7" x14ac:dyDescent="0.2">
      <c r="A3615" s="213"/>
      <c r="B3615" s="214"/>
      <c r="C3615" s="213"/>
      <c r="D3615" s="213"/>
      <c r="E3615" s="213"/>
      <c r="F3615" s="213"/>
      <c r="G3615" s="213"/>
    </row>
    <row r="3616" spans="1:7" x14ac:dyDescent="0.2">
      <c r="A3616" s="213"/>
      <c r="B3616" s="214"/>
      <c r="C3616" s="213"/>
      <c r="D3616" s="213"/>
      <c r="E3616" s="213"/>
      <c r="F3616" s="213"/>
      <c r="G3616" s="213"/>
    </row>
    <row r="3617" spans="1:7" x14ac:dyDescent="0.2">
      <c r="A3617" s="213"/>
      <c r="B3617" s="214"/>
      <c r="C3617" s="213"/>
      <c r="D3617" s="213"/>
      <c r="E3617" s="213"/>
      <c r="F3617" s="213"/>
      <c r="G3617" s="213"/>
    </row>
    <row r="3618" spans="1:7" x14ac:dyDescent="0.2">
      <c r="A3618" s="213"/>
      <c r="B3618" s="214"/>
      <c r="C3618" s="213"/>
      <c r="D3618" s="213"/>
      <c r="E3618" s="213"/>
      <c r="F3618" s="213"/>
      <c r="G3618" s="213"/>
    </row>
    <row r="3619" spans="1:7" x14ac:dyDescent="0.2">
      <c r="A3619" s="213"/>
      <c r="B3619" s="214"/>
      <c r="C3619" s="213"/>
      <c r="D3619" s="213"/>
      <c r="E3619" s="213"/>
      <c r="F3619" s="213"/>
      <c r="G3619" s="213"/>
    </row>
    <row r="3620" spans="1:7" x14ac:dyDescent="0.2">
      <c r="A3620" s="213"/>
      <c r="B3620" s="214"/>
      <c r="C3620" s="213"/>
      <c r="D3620" s="213"/>
      <c r="E3620" s="213"/>
      <c r="F3620" s="213"/>
      <c r="G3620" s="213"/>
    </row>
    <row r="3621" spans="1:7" x14ac:dyDescent="0.2">
      <c r="A3621" s="213"/>
      <c r="B3621" s="214"/>
      <c r="C3621" s="213"/>
      <c r="D3621" s="213"/>
      <c r="E3621" s="213"/>
      <c r="F3621" s="213"/>
      <c r="G3621" s="213"/>
    </row>
    <row r="3622" spans="1:7" x14ac:dyDescent="0.2">
      <c r="A3622" s="213"/>
      <c r="B3622" s="214"/>
      <c r="C3622" s="213"/>
      <c r="D3622" s="213"/>
      <c r="E3622" s="213"/>
      <c r="F3622" s="213"/>
      <c r="G3622" s="213"/>
    </row>
    <row r="3623" spans="1:7" x14ac:dyDescent="0.2">
      <c r="A3623" s="213"/>
      <c r="B3623" s="214"/>
      <c r="C3623" s="213"/>
      <c r="D3623" s="213"/>
      <c r="E3623" s="213"/>
      <c r="F3623" s="213"/>
      <c r="G3623" s="213"/>
    </row>
    <row r="3624" spans="1:7" x14ac:dyDescent="0.2">
      <c r="A3624" s="213"/>
      <c r="B3624" s="214"/>
      <c r="C3624" s="213"/>
      <c r="D3624" s="213"/>
      <c r="E3624" s="213"/>
      <c r="F3624" s="213"/>
      <c r="G3624" s="213"/>
    </row>
    <row r="3625" spans="1:7" x14ac:dyDescent="0.2">
      <c r="A3625" s="213"/>
      <c r="B3625" s="214"/>
      <c r="C3625" s="213"/>
      <c r="D3625" s="213"/>
      <c r="E3625" s="213"/>
      <c r="F3625" s="213"/>
      <c r="G3625" s="213"/>
    </row>
    <row r="3626" spans="1:7" x14ac:dyDescent="0.2">
      <c r="A3626" s="213"/>
      <c r="B3626" s="214"/>
      <c r="C3626" s="213"/>
      <c r="D3626" s="213"/>
      <c r="E3626" s="213"/>
      <c r="F3626" s="213"/>
      <c r="G3626" s="213"/>
    </row>
    <row r="3627" spans="1:7" x14ac:dyDescent="0.2">
      <c r="A3627" s="213"/>
      <c r="B3627" s="214"/>
      <c r="C3627" s="213"/>
      <c r="D3627" s="213"/>
      <c r="E3627" s="213"/>
      <c r="F3627" s="213"/>
      <c r="G3627" s="213"/>
    </row>
    <row r="3628" spans="1:7" x14ac:dyDescent="0.2">
      <c r="A3628" s="213"/>
      <c r="B3628" s="214"/>
      <c r="C3628" s="213"/>
      <c r="D3628" s="213"/>
      <c r="E3628" s="213"/>
      <c r="F3628" s="213"/>
      <c r="G3628" s="213"/>
    </row>
    <row r="3629" spans="1:7" x14ac:dyDescent="0.2">
      <c r="A3629" s="213"/>
      <c r="B3629" s="214"/>
      <c r="C3629" s="213"/>
      <c r="D3629" s="213"/>
      <c r="E3629" s="213"/>
      <c r="F3629" s="213"/>
      <c r="G3629" s="213"/>
    </row>
    <row r="3630" spans="1:7" x14ac:dyDescent="0.2">
      <c r="A3630" s="213"/>
      <c r="B3630" s="214"/>
      <c r="C3630" s="213"/>
      <c r="D3630" s="213"/>
      <c r="E3630" s="213"/>
      <c r="F3630" s="213"/>
      <c r="G3630" s="213"/>
    </row>
    <row r="3631" spans="1:7" x14ac:dyDescent="0.2">
      <c r="A3631" s="213"/>
      <c r="B3631" s="214"/>
      <c r="C3631" s="213"/>
      <c r="D3631" s="213"/>
      <c r="E3631" s="213"/>
      <c r="F3631" s="213"/>
      <c r="G3631" s="213"/>
    </row>
    <row r="3632" spans="1:7" x14ac:dyDescent="0.2">
      <c r="A3632" s="213"/>
      <c r="B3632" s="214"/>
      <c r="C3632" s="213"/>
      <c r="D3632" s="213"/>
      <c r="E3632" s="213"/>
      <c r="F3632" s="213"/>
      <c r="G3632" s="213"/>
    </row>
    <row r="3633" spans="1:7" x14ac:dyDescent="0.2">
      <c r="A3633" s="213"/>
      <c r="B3633" s="214"/>
      <c r="C3633" s="213"/>
      <c r="D3633" s="213"/>
      <c r="E3633" s="213"/>
      <c r="F3633" s="213"/>
      <c r="G3633" s="213"/>
    </row>
    <row r="3634" spans="1:7" x14ac:dyDescent="0.2">
      <c r="A3634" s="213"/>
      <c r="B3634" s="214"/>
      <c r="C3634" s="213"/>
      <c r="D3634" s="213"/>
      <c r="E3634" s="213"/>
      <c r="F3634" s="213"/>
      <c r="G3634" s="213"/>
    </row>
    <row r="3635" spans="1:7" x14ac:dyDescent="0.2">
      <c r="A3635" s="213"/>
      <c r="B3635" s="214"/>
      <c r="C3635" s="213"/>
      <c r="D3635" s="213"/>
      <c r="E3635" s="213"/>
      <c r="F3635" s="213"/>
      <c r="G3635" s="213"/>
    </row>
    <row r="3636" spans="1:7" x14ac:dyDescent="0.2">
      <c r="A3636" s="213"/>
      <c r="B3636" s="214"/>
      <c r="C3636" s="213"/>
      <c r="D3636" s="213"/>
      <c r="E3636" s="213"/>
      <c r="F3636" s="213"/>
      <c r="G3636" s="213"/>
    </row>
    <row r="3637" spans="1:7" x14ac:dyDescent="0.2">
      <c r="A3637" s="213"/>
      <c r="B3637" s="214"/>
      <c r="C3637" s="213"/>
      <c r="D3637" s="213"/>
      <c r="E3637" s="213"/>
      <c r="F3637" s="213"/>
      <c r="G3637" s="213"/>
    </row>
    <row r="3638" spans="1:7" x14ac:dyDescent="0.2">
      <c r="A3638" s="213"/>
      <c r="B3638" s="214"/>
      <c r="C3638" s="213"/>
      <c r="D3638" s="213"/>
      <c r="E3638" s="213"/>
      <c r="F3638" s="213"/>
      <c r="G3638" s="213"/>
    </row>
    <row r="3639" spans="1:7" x14ac:dyDescent="0.2">
      <c r="A3639" s="213"/>
      <c r="B3639" s="214"/>
      <c r="C3639" s="213"/>
      <c r="D3639" s="213"/>
      <c r="E3639" s="213"/>
      <c r="F3639" s="213"/>
      <c r="G3639" s="213"/>
    </row>
    <row r="3640" spans="1:7" x14ac:dyDescent="0.2">
      <c r="A3640" s="213"/>
      <c r="B3640" s="214"/>
      <c r="C3640" s="213"/>
      <c r="D3640" s="213"/>
      <c r="E3640" s="213"/>
      <c r="F3640" s="213"/>
      <c r="G3640" s="213"/>
    </row>
    <row r="3641" spans="1:7" x14ac:dyDescent="0.2">
      <c r="A3641" s="213"/>
      <c r="B3641" s="214"/>
      <c r="C3641" s="213"/>
      <c r="D3641" s="213"/>
      <c r="E3641" s="213"/>
      <c r="F3641" s="213"/>
      <c r="G3641" s="213"/>
    </row>
    <row r="3642" spans="1:7" x14ac:dyDescent="0.2">
      <c r="A3642" s="213"/>
      <c r="B3642" s="214"/>
      <c r="C3642" s="213"/>
      <c r="D3642" s="213"/>
      <c r="E3642" s="213"/>
      <c r="F3642" s="213"/>
      <c r="G3642" s="213"/>
    </row>
    <row r="3643" spans="1:7" x14ac:dyDescent="0.2">
      <c r="A3643" s="213"/>
      <c r="B3643" s="214"/>
      <c r="C3643" s="213"/>
      <c r="D3643" s="213"/>
      <c r="E3643" s="213"/>
      <c r="F3643" s="213"/>
      <c r="G3643" s="213"/>
    </row>
    <row r="3644" spans="1:7" x14ac:dyDescent="0.2">
      <c r="A3644" s="213"/>
      <c r="B3644" s="214"/>
      <c r="C3644" s="213"/>
      <c r="D3644" s="213"/>
      <c r="E3644" s="213"/>
      <c r="F3644" s="213"/>
      <c r="G3644" s="213"/>
    </row>
    <row r="3645" spans="1:7" x14ac:dyDescent="0.2">
      <c r="A3645" s="213"/>
      <c r="B3645" s="214"/>
      <c r="C3645" s="213"/>
      <c r="D3645" s="213"/>
      <c r="E3645" s="213"/>
      <c r="F3645" s="213"/>
      <c r="G3645" s="213"/>
    </row>
    <row r="3646" spans="1:7" x14ac:dyDescent="0.2">
      <c r="A3646" s="213"/>
      <c r="B3646" s="214"/>
      <c r="C3646" s="213"/>
      <c r="D3646" s="213"/>
      <c r="E3646" s="213"/>
      <c r="F3646" s="213"/>
      <c r="G3646" s="213"/>
    </row>
    <row r="3647" spans="1:7" x14ac:dyDescent="0.2">
      <c r="A3647" s="213"/>
      <c r="B3647" s="214"/>
      <c r="C3647" s="213"/>
      <c r="D3647" s="213"/>
      <c r="E3647" s="213"/>
      <c r="F3647" s="213"/>
      <c r="G3647" s="213"/>
    </row>
    <row r="3648" spans="1:7" x14ac:dyDescent="0.2">
      <c r="A3648" s="213"/>
      <c r="B3648" s="214"/>
      <c r="C3648" s="213"/>
      <c r="D3648" s="213"/>
      <c r="E3648" s="213"/>
      <c r="F3648" s="213"/>
      <c r="G3648" s="213"/>
    </row>
    <row r="3649" spans="1:7" x14ac:dyDescent="0.2">
      <c r="A3649" s="213"/>
      <c r="B3649" s="214"/>
      <c r="C3649" s="213"/>
      <c r="D3649" s="213"/>
      <c r="E3649" s="213"/>
      <c r="F3649" s="213"/>
      <c r="G3649" s="213"/>
    </row>
    <row r="3650" spans="1:7" x14ac:dyDescent="0.2">
      <c r="A3650" s="213"/>
      <c r="B3650" s="214"/>
      <c r="C3650" s="213"/>
      <c r="D3650" s="213"/>
      <c r="E3650" s="213"/>
      <c r="F3650" s="213"/>
      <c r="G3650" s="213"/>
    </row>
    <row r="3651" spans="1:7" x14ac:dyDescent="0.2">
      <c r="A3651" s="213"/>
      <c r="B3651" s="214"/>
      <c r="C3651" s="213"/>
      <c r="D3651" s="213"/>
      <c r="E3651" s="213"/>
      <c r="F3651" s="213"/>
      <c r="G3651" s="213"/>
    </row>
    <row r="3652" spans="1:7" x14ac:dyDescent="0.2">
      <c r="A3652" s="213"/>
      <c r="B3652" s="214"/>
      <c r="C3652" s="213"/>
      <c r="D3652" s="213"/>
      <c r="E3652" s="213"/>
      <c r="F3652" s="213"/>
      <c r="G3652" s="213"/>
    </row>
    <row r="3653" spans="1:7" x14ac:dyDescent="0.2">
      <c r="A3653" s="213"/>
      <c r="B3653" s="214"/>
      <c r="C3653" s="213"/>
      <c r="D3653" s="213"/>
      <c r="E3653" s="213"/>
      <c r="F3653" s="213"/>
      <c r="G3653" s="213"/>
    </row>
    <row r="3654" spans="1:7" x14ac:dyDescent="0.2">
      <c r="A3654" s="213"/>
      <c r="B3654" s="214"/>
      <c r="C3654" s="213"/>
      <c r="D3654" s="213"/>
      <c r="E3654" s="213"/>
      <c r="F3654" s="213"/>
      <c r="G3654" s="213"/>
    </row>
    <row r="3655" spans="1:7" x14ac:dyDescent="0.2">
      <c r="A3655" s="213"/>
      <c r="B3655" s="214"/>
      <c r="C3655" s="213"/>
      <c r="D3655" s="213"/>
      <c r="E3655" s="213"/>
      <c r="F3655" s="213"/>
      <c r="G3655" s="213"/>
    </row>
    <row r="3656" spans="1:7" x14ac:dyDescent="0.2">
      <c r="A3656" s="213"/>
      <c r="B3656" s="214"/>
      <c r="C3656" s="213"/>
      <c r="D3656" s="213"/>
      <c r="E3656" s="213"/>
      <c r="F3656" s="213"/>
      <c r="G3656" s="213"/>
    </row>
    <row r="3657" spans="1:7" x14ac:dyDescent="0.2">
      <c r="A3657" s="213"/>
      <c r="B3657" s="214"/>
      <c r="C3657" s="213"/>
      <c r="D3657" s="213"/>
      <c r="E3657" s="213"/>
      <c r="F3657" s="213"/>
      <c r="G3657" s="213"/>
    </row>
    <row r="3658" spans="1:7" x14ac:dyDescent="0.2">
      <c r="A3658" s="213"/>
      <c r="B3658" s="214"/>
      <c r="C3658" s="213"/>
      <c r="D3658" s="213"/>
      <c r="E3658" s="213"/>
      <c r="F3658" s="213"/>
      <c r="G3658" s="213"/>
    </row>
    <row r="3659" spans="1:7" x14ac:dyDescent="0.2">
      <c r="A3659" s="213"/>
      <c r="B3659" s="214"/>
      <c r="C3659" s="213"/>
      <c r="D3659" s="213"/>
      <c r="E3659" s="213"/>
      <c r="F3659" s="213"/>
      <c r="G3659" s="213"/>
    </row>
    <row r="3660" spans="1:7" x14ac:dyDescent="0.2">
      <c r="A3660" s="213"/>
      <c r="B3660" s="214"/>
      <c r="C3660" s="213"/>
      <c r="D3660" s="213"/>
      <c r="E3660" s="213"/>
      <c r="F3660" s="213"/>
      <c r="G3660" s="213"/>
    </row>
    <row r="3661" spans="1:7" x14ac:dyDescent="0.2">
      <c r="A3661" s="213"/>
      <c r="B3661" s="214"/>
      <c r="C3661" s="213"/>
      <c r="D3661" s="213"/>
      <c r="E3661" s="213"/>
      <c r="F3661" s="213"/>
      <c r="G3661" s="213"/>
    </row>
    <row r="3662" spans="1:7" x14ac:dyDescent="0.2">
      <c r="A3662" s="213"/>
      <c r="B3662" s="214"/>
      <c r="C3662" s="213"/>
      <c r="D3662" s="213"/>
      <c r="E3662" s="213"/>
      <c r="F3662" s="213"/>
      <c r="G3662" s="213"/>
    </row>
    <row r="3663" spans="1:7" x14ac:dyDescent="0.2">
      <c r="A3663" s="213"/>
      <c r="B3663" s="214"/>
      <c r="C3663" s="213"/>
      <c r="D3663" s="213"/>
      <c r="E3663" s="213"/>
      <c r="F3663" s="213"/>
      <c r="G3663" s="213"/>
    </row>
    <row r="3664" spans="1:7" x14ac:dyDescent="0.2">
      <c r="A3664" s="213"/>
      <c r="B3664" s="214"/>
      <c r="C3664" s="213"/>
      <c r="D3664" s="213"/>
      <c r="E3664" s="213"/>
      <c r="F3664" s="213"/>
      <c r="G3664" s="213"/>
    </row>
    <row r="3665" spans="1:7" x14ac:dyDescent="0.2">
      <c r="A3665" s="213"/>
      <c r="B3665" s="214"/>
      <c r="C3665" s="213"/>
      <c r="D3665" s="213"/>
      <c r="E3665" s="213"/>
      <c r="F3665" s="213"/>
      <c r="G3665" s="213"/>
    </row>
    <row r="3666" spans="1:7" x14ac:dyDescent="0.2">
      <c r="A3666" s="213"/>
      <c r="B3666" s="214"/>
      <c r="C3666" s="213"/>
      <c r="D3666" s="213"/>
      <c r="E3666" s="213"/>
      <c r="F3666" s="213"/>
      <c r="G3666" s="213"/>
    </row>
    <row r="3667" spans="1:7" x14ac:dyDescent="0.2">
      <c r="A3667" s="213"/>
      <c r="B3667" s="214"/>
      <c r="C3667" s="213"/>
      <c r="D3667" s="213"/>
      <c r="E3667" s="213"/>
      <c r="F3667" s="213"/>
      <c r="G3667" s="213"/>
    </row>
    <row r="3668" spans="1:7" x14ac:dyDescent="0.2">
      <c r="A3668" s="213"/>
      <c r="B3668" s="214"/>
      <c r="C3668" s="213"/>
      <c r="D3668" s="213"/>
      <c r="E3668" s="213"/>
      <c r="F3668" s="213"/>
      <c r="G3668" s="213"/>
    </row>
    <row r="3669" spans="1:7" x14ac:dyDescent="0.2">
      <c r="A3669" s="213"/>
      <c r="B3669" s="214"/>
      <c r="C3669" s="213"/>
      <c r="D3669" s="213"/>
      <c r="E3669" s="213"/>
      <c r="F3669" s="213"/>
      <c r="G3669" s="213"/>
    </row>
    <row r="3670" spans="1:7" x14ac:dyDescent="0.2">
      <c r="A3670" s="213"/>
      <c r="B3670" s="214"/>
      <c r="C3670" s="213"/>
      <c r="D3670" s="213"/>
      <c r="E3670" s="213"/>
      <c r="F3670" s="213"/>
      <c r="G3670" s="213"/>
    </row>
    <row r="3671" spans="1:7" x14ac:dyDescent="0.2">
      <c r="A3671" s="213"/>
      <c r="B3671" s="214"/>
      <c r="C3671" s="213"/>
      <c r="D3671" s="213"/>
      <c r="E3671" s="213"/>
      <c r="F3671" s="213"/>
      <c r="G3671" s="213"/>
    </row>
    <row r="3672" spans="1:7" x14ac:dyDescent="0.2">
      <c r="A3672" s="213"/>
      <c r="B3672" s="214"/>
      <c r="C3672" s="213"/>
      <c r="D3672" s="213"/>
      <c r="E3672" s="213"/>
      <c r="F3672" s="213"/>
      <c r="G3672" s="213"/>
    </row>
    <row r="3673" spans="1:7" x14ac:dyDescent="0.2">
      <c r="A3673" s="213"/>
      <c r="B3673" s="214"/>
      <c r="C3673" s="213"/>
      <c r="D3673" s="213"/>
      <c r="E3673" s="213"/>
      <c r="F3673" s="213"/>
      <c r="G3673" s="213"/>
    </row>
    <row r="3674" spans="1:7" x14ac:dyDescent="0.2">
      <c r="A3674" s="213"/>
      <c r="B3674" s="214"/>
      <c r="C3674" s="213"/>
      <c r="D3674" s="213"/>
      <c r="E3674" s="213"/>
      <c r="F3674" s="213"/>
      <c r="G3674" s="213"/>
    </row>
    <row r="3675" spans="1:7" x14ac:dyDescent="0.2">
      <c r="A3675" s="213"/>
      <c r="B3675" s="214"/>
      <c r="C3675" s="213"/>
      <c r="D3675" s="213"/>
      <c r="E3675" s="213"/>
      <c r="F3675" s="213"/>
      <c r="G3675" s="213"/>
    </row>
    <row r="3676" spans="1:7" x14ac:dyDescent="0.2">
      <c r="A3676" s="213"/>
      <c r="B3676" s="214"/>
      <c r="C3676" s="213"/>
      <c r="D3676" s="213"/>
      <c r="E3676" s="213"/>
      <c r="F3676" s="213"/>
      <c r="G3676" s="213"/>
    </row>
    <row r="3677" spans="1:7" x14ac:dyDescent="0.2">
      <c r="A3677" s="213"/>
      <c r="B3677" s="214"/>
      <c r="C3677" s="213"/>
      <c r="D3677" s="213"/>
      <c r="E3677" s="213"/>
      <c r="F3677" s="213"/>
      <c r="G3677" s="213"/>
    </row>
    <row r="3678" spans="1:7" x14ac:dyDescent="0.2">
      <c r="A3678" s="213"/>
      <c r="B3678" s="214"/>
      <c r="C3678" s="213"/>
      <c r="D3678" s="213"/>
      <c r="E3678" s="213"/>
      <c r="F3678" s="213"/>
      <c r="G3678" s="213"/>
    </row>
    <row r="3679" spans="1:7" x14ac:dyDescent="0.2">
      <c r="A3679" s="213"/>
      <c r="B3679" s="214"/>
      <c r="C3679" s="213"/>
      <c r="D3679" s="213"/>
      <c r="E3679" s="213"/>
      <c r="F3679" s="213"/>
      <c r="G3679" s="213"/>
    </row>
    <row r="3680" spans="1:7" x14ac:dyDescent="0.2">
      <c r="A3680" s="213"/>
      <c r="B3680" s="214"/>
      <c r="C3680" s="213"/>
      <c r="D3680" s="213"/>
      <c r="E3680" s="213"/>
      <c r="F3680" s="213"/>
      <c r="G3680" s="213"/>
    </row>
    <row r="3681" spans="1:7" x14ac:dyDescent="0.2">
      <c r="A3681" s="213"/>
      <c r="B3681" s="214"/>
      <c r="C3681" s="213"/>
      <c r="D3681" s="213"/>
      <c r="E3681" s="213"/>
      <c r="F3681" s="213"/>
      <c r="G3681" s="213"/>
    </row>
    <row r="3682" spans="1:7" x14ac:dyDescent="0.2">
      <c r="A3682" s="213"/>
      <c r="B3682" s="214"/>
      <c r="C3682" s="213"/>
      <c r="D3682" s="213"/>
      <c r="E3682" s="213"/>
      <c r="F3682" s="213"/>
      <c r="G3682" s="213"/>
    </row>
    <row r="3683" spans="1:7" x14ac:dyDescent="0.2">
      <c r="A3683" s="213"/>
      <c r="B3683" s="214"/>
      <c r="C3683" s="213"/>
      <c r="D3683" s="213"/>
      <c r="E3683" s="213"/>
      <c r="F3683" s="213"/>
      <c r="G3683" s="213"/>
    </row>
    <row r="3684" spans="1:7" x14ac:dyDescent="0.2">
      <c r="A3684" s="213"/>
      <c r="B3684" s="214"/>
      <c r="C3684" s="213"/>
      <c r="D3684" s="213"/>
      <c r="E3684" s="213"/>
      <c r="F3684" s="213"/>
      <c r="G3684" s="213"/>
    </row>
    <row r="3685" spans="1:7" x14ac:dyDescent="0.2">
      <c r="A3685" s="213"/>
      <c r="B3685" s="214"/>
      <c r="C3685" s="213"/>
      <c r="D3685" s="213"/>
      <c r="E3685" s="213"/>
      <c r="F3685" s="213"/>
      <c r="G3685" s="213"/>
    </row>
    <row r="3686" spans="1:7" x14ac:dyDescent="0.2">
      <c r="A3686" s="213"/>
      <c r="B3686" s="214"/>
      <c r="C3686" s="213"/>
      <c r="D3686" s="213"/>
      <c r="E3686" s="213"/>
      <c r="F3686" s="213"/>
      <c r="G3686" s="213"/>
    </row>
    <row r="3687" spans="1:7" x14ac:dyDescent="0.2">
      <c r="A3687" s="213"/>
      <c r="B3687" s="214"/>
      <c r="C3687" s="213"/>
      <c r="D3687" s="213"/>
      <c r="E3687" s="213"/>
      <c r="F3687" s="213"/>
      <c r="G3687" s="213"/>
    </row>
    <row r="3688" spans="1:7" x14ac:dyDescent="0.2">
      <c r="A3688" s="213"/>
      <c r="B3688" s="214"/>
      <c r="C3688" s="213"/>
      <c r="D3688" s="213"/>
      <c r="E3688" s="213"/>
      <c r="F3688" s="213"/>
      <c r="G3688" s="213"/>
    </row>
    <row r="3689" spans="1:7" x14ac:dyDescent="0.2">
      <c r="A3689" s="213"/>
      <c r="B3689" s="214"/>
      <c r="C3689" s="213"/>
      <c r="D3689" s="213"/>
      <c r="E3689" s="213"/>
      <c r="F3689" s="213"/>
      <c r="G3689" s="213"/>
    </row>
    <row r="3690" spans="1:7" x14ac:dyDescent="0.2">
      <c r="A3690" s="213"/>
      <c r="B3690" s="214"/>
      <c r="C3690" s="213"/>
      <c r="D3690" s="213"/>
      <c r="E3690" s="213"/>
      <c r="F3690" s="213"/>
      <c r="G3690" s="213"/>
    </row>
    <row r="3691" spans="1:7" x14ac:dyDescent="0.2">
      <c r="A3691" s="213"/>
      <c r="B3691" s="214"/>
      <c r="C3691" s="213"/>
      <c r="D3691" s="213"/>
      <c r="E3691" s="213"/>
      <c r="F3691" s="213"/>
      <c r="G3691" s="213"/>
    </row>
    <row r="3692" spans="1:7" x14ac:dyDescent="0.2">
      <c r="A3692" s="213"/>
      <c r="B3692" s="214"/>
      <c r="C3692" s="213"/>
      <c r="D3692" s="213"/>
      <c r="E3692" s="213"/>
      <c r="F3692" s="213"/>
      <c r="G3692" s="213"/>
    </row>
    <row r="3693" spans="1:7" x14ac:dyDescent="0.2">
      <c r="A3693" s="213"/>
      <c r="B3693" s="214"/>
      <c r="C3693" s="213"/>
      <c r="D3693" s="213"/>
      <c r="E3693" s="213"/>
      <c r="F3693" s="213"/>
      <c r="G3693" s="213"/>
    </row>
    <row r="3694" spans="1:7" x14ac:dyDescent="0.2">
      <c r="A3694" s="213"/>
      <c r="B3694" s="214"/>
      <c r="C3694" s="213"/>
      <c r="D3694" s="213"/>
      <c r="E3694" s="213"/>
      <c r="F3694" s="213"/>
      <c r="G3694" s="213"/>
    </row>
    <row r="3695" spans="1:7" x14ac:dyDescent="0.2">
      <c r="A3695" s="213"/>
      <c r="B3695" s="214"/>
      <c r="C3695" s="213"/>
      <c r="D3695" s="213"/>
      <c r="E3695" s="213"/>
      <c r="F3695" s="213"/>
      <c r="G3695" s="213"/>
    </row>
    <row r="3696" spans="1:7" x14ac:dyDescent="0.2">
      <c r="A3696" s="213"/>
      <c r="B3696" s="214"/>
      <c r="C3696" s="213"/>
      <c r="D3696" s="213"/>
      <c r="E3696" s="213"/>
      <c r="F3696" s="213"/>
      <c r="G3696" s="213"/>
    </row>
    <row r="3697" spans="1:7" x14ac:dyDescent="0.2">
      <c r="A3697" s="213"/>
      <c r="B3697" s="214"/>
      <c r="C3697" s="213"/>
      <c r="D3697" s="213"/>
      <c r="E3697" s="213"/>
      <c r="F3697" s="213"/>
      <c r="G3697" s="213"/>
    </row>
    <row r="3698" spans="1:7" x14ac:dyDescent="0.2">
      <c r="A3698" s="213"/>
      <c r="B3698" s="214"/>
      <c r="C3698" s="213"/>
      <c r="D3698" s="213"/>
      <c r="E3698" s="213"/>
      <c r="F3698" s="213"/>
      <c r="G3698" s="213"/>
    </row>
    <row r="3699" spans="1:7" x14ac:dyDescent="0.2">
      <c r="A3699" s="213"/>
      <c r="B3699" s="214"/>
      <c r="C3699" s="213"/>
      <c r="D3699" s="213"/>
      <c r="E3699" s="213"/>
      <c r="F3699" s="213"/>
      <c r="G3699" s="213"/>
    </row>
    <row r="3700" spans="1:7" x14ac:dyDescent="0.2">
      <c r="A3700" s="213"/>
      <c r="B3700" s="214"/>
      <c r="C3700" s="213"/>
      <c r="D3700" s="213"/>
      <c r="E3700" s="213"/>
      <c r="F3700" s="213"/>
      <c r="G3700" s="213"/>
    </row>
    <row r="3701" spans="1:7" x14ac:dyDescent="0.2">
      <c r="A3701" s="213"/>
      <c r="B3701" s="214"/>
      <c r="C3701" s="213"/>
      <c r="D3701" s="213"/>
      <c r="E3701" s="213"/>
      <c r="F3701" s="213"/>
      <c r="G3701" s="213"/>
    </row>
    <row r="3702" spans="1:7" x14ac:dyDescent="0.2">
      <c r="A3702" s="213"/>
      <c r="B3702" s="214"/>
      <c r="C3702" s="213"/>
      <c r="D3702" s="213"/>
      <c r="E3702" s="213"/>
      <c r="F3702" s="213"/>
      <c r="G3702" s="213"/>
    </row>
    <row r="3703" spans="1:7" x14ac:dyDescent="0.2">
      <c r="A3703" s="213"/>
      <c r="B3703" s="214"/>
      <c r="C3703" s="213"/>
      <c r="D3703" s="213"/>
      <c r="E3703" s="213"/>
      <c r="F3703" s="213"/>
      <c r="G3703" s="213"/>
    </row>
    <row r="3704" spans="1:7" x14ac:dyDescent="0.2">
      <c r="A3704" s="213"/>
      <c r="B3704" s="214"/>
      <c r="C3704" s="213"/>
      <c r="D3704" s="213"/>
      <c r="E3704" s="213"/>
      <c r="F3704" s="213"/>
      <c r="G3704" s="213"/>
    </row>
    <row r="3705" spans="1:7" x14ac:dyDescent="0.2">
      <c r="A3705" s="213"/>
      <c r="B3705" s="214"/>
      <c r="C3705" s="213"/>
      <c r="D3705" s="213"/>
      <c r="E3705" s="213"/>
      <c r="F3705" s="213"/>
      <c r="G3705" s="213"/>
    </row>
    <row r="3706" spans="1:7" x14ac:dyDescent="0.2">
      <c r="A3706" s="213"/>
      <c r="B3706" s="214"/>
      <c r="C3706" s="213"/>
      <c r="D3706" s="213"/>
      <c r="E3706" s="213"/>
      <c r="F3706" s="213"/>
      <c r="G3706" s="213"/>
    </row>
    <row r="3707" spans="1:7" x14ac:dyDescent="0.2">
      <c r="A3707" s="213"/>
      <c r="B3707" s="214"/>
      <c r="C3707" s="213"/>
      <c r="D3707" s="213"/>
      <c r="E3707" s="213"/>
      <c r="F3707" s="213"/>
      <c r="G3707" s="213"/>
    </row>
    <row r="3708" spans="1:7" x14ac:dyDescent="0.2">
      <c r="A3708" s="213"/>
      <c r="B3708" s="214"/>
      <c r="C3708" s="213"/>
      <c r="D3708" s="213"/>
      <c r="E3708" s="213"/>
      <c r="F3708" s="213"/>
      <c r="G3708" s="213"/>
    </row>
    <row r="3709" spans="1:7" x14ac:dyDescent="0.2">
      <c r="A3709" s="213"/>
      <c r="B3709" s="214"/>
      <c r="C3709" s="213"/>
      <c r="D3709" s="213"/>
      <c r="E3709" s="213"/>
      <c r="F3709" s="213"/>
      <c r="G3709" s="213"/>
    </row>
    <row r="3710" spans="1:7" x14ac:dyDescent="0.2">
      <c r="A3710" s="213"/>
      <c r="B3710" s="214"/>
      <c r="C3710" s="213"/>
      <c r="D3710" s="213"/>
      <c r="E3710" s="213"/>
      <c r="F3710" s="213"/>
      <c r="G3710" s="213"/>
    </row>
    <row r="3711" spans="1:7" x14ac:dyDescent="0.2">
      <c r="A3711" s="213"/>
      <c r="B3711" s="214"/>
      <c r="C3711" s="213"/>
      <c r="D3711" s="213"/>
      <c r="E3711" s="213"/>
      <c r="F3711" s="213"/>
      <c r="G3711" s="213"/>
    </row>
    <row r="3712" spans="1:7" x14ac:dyDescent="0.2">
      <c r="A3712" s="213"/>
      <c r="B3712" s="214"/>
      <c r="C3712" s="213"/>
      <c r="D3712" s="213"/>
      <c r="E3712" s="213"/>
      <c r="F3712" s="213"/>
      <c r="G3712" s="213"/>
    </row>
    <row r="3713" spans="1:7" x14ac:dyDescent="0.2">
      <c r="A3713" s="213"/>
      <c r="B3713" s="214"/>
      <c r="C3713" s="213"/>
      <c r="D3713" s="213"/>
      <c r="E3713" s="213"/>
      <c r="F3713" s="213"/>
      <c r="G3713" s="213"/>
    </row>
    <row r="3714" spans="1:7" x14ac:dyDescent="0.2">
      <c r="A3714" s="213"/>
      <c r="B3714" s="214"/>
      <c r="C3714" s="213"/>
      <c r="D3714" s="213"/>
      <c r="E3714" s="213"/>
      <c r="F3714" s="213"/>
      <c r="G3714" s="213"/>
    </row>
    <row r="3715" spans="1:7" x14ac:dyDescent="0.2">
      <c r="A3715" s="213"/>
      <c r="B3715" s="214"/>
      <c r="C3715" s="213"/>
      <c r="D3715" s="213"/>
      <c r="E3715" s="213"/>
      <c r="F3715" s="213"/>
      <c r="G3715" s="213"/>
    </row>
    <row r="3716" spans="1:7" x14ac:dyDescent="0.2">
      <c r="A3716" s="213"/>
      <c r="B3716" s="214"/>
      <c r="C3716" s="213"/>
      <c r="D3716" s="213"/>
      <c r="E3716" s="213"/>
      <c r="F3716" s="213"/>
      <c r="G3716" s="213"/>
    </row>
    <row r="3717" spans="1:7" x14ac:dyDescent="0.2">
      <c r="A3717" s="213"/>
      <c r="B3717" s="214"/>
      <c r="C3717" s="213"/>
      <c r="D3717" s="213"/>
      <c r="E3717" s="213"/>
      <c r="F3717" s="213"/>
      <c r="G3717" s="213"/>
    </row>
    <row r="3718" spans="1:7" x14ac:dyDescent="0.2">
      <c r="A3718" s="213"/>
      <c r="B3718" s="214"/>
      <c r="C3718" s="213"/>
      <c r="D3718" s="213"/>
      <c r="E3718" s="213"/>
      <c r="F3718" s="213"/>
      <c r="G3718" s="213"/>
    </row>
    <row r="3719" spans="1:7" x14ac:dyDescent="0.2">
      <c r="A3719" s="213"/>
      <c r="B3719" s="214"/>
      <c r="C3719" s="213"/>
      <c r="D3719" s="213"/>
      <c r="E3719" s="213"/>
      <c r="F3719" s="213"/>
      <c r="G3719" s="213"/>
    </row>
    <row r="3720" spans="1:7" x14ac:dyDescent="0.2">
      <c r="A3720" s="213"/>
      <c r="B3720" s="214"/>
      <c r="C3720" s="213"/>
      <c r="D3720" s="213"/>
      <c r="E3720" s="213"/>
      <c r="F3720" s="213"/>
      <c r="G3720" s="213"/>
    </row>
    <row r="3721" spans="1:7" x14ac:dyDescent="0.2">
      <c r="A3721" s="213"/>
      <c r="B3721" s="214"/>
      <c r="C3721" s="213"/>
      <c r="D3721" s="213"/>
      <c r="E3721" s="213"/>
      <c r="F3721" s="213"/>
      <c r="G3721" s="213"/>
    </row>
    <row r="3722" spans="1:7" x14ac:dyDescent="0.2">
      <c r="A3722" s="213"/>
      <c r="B3722" s="214"/>
      <c r="C3722" s="213"/>
      <c r="D3722" s="213"/>
      <c r="E3722" s="213"/>
      <c r="F3722" s="213"/>
      <c r="G3722" s="213"/>
    </row>
    <row r="3723" spans="1:7" x14ac:dyDescent="0.2">
      <c r="A3723" s="213"/>
      <c r="B3723" s="214"/>
      <c r="C3723" s="213"/>
      <c r="D3723" s="213"/>
      <c r="E3723" s="213"/>
      <c r="F3723" s="213"/>
      <c r="G3723" s="213"/>
    </row>
    <row r="3724" spans="1:7" x14ac:dyDescent="0.2">
      <c r="A3724" s="213"/>
      <c r="B3724" s="214"/>
      <c r="C3724" s="213"/>
      <c r="D3724" s="213"/>
      <c r="E3724" s="213"/>
      <c r="F3724" s="213"/>
      <c r="G3724" s="213"/>
    </row>
    <row r="3725" spans="1:7" x14ac:dyDescent="0.2">
      <c r="A3725" s="213"/>
      <c r="B3725" s="214"/>
      <c r="C3725" s="213"/>
      <c r="D3725" s="213"/>
      <c r="E3725" s="213"/>
      <c r="F3725" s="213"/>
      <c r="G3725" s="213"/>
    </row>
    <row r="3726" spans="1:7" x14ac:dyDescent="0.2">
      <c r="A3726" s="213"/>
      <c r="B3726" s="214"/>
      <c r="C3726" s="213"/>
      <c r="D3726" s="213"/>
      <c r="E3726" s="213"/>
      <c r="F3726" s="213"/>
      <c r="G3726" s="213"/>
    </row>
    <row r="3727" spans="1:7" x14ac:dyDescent="0.2">
      <c r="A3727" s="213"/>
      <c r="B3727" s="214"/>
      <c r="C3727" s="213"/>
      <c r="D3727" s="213"/>
      <c r="E3727" s="213"/>
      <c r="F3727" s="213"/>
      <c r="G3727" s="213"/>
    </row>
    <row r="3728" spans="1:7" x14ac:dyDescent="0.2">
      <c r="A3728" s="213"/>
      <c r="B3728" s="214"/>
      <c r="C3728" s="213"/>
      <c r="D3728" s="213"/>
      <c r="E3728" s="213"/>
      <c r="F3728" s="213"/>
      <c r="G3728" s="213"/>
    </row>
    <row r="3729" spans="1:7" x14ac:dyDescent="0.2">
      <c r="A3729" s="213"/>
      <c r="B3729" s="214"/>
      <c r="C3729" s="213"/>
      <c r="D3729" s="213"/>
      <c r="E3729" s="213"/>
      <c r="F3729" s="213"/>
      <c r="G3729" s="213"/>
    </row>
    <row r="3730" spans="1:7" x14ac:dyDescent="0.2">
      <c r="A3730" s="213"/>
      <c r="B3730" s="214"/>
      <c r="C3730" s="213"/>
      <c r="D3730" s="213"/>
      <c r="E3730" s="213"/>
      <c r="F3730" s="213"/>
      <c r="G3730" s="213"/>
    </row>
    <row r="3731" spans="1:7" x14ac:dyDescent="0.2">
      <c r="A3731" s="213"/>
      <c r="B3731" s="214"/>
      <c r="C3731" s="213"/>
      <c r="D3731" s="213"/>
      <c r="E3731" s="213"/>
      <c r="F3731" s="213"/>
      <c r="G3731" s="213"/>
    </row>
    <row r="3732" spans="1:7" x14ac:dyDescent="0.2">
      <c r="A3732" s="213"/>
      <c r="B3732" s="214"/>
      <c r="C3732" s="213"/>
      <c r="D3732" s="213"/>
      <c r="E3732" s="213"/>
      <c r="F3732" s="213"/>
      <c r="G3732" s="213"/>
    </row>
    <row r="3733" spans="1:7" x14ac:dyDescent="0.2">
      <c r="A3733" s="213"/>
      <c r="B3733" s="214"/>
      <c r="C3733" s="213"/>
      <c r="D3733" s="213"/>
      <c r="E3733" s="213"/>
      <c r="F3733" s="213"/>
      <c r="G3733" s="213"/>
    </row>
    <row r="3734" spans="1:7" x14ac:dyDescent="0.2">
      <c r="A3734" s="213"/>
      <c r="B3734" s="214"/>
      <c r="C3734" s="213"/>
      <c r="D3734" s="213"/>
      <c r="E3734" s="213"/>
      <c r="F3734" s="213"/>
      <c r="G3734" s="213"/>
    </row>
    <row r="3735" spans="1:7" x14ac:dyDescent="0.2">
      <c r="A3735" s="213"/>
      <c r="B3735" s="214"/>
      <c r="C3735" s="213"/>
      <c r="D3735" s="213"/>
      <c r="E3735" s="213"/>
      <c r="F3735" s="213"/>
      <c r="G3735" s="213"/>
    </row>
    <row r="3736" spans="1:7" x14ac:dyDescent="0.2">
      <c r="A3736" s="213"/>
      <c r="B3736" s="214"/>
      <c r="C3736" s="213"/>
      <c r="D3736" s="213"/>
      <c r="E3736" s="213"/>
      <c r="F3736" s="213"/>
      <c r="G3736" s="213"/>
    </row>
    <row r="3737" spans="1:7" x14ac:dyDescent="0.2">
      <c r="A3737" s="213"/>
      <c r="B3737" s="214"/>
      <c r="C3737" s="213"/>
      <c r="D3737" s="213"/>
      <c r="E3737" s="213"/>
      <c r="F3737" s="213"/>
      <c r="G3737" s="213"/>
    </row>
    <row r="3738" spans="1:7" x14ac:dyDescent="0.2">
      <c r="A3738" s="213"/>
      <c r="B3738" s="214"/>
      <c r="C3738" s="213"/>
      <c r="D3738" s="213"/>
      <c r="E3738" s="213"/>
      <c r="F3738" s="213"/>
      <c r="G3738" s="213"/>
    </row>
    <row r="3739" spans="1:7" x14ac:dyDescent="0.2">
      <c r="A3739" s="213"/>
      <c r="B3739" s="214"/>
      <c r="C3739" s="213"/>
      <c r="D3739" s="213"/>
      <c r="E3739" s="213"/>
      <c r="F3739" s="213"/>
      <c r="G3739" s="213"/>
    </row>
    <row r="3740" spans="1:7" x14ac:dyDescent="0.2">
      <c r="A3740" s="213"/>
      <c r="B3740" s="214"/>
      <c r="C3740" s="213"/>
      <c r="D3740" s="213"/>
      <c r="E3740" s="213"/>
      <c r="F3740" s="213"/>
      <c r="G3740" s="213"/>
    </row>
    <row r="3741" spans="1:7" x14ac:dyDescent="0.2">
      <c r="A3741" s="213"/>
      <c r="B3741" s="214"/>
      <c r="C3741" s="213"/>
      <c r="D3741" s="213"/>
      <c r="E3741" s="213"/>
      <c r="F3741" s="213"/>
      <c r="G3741" s="213"/>
    </row>
    <row r="3742" spans="1:7" x14ac:dyDescent="0.2">
      <c r="A3742" s="213"/>
      <c r="B3742" s="214"/>
      <c r="C3742" s="213"/>
      <c r="D3742" s="213"/>
      <c r="E3742" s="213"/>
      <c r="F3742" s="213"/>
      <c r="G3742" s="213"/>
    </row>
    <row r="3743" spans="1:7" x14ac:dyDescent="0.2">
      <c r="A3743" s="213"/>
      <c r="B3743" s="214"/>
      <c r="C3743" s="213"/>
      <c r="D3743" s="213"/>
      <c r="E3743" s="213"/>
      <c r="F3743" s="213"/>
      <c r="G3743" s="213"/>
    </row>
    <row r="3744" spans="1:7" x14ac:dyDescent="0.2">
      <c r="A3744" s="213"/>
      <c r="B3744" s="214"/>
      <c r="C3744" s="213"/>
      <c r="D3744" s="213"/>
      <c r="E3744" s="213"/>
      <c r="F3744" s="213"/>
      <c r="G3744" s="213"/>
    </row>
    <row r="3745" spans="1:7" x14ac:dyDescent="0.2">
      <c r="A3745" s="213"/>
      <c r="B3745" s="214"/>
      <c r="C3745" s="213"/>
      <c r="D3745" s="213"/>
      <c r="E3745" s="213"/>
      <c r="F3745" s="213"/>
      <c r="G3745" s="213"/>
    </row>
    <row r="3746" spans="1:7" x14ac:dyDescent="0.2">
      <c r="A3746" s="213"/>
      <c r="B3746" s="214"/>
      <c r="C3746" s="213"/>
      <c r="D3746" s="213"/>
      <c r="E3746" s="213"/>
      <c r="F3746" s="213"/>
      <c r="G3746" s="213"/>
    </row>
    <row r="3747" spans="1:7" x14ac:dyDescent="0.2">
      <c r="A3747" s="213"/>
      <c r="B3747" s="214"/>
      <c r="C3747" s="213"/>
      <c r="D3747" s="213"/>
      <c r="E3747" s="213"/>
      <c r="F3747" s="213"/>
      <c r="G3747" s="213"/>
    </row>
    <row r="3748" spans="1:7" x14ac:dyDescent="0.2">
      <c r="A3748" s="213"/>
      <c r="B3748" s="214"/>
      <c r="C3748" s="213"/>
      <c r="D3748" s="213"/>
      <c r="E3748" s="213"/>
      <c r="F3748" s="213"/>
      <c r="G3748" s="213"/>
    </row>
    <row r="3749" spans="1:7" x14ac:dyDescent="0.2">
      <c r="A3749" s="213"/>
      <c r="B3749" s="214"/>
      <c r="C3749" s="213"/>
      <c r="D3749" s="213"/>
      <c r="E3749" s="213"/>
      <c r="F3749" s="213"/>
      <c r="G3749" s="213"/>
    </row>
    <row r="3750" spans="1:7" x14ac:dyDescent="0.2">
      <c r="A3750" s="213"/>
      <c r="B3750" s="214"/>
      <c r="C3750" s="213"/>
      <c r="D3750" s="213"/>
      <c r="E3750" s="213"/>
      <c r="F3750" s="213"/>
      <c r="G3750" s="213"/>
    </row>
    <row r="3751" spans="1:7" x14ac:dyDescent="0.2">
      <c r="A3751" s="213"/>
      <c r="B3751" s="214"/>
      <c r="C3751" s="213"/>
      <c r="D3751" s="213"/>
      <c r="E3751" s="213"/>
      <c r="F3751" s="213"/>
      <c r="G3751" s="213"/>
    </row>
    <row r="3752" spans="1:7" x14ac:dyDescent="0.2">
      <c r="A3752" s="213"/>
      <c r="B3752" s="214"/>
      <c r="C3752" s="213"/>
      <c r="D3752" s="213"/>
      <c r="E3752" s="213"/>
      <c r="F3752" s="213"/>
      <c r="G3752" s="213"/>
    </row>
    <row r="3753" spans="1:7" x14ac:dyDescent="0.2">
      <c r="A3753" s="213"/>
      <c r="B3753" s="214"/>
      <c r="C3753" s="213"/>
      <c r="D3753" s="213"/>
      <c r="E3753" s="213"/>
      <c r="F3753" s="213"/>
      <c r="G3753" s="213"/>
    </row>
    <row r="3754" spans="1:7" x14ac:dyDescent="0.2">
      <c r="A3754" s="213"/>
      <c r="B3754" s="214"/>
      <c r="C3754" s="213"/>
      <c r="D3754" s="213"/>
      <c r="E3754" s="213"/>
      <c r="F3754" s="213"/>
      <c r="G3754" s="213"/>
    </row>
    <row r="3755" spans="1:7" x14ac:dyDescent="0.2">
      <c r="A3755" s="213"/>
      <c r="B3755" s="214"/>
      <c r="C3755" s="213"/>
      <c r="D3755" s="213"/>
      <c r="E3755" s="213"/>
      <c r="F3755" s="213"/>
      <c r="G3755" s="213"/>
    </row>
    <row r="3756" spans="1:7" x14ac:dyDescent="0.2">
      <c r="A3756" s="213"/>
      <c r="B3756" s="214"/>
      <c r="C3756" s="213"/>
      <c r="D3756" s="213"/>
      <c r="E3756" s="213"/>
      <c r="F3756" s="213"/>
      <c r="G3756" s="213"/>
    </row>
    <row r="3757" spans="1:7" x14ac:dyDescent="0.2">
      <c r="A3757" s="213"/>
      <c r="B3757" s="214"/>
      <c r="C3757" s="213"/>
      <c r="D3757" s="213"/>
      <c r="E3757" s="213"/>
      <c r="F3757" s="213"/>
      <c r="G3757" s="213"/>
    </row>
    <row r="3758" spans="1:7" x14ac:dyDescent="0.2">
      <c r="A3758" s="213"/>
      <c r="B3758" s="214"/>
      <c r="C3758" s="213"/>
      <c r="D3758" s="213"/>
      <c r="E3758" s="213"/>
      <c r="F3758" s="213"/>
      <c r="G3758" s="213"/>
    </row>
    <row r="3759" spans="1:7" x14ac:dyDescent="0.2">
      <c r="A3759" s="213"/>
      <c r="B3759" s="214"/>
      <c r="C3759" s="213"/>
      <c r="D3759" s="213"/>
      <c r="E3759" s="213"/>
      <c r="F3759" s="213"/>
      <c r="G3759" s="213"/>
    </row>
    <row r="3760" spans="1:7" x14ac:dyDescent="0.2">
      <c r="A3760" s="213"/>
      <c r="B3760" s="214"/>
      <c r="C3760" s="213"/>
      <c r="D3760" s="213"/>
      <c r="E3760" s="213"/>
      <c r="F3760" s="213"/>
      <c r="G3760" s="213"/>
    </row>
    <row r="3761" spans="1:7" x14ac:dyDescent="0.2">
      <c r="A3761" s="213"/>
      <c r="B3761" s="214"/>
      <c r="C3761" s="213"/>
      <c r="D3761" s="213"/>
      <c r="E3761" s="213"/>
      <c r="F3761" s="213"/>
      <c r="G3761" s="213"/>
    </row>
    <row r="3762" spans="1:7" x14ac:dyDescent="0.2">
      <c r="A3762" s="213"/>
      <c r="B3762" s="214"/>
      <c r="C3762" s="213"/>
      <c r="D3762" s="213"/>
      <c r="E3762" s="213"/>
      <c r="F3762" s="213"/>
      <c r="G3762" s="213"/>
    </row>
    <row r="3763" spans="1:7" x14ac:dyDescent="0.2">
      <c r="A3763" s="213"/>
      <c r="B3763" s="214"/>
      <c r="C3763" s="213"/>
      <c r="D3763" s="213"/>
      <c r="E3763" s="213"/>
      <c r="F3763" s="213"/>
      <c r="G3763" s="213"/>
    </row>
    <row r="3764" spans="1:7" x14ac:dyDescent="0.2">
      <c r="A3764" s="213"/>
      <c r="B3764" s="214"/>
      <c r="C3764" s="213"/>
      <c r="D3764" s="213"/>
      <c r="E3764" s="213"/>
      <c r="F3764" s="213"/>
      <c r="G3764" s="213"/>
    </row>
    <row r="3765" spans="1:7" x14ac:dyDescent="0.2">
      <c r="A3765" s="213"/>
      <c r="B3765" s="214"/>
      <c r="C3765" s="213"/>
      <c r="D3765" s="213"/>
      <c r="E3765" s="213"/>
      <c r="F3765" s="213"/>
      <c r="G3765" s="213"/>
    </row>
    <row r="3766" spans="1:7" x14ac:dyDescent="0.2">
      <c r="A3766" s="213"/>
      <c r="B3766" s="214"/>
      <c r="C3766" s="213"/>
      <c r="D3766" s="213"/>
      <c r="E3766" s="213"/>
      <c r="F3766" s="213"/>
      <c r="G3766" s="213"/>
    </row>
    <row r="3767" spans="1:7" x14ac:dyDescent="0.2">
      <c r="A3767" s="213"/>
      <c r="B3767" s="214"/>
      <c r="C3767" s="213"/>
      <c r="D3767" s="213"/>
      <c r="E3767" s="213"/>
      <c r="F3767" s="213"/>
      <c r="G3767" s="213"/>
    </row>
    <row r="3768" spans="1:7" x14ac:dyDescent="0.2">
      <c r="A3768" s="213"/>
      <c r="B3768" s="214"/>
      <c r="C3768" s="213"/>
      <c r="D3768" s="213"/>
      <c r="E3768" s="213"/>
      <c r="F3768" s="213"/>
      <c r="G3768" s="213"/>
    </row>
    <row r="3769" spans="1:7" x14ac:dyDescent="0.2">
      <c r="A3769" s="213"/>
      <c r="B3769" s="214"/>
      <c r="C3769" s="213"/>
      <c r="D3769" s="213"/>
      <c r="E3769" s="213"/>
      <c r="F3769" s="213"/>
      <c r="G3769" s="213"/>
    </row>
    <row r="3770" spans="1:7" x14ac:dyDescent="0.2">
      <c r="A3770" s="213"/>
      <c r="B3770" s="214"/>
      <c r="C3770" s="213"/>
      <c r="D3770" s="213"/>
      <c r="E3770" s="213"/>
      <c r="F3770" s="213"/>
      <c r="G3770" s="213"/>
    </row>
    <row r="3771" spans="1:7" x14ac:dyDescent="0.2">
      <c r="A3771" s="213"/>
      <c r="B3771" s="214"/>
      <c r="C3771" s="213"/>
      <c r="D3771" s="213"/>
      <c r="E3771" s="213"/>
      <c r="F3771" s="213"/>
      <c r="G3771" s="213"/>
    </row>
    <row r="3772" spans="1:7" x14ac:dyDescent="0.2">
      <c r="A3772" s="213"/>
      <c r="B3772" s="214"/>
      <c r="C3772" s="213"/>
      <c r="D3772" s="213"/>
      <c r="E3772" s="213"/>
      <c r="F3772" s="213"/>
      <c r="G3772" s="213"/>
    </row>
    <row r="3773" spans="1:7" x14ac:dyDescent="0.2">
      <c r="A3773" s="213"/>
      <c r="B3773" s="214"/>
      <c r="C3773" s="213"/>
      <c r="D3773" s="213"/>
      <c r="E3773" s="213"/>
      <c r="F3773" s="213"/>
      <c r="G3773" s="213"/>
    </row>
    <row r="3774" spans="1:7" x14ac:dyDescent="0.2">
      <c r="A3774" s="213"/>
      <c r="B3774" s="214"/>
      <c r="C3774" s="213"/>
      <c r="D3774" s="213"/>
      <c r="E3774" s="213"/>
      <c r="F3774" s="213"/>
      <c r="G3774" s="213"/>
    </row>
    <row r="3775" spans="1:7" x14ac:dyDescent="0.2">
      <c r="A3775" s="213"/>
      <c r="B3775" s="214"/>
      <c r="C3775" s="213"/>
      <c r="D3775" s="213"/>
      <c r="E3775" s="213"/>
      <c r="F3775" s="213"/>
      <c r="G3775" s="213"/>
    </row>
    <row r="3776" spans="1:7" x14ac:dyDescent="0.2">
      <c r="A3776" s="213"/>
      <c r="B3776" s="214"/>
      <c r="C3776" s="213"/>
      <c r="D3776" s="213"/>
      <c r="E3776" s="213"/>
      <c r="F3776" s="213"/>
      <c r="G3776" s="213"/>
    </row>
    <row r="3777" spans="1:7" x14ac:dyDescent="0.2">
      <c r="A3777" s="213"/>
      <c r="B3777" s="214"/>
      <c r="C3777" s="213"/>
      <c r="D3777" s="213"/>
      <c r="E3777" s="213"/>
      <c r="F3777" s="213"/>
      <c r="G3777" s="213"/>
    </row>
    <row r="3778" spans="1:7" x14ac:dyDescent="0.2">
      <c r="A3778" s="213"/>
      <c r="B3778" s="214"/>
      <c r="C3778" s="213"/>
      <c r="D3778" s="213"/>
      <c r="E3778" s="213"/>
      <c r="F3778" s="213"/>
      <c r="G3778" s="213"/>
    </row>
    <row r="3779" spans="1:7" x14ac:dyDescent="0.2">
      <c r="A3779" s="213"/>
      <c r="B3779" s="214"/>
      <c r="C3779" s="213"/>
      <c r="D3779" s="213"/>
      <c r="E3779" s="213"/>
      <c r="F3779" s="213"/>
      <c r="G3779" s="213"/>
    </row>
    <row r="3780" spans="1:7" x14ac:dyDescent="0.2">
      <c r="A3780" s="213"/>
      <c r="B3780" s="214"/>
      <c r="C3780" s="213"/>
      <c r="D3780" s="213"/>
      <c r="E3780" s="213"/>
      <c r="F3780" s="213"/>
      <c r="G3780" s="213"/>
    </row>
    <row r="3781" spans="1:7" x14ac:dyDescent="0.2">
      <c r="A3781" s="213"/>
      <c r="B3781" s="214"/>
      <c r="C3781" s="213"/>
      <c r="D3781" s="213"/>
      <c r="E3781" s="213"/>
      <c r="F3781" s="213"/>
      <c r="G3781" s="213"/>
    </row>
    <row r="3782" spans="1:7" x14ac:dyDescent="0.2">
      <c r="A3782" s="213"/>
      <c r="B3782" s="214"/>
      <c r="C3782" s="213"/>
      <c r="D3782" s="213"/>
      <c r="E3782" s="213"/>
      <c r="F3782" s="213"/>
      <c r="G3782" s="213"/>
    </row>
    <row r="3783" spans="1:7" x14ac:dyDescent="0.2">
      <c r="A3783" s="213"/>
      <c r="B3783" s="214"/>
      <c r="C3783" s="213"/>
      <c r="D3783" s="213"/>
      <c r="E3783" s="213"/>
      <c r="F3783" s="213"/>
      <c r="G3783" s="213"/>
    </row>
    <row r="3784" spans="1:7" x14ac:dyDescent="0.2">
      <c r="A3784" s="213"/>
      <c r="B3784" s="214"/>
      <c r="C3784" s="213"/>
      <c r="D3784" s="213"/>
      <c r="E3784" s="213"/>
      <c r="F3784" s="213"/>
      <c r="G3784" s="213"/>
    </row>
    <row r="3785" spans="1:7" x14ac:dyDescent="0.2">
      <c r="A3785" s="213"/>
      <c r="B3785" s="214"/>
      <c r="C3785" s="213"/>
      <c r="D3785" s="213"/>
      <c r="E3785" s="213"/>
      <c r="F3785" s="213"/>
      <c r="G3785" s="213"/>
    </row>
    <row r="3786" spans="1:7" x14ac:dyDescent="0.2">
      <c r="A3786" s="213"/>
      <c r="B3786" s="214"/>
      <c r="C3786" s="213"/>
      <c r="D3786" s="213"/>
      <c r="E3786" s="213"/>
      <c r="F3786" s="213"/>
      <c r="G3786" s="213"/>
    </row>
    <row r="3787" spans="1:7" x14ac:dyDescent="0.2">
      <c r="A3787" s="213"/>
      <c r="B3787" s="214"/>
      <c r="C3787" s="213"/>
      <c r="D3787" s="213"/>
      <c r="E3787" s="213"/>
      <c r="F3787" s="213"/>
      <c r="G3787" s="213"/>
    </row>
    <row r="3788" spans="1:7" x14ac:dyDescent="0.2">
      <c r="A3788" s="213"/>
      <c r="B3788" s="214"/>
      <c r="C3788" s="213"/>
      <c r="D3788" s="213"/>
      <c r="E3788" s="213"/>
      <c r="F3788" s="213"/>
      <c r="G3788" s="213"/>
    </row>
    <row r="3789" spans="1:7" x14ac:dyDescent="0.2">
      <c r="A3789" s="213"/>
      <c r="B3789" s="214"/>
      <c r="C3789" s="213"/>
      <c r="D3789" s="213"/>
      <c r="E3789" s="213"/>
      <c r="F3789" s="213"/>
      <c r="G3789" s="213"/>
    </row>
    <row r="3790" spans="1:7" x14ac:dyDescent="0.2">
      <c r="A3790" s="213"/>
      <c r="B3790" s="214"/>
      <c r="C3790" s="213"/>
      <c r="D3790" s="213"/>
      <c r="E3790" s="213"/>
      <c r="F3790" s="213"/>
      <c r="G3790" s="213"/>
    </row>
    <row r="3791" spans="1:7" x14ac:dyDescent="0.2">
      <c r="A3791" s="213"/>
      <c r="B3791" s="214"/>
      <c r="C3791" s="213"/>
      <c r="D3791" s="213"/>
      <c r="E3791" s="213"/>
      <c r="F3791" s="213"/>
      <c r="G3791" s="213"/>
    </row>
    <row r="3792" spans="1:7" x14ac:dyDescent="0.2">
      <c r="A3792" s="213"/>
      <c r="B3792" s="214"/>
      <c r="C3792" s="213"/>
      <c r="D3792" s="213"/>
      <c r="E3792" s="213"/>
      <c r="F3792" s="213"/>
      <c r="G3792" s="213"/>
    </row>
    <row r="3793" spans="1:7" x14ac:dyDescent="0.2">
      <c r="A3793" s="213"/>
      <c r="B3793" s="214"/>
      <c r="C3793" s="213"/>
      <c r="D3793" s="213"/>
      <c r="E3793" s="213"/>
      <c r="F3793" s="213"/>
      <c r="G3793" s="213"/>
    </row>
    <row r="3794" spans="1:7" x14ac:dyDescent="0.2">
      <c r="A3794" s="213"/>
      <c r="B3794" s="214"/>
      <c r="C3794" s="213"/>
      <c r="D3794" s="213"/>
      <c r="E3794" s="213"/>
      <c r="F3794" s="213"/>
      <c r="G3794" s="213"/>
    </row>
    <row r="3795" spans="1:7" x14ac:dyDescent="0.2">
      <c r="A3795" s="213"/>
      <c r="B3795" s="214"/>
      <c r="C3795" s="213"/>
      <c r="D3795" s="213"/>
      <c r="E3795" s="213"/>
      <c r="F3795" s="213"/>
      <c r="G3795" s="213"/>
    </row>
    <row r="3796" spans="1:7" x14ac:dyDescent="0.2">
      <c r="A3796" s="213"/>
      <c r="B3796" s="214"/>
      <c r="C3796" s="213"/>
      <c r="D3796" s="213"/>
      <c r="E3796" s="213"/>
      <c r="F3796" s="213"/>
      <c r="G3796" s="213"/>
    </row>
    <row r="3797" spans="1:7" x14ac:dyDescent="0.2">
      <c r="A3797" s="213"/>
      <c r="B3797" s="214"/>
      <c r="C3797" s="213"/>
      <c r="D3797" s="213"/>
      <c r="E3797" s="213"/>
      <c r="F3797" s="213"/>
      <c r="G3797" s="213"/>
    </row>
    <row r="3798" spans="1:7" x14ac:dyDescent="0.2">
      <c r="A3798" s="213"/>
      <c r="B3798" s="214"/>
      <c r="C3798" s="213"/>
      <c r="D3798" s="213"/>
      <c r="E3798" s="213"/>
      <c r="F3798" s="213"/>
      <c r="G3798" s="213"/>
    </row>
    <row r="3799" spans="1:7" x14ac:dyDescent="0.2">
      <c r="A3799" s="213"/>
      <c r="B3799" s="214"/>
      <c r="C3799" s="213"/>
      <c r="D3799" s="213"/>
      <c r="E3799" s="213"/>
      <c r="F3799" s="213"/>
      <c r="G3799" s="213"/>
    </row>
    <row r="3800" spans="1:7" x14ac:dyDescent="0.2">
      <c r="A3800" s="213"/>
      <c r="B3800" s="214"/>
      <c r="C3800" s="213"/>
      <c r="D3800" s="213"/>
      <c r="E3800" s="213"/>
      <c r="F3800" s="213"/>
      <c r="G3800" s="213"/>
    </row>
    <row r="3801" spans="1:7" x14ac:dyDescent="0.2">
      <c r="A3801" s="213"/>
      <c r="B3801" s="214"/>
      <c r="C3801" s="213"/>
      <c r="D3801" s="213"/>
      <c r="E3801" s="213"/>
      <c r="F3801" s="213"/>
      <c r="G3801" s="213"/>
    </row>
    <row r="3802" spans="1:7" x14ac:dyDescent="0.2">
      <c r="A3802" s="213"/>
      <c r="B3802" s="214"/>
      <c r="C3802" s="213"/>
      <c r="D3802" s="213"/>
      <c r="E3802" s="213"/>
      <c r="F3802" s="213"/>
      <c r="G3802" s="213"/>
    </row>
    <row r="3803" spans="1:7" x14ac:dyDescent="0.2">
      <c r="A3803" s="213"/>
      <c r="B3803" s="214"/>
      <c r="C3803" s="213"/>
      <c r="D3803" s="213"/>
      <c r="E3803" s="213"/>
      <c r="F3803" s="213"/>
      <c r="G3803" s="213"/>
    </row>
    <row r="3804" spans="1:7" x14ac:dyDescent="0.2">
      <c r="A3804" s="213"/>
      <c r="B3804" s="214"/>
      <c r="C3804" s="213"/>
      <c r="D3804" s="213"/>
      <c r="E3804" s="213"/>
      <c r="F3804" s="213"/>
      <c r="G3804" s="213"/>
    </row>
    <row r="3805" spans="1:7" x14ac:dyDescent="0.2">
      <c r="A3805" s="213"/>
      <c r="B3805" s="214"/>
      <c r="C3805" s="213"/>
      <c r="D3805" s="213"/>
      <c r="E3805" s="213"/>
      <c r="F3805" s="213"/>
      <c r="G3805" s="213"/>
    </row>
    <row r="3806" spans="1:7" x14ac:dyDescent="0.2">
      <c r="A3806" s="213"/>
      <c r="B3806" s="214"/>
      <c r="C3806" s="213"/>
      <c r="D3806" s="213"/>
      <c r="E3806" s="213"/>
      <c r="F3806" s="213"/>
      <c r="G3806" s="213"/>
    </row>
    <row r="3807" spans="1:7" x14ac:dyDescent="0.2">
      <c r="A3807" s="213"/>
      <c r="B3807" s="214"/>
      <c r="C3807" s="213"/>
      <c r="D3807" s="213"/>
      <c r="E3807" s="213"/>
      <c r="F3807" s="213"/>
      <c r="G3807" s="213"/>
    </row>
    <row r="3808" spans="1:7" x14ac:dyDescent="0.2">
      <c r="A3808" s="213"/>
      <c r="B3808" s="214"/>
      <c r="C3808" s="213"/>
      <c r="D3808" s="213"/>
      <c r="E3808" s="213"/>
      <c r="F3808" s="213"/>
      <c r="G3808" s="213"/>
    </row>
    <row r="3809" spans="1:7" x14ac:dyDescent="0.2">
      <c r="A3809" s="213"/>
      <c r="B3809" s="214"/>
      <c r="C3809" s="213"/>
      <c r="D3809" s="213"/>
      <c r="E3809" s="213"/>
      <c r="F3809" s="213"/>
      <c r="G3809" s="213"/>
    </row>
    <row r="3810" spans="1:7" x14ac:dyDescent="0.2">
      <c r="A3810" s="213"/>
      <c r="B3810" s="214"/>
      <c r="C3810" s="213"/>
      <c r="D3810" s="213"/>
      <c r="E3810" s="213"/>
      <c r="F3810" s="213"/>
      <c r="G3810" s="213"/>
    </row>
    <row r="3811" spans="1:7" x14ac:dyDescent="0.2">
      <c r="A3811" s="213"/>
      <c r="B3811" s="214"/>
      <c r="C3811" s="213"/>
      <c r="D3811" s="213"/>
      <c r="E3811" s="213"/>
      <c r="F3811" s="213"/>
      <c r="G3811" s="213"/>
    </row>
    <row r="3812" spans="1:7" x14ac:dyDescent="0.2">
      <c r="A3812" s="213"/>
      <c r="B3812" s="214"/>
      <c r="C3812" s="213"/>
      <c r="D3812" s="213"/>
      <c r="E3812" s="213"/>
      <c r="F3812" s="213"/>
      <c r="G3812" s="213"/>
    </row>
    <row r="3813" spans="1:7" x14ac:dyDescent="0.2">
      <c r="A3813" s="213"/>
      <c r="B3813" s="214"/>
      <c r="C3813" s="213"/>
      <c r="D3813" s="213"/>
      <c r="E3813" s="213"/>
      <c r="F3813" s="213"/>
      <c r="G3813" s="213"/>
    </row>
    <row r="3814" spans="1:7" x14ac:dyDescent="0.2">
      <c r="A3814" s="213"/>
      <c r="B3814" s="214"/>
      <c r="C3814" s="213"/>
      <c r="D3814" s="213"/>
      <c r="E3814" s="213"/>
      <c r="F3814" s="213"/>
      <c r="G3814" s="213"/>
    </row>
    <row r="3815" spans="1:7" x14ac:dyDescent="0.2">
      <c r="A3815" s="213"/>
      <c r="B3815" s="214"/>
      <c r="C3815" s="213"/>
      <c r="D3815" s="213"/>
      <c r="E3815" s="213"/>
      <c r="F3815" s="213"/>
      <c r="G3815" s="213"/>
    </row>
    <row r="3816" spans="1:7" x14ac:dyDescent="0.2">
      <c r="A3816" s="213"/>
      <c r="B3816" s="214"/>
      <c r="C3816" s="213"/>
      <c r="D3816" s="213"/>
      <c r="E3816" s="213"/>
      <c r="F3816" s="213"/>
      <c r="G3816" s="213"/>
    </row>
    <row r="3817" spans="1:7" x14ac:dyDescent="0.2">
      <c r="A3817" s="213"/>
      <c r="B3817" s="214"/>
      <c r="C3817" s="213"/>
      <c r="D3817" s="213"/>
      <c r="E3817" s="213"/>
      <c r="F3817" s="213"/>
      <c r="G3817" s="213"/>
    </row>
    <row r="3818" spans="1:7" x14ac:dyDescent="0.2">
      <c r="A3818" s="213"/>
      <c r="B3818" s="214"/>
      <c r="C3818" s="213"/>
      <c r="D3818" s="213"/>
      <c r="E3818" s="213"/>
      <c r="F3818" s="213"/>
      <c r="G3818" s="213"/>
    </row>
    <row r="3819" spans="1:7" x14ac:dyDescent="0.2">
      <c r="A3819" s="213"/>
      <c r="B3819" s="214"/>
      <c r="C3819" s="213"/>
      <c r="D3819" s="213"/>
      <c r="E3819" s="213"/>
      <c r="F3819" s="213"/>
      <c r="G3819" s="213"/>
    </row>
    <row r="3820" spans="1:7" x14ac:dyDescent="0.2">
      <c r="A3820" s="213"/>
      <c r="B3820" s="214"/>
      <c r="C3820" s="213"/>
      <c r="D3820" s="213"/>
      <c r="E3820" s="213"/>
      <c r="F3820" s="213"/>
      <c r="G3820" s="213"/>
    </row>
    <row r="3821" spans="1:7" x14ac:dyDescent="0.2">
      <c r="A3821" s="213"/>
      <c r="B3821" s="214"/>
      <c r="C3821" s="213"/>
      <c r="D3821" s="213"/>
      <c r="E3821" s="213"/>
      <c r="F3821" s="213"/>
      <c r="G3821" s="213"/>
    </row>
    <row r="3822" spans="1:7" x14ac:dyDescent="0.2">
      <c r="A3822" s="213"/>
      <c r="B3822" s="214"/>
      <c r="C3822" s="213"/>
      <c r="D3822" s="213"/>
      <c r="E3822" s="213"/>
      <c r="F3822" s="213"/>
      <c r="G3822" s="213"/>
    </row>
    <row r="3823" spans="1:7" x14ac:dyDescent="0.2">
      <c r="A3823" s="213"/>
      <c r="B3823" s="214"/>
      <c r="C3823" s="213"/>
      <c r="D3823" s="213"/>
      <c r="E3823" s="213"/>
      <c r="F3823" s="213"/>
      <c r="G3823" s="213"/>
    </row>
    <row r="3824" spans="1:7" x14ac:dyDescent="0.2">
      <c r="A3824" s="213"/>
      <c r="B3824" s="214"/>
      <c r="C3824" s="213"/>
      <c r="D3824" s="213"/>
      <c r="E3824" s="213"/>
      <c r="F3824" s="213"/>
      <c r="G3824" s="213"/>
    </row>
    <row r="3825" spans="1:7" x14ac:dyDescent="0.2">
      <c r="A3825" s="213"/>
      <c r="B3825" s="214"/>
      <c r="C3825" s="213"/>
      <c r="D3825" s="213"/>
      <c r="E3825" s="213"/>
      <c r="F3825" s="213"/>
      <c r="G3825" s="213"/>
    </row>
    <row r="3826" spans="1:7" x14ac:dyDescent="0.2">
      <c r="A3826" s="213"/>
      <c r="B3826" s="214"/>
      <c r="C3826" s="213"/>
      <c r="D3826" s="213"/>
      <c r="E3826" s="213"/>
      <c r="F3826" s="213"/>
      <c r="G3826" s="213"/>
    </row>
    <row r="3827" spans="1:7" x14ac:dyDescent="0.2">
      <c r="A3827" s="213"/>
      <c r="B3827" s="214"/>
      <c r="C3827" s="213"/>
      <c r="D3827" s="213"/>
      <c r="E3827" s="213"/>
      <c r="F3827" s="213"/>
      <c r="G3827" s="213"/>
    </row>
    <row r="3828" spans="1:7" x14ac:dyDescent="0.2">
      <c r="A3828" s="213"/>
      <c r="B3828" s="214"/>
      <c r="C3828" s="213"/>
      <c r="D3828" s="213"/>
      <c r="E3828" s="213"/>
      <c r="F3828" s="213"/>
      <c r="G3828" s="213"/>
    </row>
    <row r="3829" spans="1:7" x14ac:dyDescent="0.2">
      <c r="A3829" s="213"/>
      <c r="B3829" s="214"/>
      <c r="C3829" s="213"/>
      <c r="D3829" s="213"/>
      <c r="E3829" s="213"/>
      <c r="F3829" s="213"/>
      <c r="G3829" s="213"/>
    </row>
    <row r="3830" spans="1:7" x14ac:dyDescent="0.2">
      <c r="A3830" s="213"/>
      <c r="B3830" s="214"/>
      <c r="C3830" s="213"/>
      <c r="D3830" s="213"/>
      <c r="E3830" s="213"/>
      <c r="F3830" s="213"/>
      <c r="G3830" s="213"/>
    </row>
    <row r="3831" spans="1:7" x14ac:dyDescent="0.2">
      <c r="A3831" s="213"/>
      <c r="B3831" s="214"/>
      <c r="C3831" s="213"/>
      <c r="D3831" s="213"/>
      <c r="E3831" s="213"/>
      <c r="F3831" s="213"/>
      <c r="G3831" s="213"/>
    </row>
    <row r="3832" spans="1:7" x14ac:dyDescent="0.2">
      <c r="A3832" s="213"/>
      <c r="B3832" s="214"/>
      <c r="C3832" s="213"/>
      <c r="D3832" s="213"/>
      <c r="E3832" s="213"/>
      <c r="F3832" s="213"/>
      <c r="G3832" s="213"/>
    </row>
    <row r="3833" spans="1:7" x14ac:dyDescent="0.2">
      <c r="A3833" s="213"/>
      <c r="B3833" s="214"/>
      <c r="C3833" s="213"/>
      <c r="D3833" s="213"/>
      <c r="E3833" s="213"/>
      <c r="F3833" s="213"/>
      <c r="G3833" s="213"/>
    </row>
    <row r="3834" spans="1:7" x14ac:dyDescent="0.2">
      <c r="A3834" s="213"/>
      <c r="B3834" s="214"/>
      <c r="C3834" s="213"/>
      <c r="D3834" s="213"/>
      <c r="E3834" s="213"/>
      <c r="F3834" s="213"/>
      <c r="G3834" s="213"/>
    </row>
    <row r="3835" spans="1:7" x14ac:dyDescent="0.2">
      <c r="A3835" s="213"/>
      <c r="B3835" s="214"/>
      <c r="C3835" s="213"/>
      <c r="D3835" s="213"/>
      <c r="E3835" s="213"/>
      <c r="F3835" s="213"/>
      <c r="G3835" s="213"/>
    </row>
    <row r="3836" spans="1:7" x14ac:dyDescent="0.2">
      <c r="A3836" s="213"/>
      <c r="B3836" s="214"/>
      <c r="C3836" s="213"/>
      <c r="D3836" s="213"/>
      <c r="E3836" s="213"/>
      <c r="F3836" s="213"/>
      <c r="G3836" s="213"/>
    </row>
    <row r="3837" spans="1:7" x14ac:dyDescent="0.2">
      <c r="A3837" s="213"/>
      <c r="B3837" s="214"/>
      <c r="C3837" s="213"/>
      <c r="D3837" s="213"/>
      <c r="E3837" s="213"/>
      <c r="F3837" s="213"/>
      <c r="G3837" s="213"/>
    </row>
    <row r="3838" spans="1:7" x14ac:dyDescent="0.2">
      <c r="A3838" s="213"/>
      <c r="B3838" s="214"/>
      <c r="C3838" s="213"/>
      <c r="D3838" s="213"/>
      <c r="E3838" s="213"/>
      <c r="F3838" s="213"/>
      <c r="G3838" s="213"/>
    </row>
    <row r="3839" spans="1:7" x14ac:dyDescent="0.2">
      <c r="A3839" s="213"/>
      <c r="B3839" s="214"/>
      <c r="C3839" s="213"/>
      <c r="D3839" s="213"/>
      <c r="E3839" s="213"/>
      <c r="F3839" s="213"/>
      <c r="G3839" s="213"/>
    </row>
    <row r="3840" spans="1:7" x14ac:dyDescent="0.2">
      <c r="A3840" s="213"/>
      <c r="B3840" s="214"/>
      <c r="C3840" s="213"/>
      <c r="D3840" s="213"/>
      <c r="E3840" s="213"/>
      <c r="F3840" s="213"/>
      <c r="G3840" s="213"/>
    </row>
    <row r="3841" spans="1:7" x14ac:dyDescent="0.2">
      <c r="A3841" s="213"/>
      <c r="B3841" s="214"/>
      <c r="C3841" s="213"/>
      <c r="D3841" s="213"/>
      <c r="E3841" s="213"/>
      <c r="F3841" s="213"/>
      <c r="G3841" s="213"/>
    </row>
    <row r="3842" spans="1:7" x14ac:dyDescent="0.2">
      <c r="A3842" s="213"/>
      <c r="B3842" s="214"/>
      <c r="C3842" s="213"/>
      <c r="D3842" s="213"/>
      <c r="E3842" s="213"/>
      <c r="F3842" s="213"/>
      <c r="G3842" s="213"/>
    </row>
    <row r="3843" spans="1:7" x14ac:dyDescent="0.2">
      <c r="A3843" s="213"/>
      <c r="B3843" s="214"/>
      <c r="C3843" s="213"/>
      <c r="D3843" s="213"/>
      <c r="E3843" s="213"/>
      <c r="F3843" s="213"/>
      <c r="G3843" s="213"/>
    </row>
    <row r="3844" spans="1:7" x14ac:dyDescent="0.2">
      <c r="A3844" s="213"/>
      <c r="B3844" s="214"/>
      <c r="C3844" s="213"/>
      <c r="D3844" s="213"/>
      <c r="E3844" s="213"/>
      <c r="F3844" s="213"/>
      <c r="G3844" s="213"/>
    </row>
    <row r="3845" spans="1:7" x14ac:dyDescent="0.2">
      <c r="A3845" s="213"/>
      <c r="B3845" s="214"/>
      <c r="C3845" s="213"/>
      <c r="D3845" s="213"/>
      <c r="E3845" s="213"/>
      <c r="F3845" s="213"/>
      <c r="G3845" s="213"/>
    </row>
    <row r="3846" spans="1:7" x14ac:dyDescent="0.2">
      <c r="A3846" s="213"/>
      <c r="B3846" s="214"/>
      <c r="C3846" s="213"/>
      <c r="D3846" s="213"/>
      <c r="E3846" s="213"/>
      <c r="F3846" s="213"/>
      <c r="G3846" s="213"/>
    </row>
    <row r="3847" spans="1:7" x14ac:dyDescent="0.2">
      <c r="A3847" s="213"/>
      <c r="B3847" s="214"/>
      <c r="C3847" s="213"/>
      <c r="D3847" s="213"/>
      <c r="E3847" s="213"/>
      <c r="F3847" s="213"/>
      <c r="G3847" s="213"/>
    </row>
    <row r="3848" spans="1:7" x14ac:dyDescent="0.2">
      <c r="A3848" s="213"/>
      <c r="B3848" s="214"/>
      <c r="C3848" s="213"/>
      <c r="D3848" s="213"/>
      <c r="E3848" s="213"/>
      <c r="F3848" s="213"/>
      <c r="G3848" s="213"/>
    </row>
    <row r="3849" spans="1:7" x14ac:dyDescent="0.2">
      <c r="A3849" s="213"/>
      <c r="B3849" s="214"/>
      <c r="C3849" s="213"/>
      <c r="D3849" s="213"/>
      <c r="E3849" s="213"/>
      <c r="F3849" s="213"/>
      <c r="G3849" s="213"/>
    </row>
    <row r="3850" spans="1:7" x14ac:dyDescent="0.2">
      <c r="A3850" s="213"/>
      <c r="B3850" s="214"/>
      <c r="C3850" s="213"/>
      <c r="D3850" s="213"/>
      <c r="E3850" s="213"/>
      <c r="F3850" s="213"/>
      <c r="G3850" s="213"/>
    </row>
    <row r="3851" spans="1:7" x14ac:dyDescent="0.2">
      <c r="A3851" s="213"/>
      <c r="B3851" s="214"/>
      <c r="C3851" s="213"/>
      <c r="D3851" s="213"/>
      <c r="E3851" s="213"/>
      <c r="F3851" s="213"/>
      <c r="G3851" s="213"/>
    </row>
    <row r="3852" spans="1:7" x14ac:dyDescent="0.2">
      <c r="A3852" s="213"/>
      <c r="B3852" s="214"/>
      <c r="C3852" s="213"/>
      <c r="D3852" s="213"/>
      <c r="E3852" s="213"/>
      <c r="F3852" s="213"/>
      <c r="G3852" s="213"/>
    </row>
    <row r="3853" spans="1:7" x14ac:dyDescent="0.2">
      <c r="A3853" s="213"/>
      <c r="B3853" s="214"/>
      <c r="C3853" s="213"/>
      <c r="D3853" s="213"/>
      <c r="E3853" s="213"/>
      <c r="F3853" s="213"/>
      <c r="G3853" s="213"/>
    </row>
    <row r="3854" spans="1:7" x14ac:dyDescent="0.2">
      <c r="A3854" s="213"/>
      <c r="B3854" s="214"/>
      <c r="C3854" s="213"/>
      <c r="D3854" s="213"/>
      <c r="E3854" s="213"/>
      <c r="F3854" s="213"/>
      <c r="G3854" s="213"/>
    </row>
    <row r="3855" spans="1:7" x14ac:dyDescent="0.2">
      <c r="A3855" s="213"/>
      <c r="B3855" s="214"/>
      <c r="C3855" s="213"/>
      <c r="D3855" s="213"/>
      <c r="E3855" s="213"/>
      <c r="F3855" s="213"/>
      <c r="G3855" s="213"/>
    </row>
    <row r="3856" spans="1:7" x14ac:dyDescent="0.2">
      <c r="A3856" s="213"/>
      <c r="B3856" s="214"/>
      <c r="C3856" s="213"/>
      <c r="D3856" s="213"/>
      <c r="E3856" s="213"/>
      <c r="F3856" s="213"/>
      <c r="G3856" s="213"/>
    </row>
    <row r="3857" spans="1:7" x14ac:dyDescent="0.2">
      <c r="A3857" s="213"/>
      <c r="B3857" s="214"/>
      <c r="C3857" s="213"/>
      <c r="D3857" s="213"/>
      <c r="E3857" s="213"/>
      <c r="F3857" s="213"/>
      <c r="G3857" s="213"/>
    </row>
    <row r="3858" spans="1:7" x14ac:dyDescent="0.2">
      <c r="A3858" s="213"/>
      <c r="B3858" s="214"/>
      <c r="C3858" s="213"/>
      <c r="D3858" s="213"/>
      <c r="E3858" s="213"/>
      <c r="F3858" s="213"/>
      <c r="G3858" s="213"/>
    </row>
    <row r="3859" spans="1:7" x14ac:dyDescent="0.2">
      <c r="A3859" s="213"/>
      <c r="B3859" s="214"/>
      <c r="C3859" s="213"/>
      <c r="D3859" s="213"/>
      <c r="E3859" s="213"/>
      <c r="F3859" s="213"/>
      <c r="G3859" s="213"/>
    </row>
    <row r="3860" spans="1:7" x14ac:dyDescent="0.2">
      <c r="A3860" s="213"/>
      <c r="B3860" s="214"/>
      <c r="C3860" s="213"/>
      <c r="D3860" s="213"/>
      <c r="E3860" s="213"/>
      <c r="F3860" s="213"/>
      <c r="G3860" s="213"/>
    </row>
    <row r="3861" spans="1:7" x14ac:dyDescent="0.2">
      <c r="A3861" s="213"/>
      <c r="B3861" s="214"/>
      <c r="C3861" s="213"/>
      <c r="D3861" s="213"/>
      <c r="E3861" s="213"/>
      <c r="F3861" s="213"/>
      <c r="G3861" s="213"/>
    </row>
    <row r="3862" spans="1:7" x14ac:dyDescent="0.2">
      <c r="A3862" s="213"/>
      <c r="B3862" s="214"/>
      <c r="C3862" s="213"/>
      <c r="D3862" s="213"/>
      <c r="E3862" s="213"/>
      <c r="F3862" s="213"/>
      <c r="G3862" s="213"/>
    </row>
    <row r="3863" spans="1:7" x14ac:dyDescent="0.2">
      <c r="A3863" s="213"/>
      <c r="B3863" s="214"/>
      <c r="C3863" s="213"/>
      <c r="D3863" s="213"/>
      <c r="E3863" s="213"/>
      <c r="F3863" s="213"/>
      <c r="G3863" s="213"/>
    </row>
    <row r="3864" spans="1:7" x14ac:dyDescent="0.2">
      <c r="A3864" s="213"/>
      <c r="B3864" s="214"/>
      <c r="C3864" s="213"/>
      <c r="D3864" s="213"/>
      <c r="E3864" s="213"/>
      <c r="F3864" s="213"/>
      <c r="G3864" s="213"/>
    </row>
    <row r="3865" spans="1:7" x14ac:dyDescent="0.2">
      <c r="A3865" s="213"/>
      <c r="B3865" s="214"/>
      <c r="C3865" s="213"/>
      <c r="D3865" s="213"/>
      <c r="E3865" s="213"/>
      <c r="F3865" s="213"/>
      <c r="G3865" s="213"/>
    </row>
    <row r="3866" spans="1:7" x14ac:dyDescent="0.2">
      <c r="A3866" s="213"/>
      <c r="B3866" s="214"/>
      <c r="C3866" s="213"/>
      <c r="D3866" s="213"/>
      <c r="E3866" s="213"/>
      <c r="F3866" s="213"/>
      <c r="G3866" s="213"/>
    </row>
    <row r="3867" spans="1:7" x14ac:dyDescent="0.2">
      <c r="A3867" s="213"/>
      <c r="B3867" s="214"/>
      <c r="C3867" s="213"/>
      <c r="D3867" s="213"/>
      <c r="E3867" s="213"/>
      <c r="F3867" s="213"/>
      <c r="G3867" s="213"/>
    </row>
    <row r="3868" spans="1:7" x14ac:dyDescent="0.2">
      <c r="A3868" s="213"/>
      <c r="B3868" s="214"/>
      <c r="C3868" s="213"/>
      <c r="D3868" s="213"/>
      <c r="E3868" s="213"/>
      <c r="F3868" s="213"/>
      <c r="G3868" s="213"/>
    </row>
    <row r="3869" spans="1:7" x14ac:dyDescent="0.2">
      <c r="A3869" s="213"/>
      <c r="B3869" s="214"/>
      <c r="C3869" s="213"/>
      <c r="D3869" s="213"/>
      <c r="E3869" s="213"/>
      <c r="F3869" s="213"/>
      <c r="G3869" s="213"/>
    </row>
    <row r="3870" spans="1:7" x14ac:dyDescent="0.2">
      <c r="A3870" s="213"/>
      <c r="B3870" s="214"/>
      <c r="C3870" s="213"/>
      <c r="D3870" s="213"/>
      <c r="E3870" s="213"/>
      <c r="F3870" s="213"/>
      <c r="G3870" s="213"/>
    </row>
    <row r="3871" spans="1:7" x14ac:dyDescent="0.2">
      <c r="A3871" s="213"/>
      <c r="B3871" s="214"/>
      <c r="C3871" s="213"/>
      <c r="D3871" s="213"/>
      <c r="E3871" s="213"/>
      <c r="F3871" s="213"/>
      <c r="G3871" s="213"/>
    </row>
    <row r="3872" spans="1:7" x14ac:dyDescent="0.2">
      <c r="A3872" s="213"/>
      <c r="B3872" s="214"/>
      <c r="C3872" s="213"/>
      <c r="D3872" s="213"/>
      <c r="E3872" s="213"/>
      <c r="F3872" s="213"/>
      <c r="G3872" s="213"/>
    </row>
    <row r="3873" spans="1:7" x14ac:dyDescent="0.2">
      <c r="A3873" s="213"/>
      <c r="B3873" s="214"/>
      <c r="C3873" s="213"/>
      <c r="D3873" s="213"/>
      <c r="E3873" s="213"/>
      <c r="F3873" s="213"/>
      <c r="G3873" s="213"/>
    </row>
    <row r="3874" spans="1:7" x14ac:dyDescent="0.2">
      <c r="A3874" s="213"/>
      <c r="B3874" s="214"/>
      <c r="C3874" s="213"/>
      <c r="D3874" s="213"/>
      <c r="E3874" s="213"/>
      <c r="F3874" s="213"/>
      <c r="G3874" s="213"/>
    </row>
    <row r="3875" spans="1:7" x14ac:dyDescent="0.2">
      <c r="A3875" s="213"/>
      <c r="B3875" s="214"/>
      <c r="C3875" s="213"/>
      <c r="D3875" s="213"/>
      <c r="E3875" s="213"/>
      <c r="F3875" s="213"/>
      <c r="G3875" s="213"/>
    </row>
    <row r="3876" spans="1:7" x14ac:dyDescent="0.2">
      <c r="A3876" s="213"/>
      <c r="B3876" s="214"/>
      <c r="C3876" s="213"/>
      <c r="D3876" s="213"/>
      <c r="E3876" s="213"/>
      <c r="F3876" s="213"/>
      <c r="G3876" s="213"/>
    </row>
    <row r="3877" spans="1:7" x14ac:dyDescent="0.2">
      <c r="A3877" s="213"/>
      <c r="B3877" s="214"/>
      <c r="C3877" s="213"/>
      <c r="D3877" s="213"/>
      <c r="E3877" s="213"/>
      <c r="F3877" s="213"/>
      <c r="G3877" s="213"/>
    </row>
    <row r="3878" spans="1:7" x14ac:dyDescent="0.2">
      <c r="A3878" s="213"/>
      <c r="B3878" s="214"/>
      <c r="C3878" s="213"/>
      <c r="D3878" s="213"/>
      <c r="E3878" s="213"/>
      <c r="F3878" s="213"/>
      <c r="G3878" s="213"/>
    </row>
    <row r="3879" spans="1:7" x14ac:dyDescent="0.2">
      <c r="A3879" s="213"/>
      <c r="B3879" s="214"/>
      <c r="C3879" s="213"/>
      <c r="D3879" s="213"/>
      <c r="E3879" s="213"/>
      <c r="F3879" s="213"/>
      <c r="G3879" s="213"/>
    </row>
    <row r="3880" spans="1:7" x14ac:dyDescent="0.2">
      <c r="A3880" s="213"/>
      <c r="B3880" s="214"/>
      <c r="C3880" s="213"/>
      <c r="D3880" s="213"/>
      <c r="E3880" s="213"/>
      <c r="F3880" s="213"/>
      <c r="G3880" s="213"/>
    </row>
    <row r="3881" spans="1:7" x14ac:dyDescent="0.2">
      <c r="A3881" s="213"/>
      <c r="B3881" s="214"/>
      <c r="C3881" s="213"/>
      <c r="D3881" s="213"/>
      <c r="E3881" s="213"/>
      <c r="F3881" s="213"/>
      <c r="G3881" s="213"/>
    </row>
    <row r="3882" spans="1:7" x14ac:dyDescent="0.2">
      <c r="A3882" s="213"/>
      <c r="B3882" s="214"/>
      <c r="C3882" s="213"/>
      <c r="D3882" s="213"/>
      <c r="E3882" s="213"/>
      <c r="F3882" s="213"/>
      <c r="G3882" s="213"/>
    </row>
    <row r="3883" spans="1:7" x14ac:dyDescent="0.2">
      <c r="A3883" s="213"/>
      <c r="B3883" s="214"/>
      <c r="C3883" s="213"/>
      <c r="D3883" s="213"/>
      <c r="E3883" s="213"/>
      <c r="F3883" s="213"/>
      <c r="G3883" s="213"/>
    </row>
    <row r="3884" spans="1:7" x14ac:dyDescent="0.2">
      <c r="A3884" s="213"/>
      <c r="B3884" s="214"/>
      <c r="C3884" s="213"/>
      <c r="D3884" s="213"/>
      <c r="E3884" s="213"/>
      <c r="F3884" s="213"/>
      <c r="G3884" s="213"/>
    </row>
    <row r="3885" spans="1:7" x14ac:dyDescent="0.2">
      <c r="A3885" s="213"/>
      <c r="B3885" s="214"/>
      <c r="C3885" s="213"/>
      <c r="D3885" s="213"/>
      <c r="E3885" s="213"/>
      <c r="F3885" s="213"/>
      <c r="G3885" s="213"/>
    </row>
    <row r="3886" spans="1:7" x14ac:dyDescent="0.2">
      <c r="A3886" s="213"/>
      <c r="B3886" s="214"/>
      <c r="C3886" s="213"/>
      <c r="D3886" s="213"/>
      <c r="E3886" s="213"/>
      <c r="F3886" s="213"/>
      <c r="G3886" s="213"/>
    </row>
    <row r="3887" spans="1:7" x14ac:dyDescent="0.2">
      <c r="A3887" s="213"/>
      <c r="B3887" s="214"/>
      <c r="C3887" s="213"/>
      <c r="D3887" s="213"/>
      <c r="E3887" s="213"/>
      <c r="F3887" s="213"/>
      <c r="G3887" s="213"/>
    </row>
    <row r="3888" spans="1:7" x14ac:dyDescent="0.2">
      <c r="A3888" s="213"/>
      <c r="B3888" s="214"/>
      <c r="C3888" s="213"/>
      <c r="D3888" s="213"/>
      <c r="E3888" s="213"/>
      <c r="F3888" s="213"/>
      <c r="G3888" s="213"/>
    </row>
    <row r="3889" spans="1:7" x14ac:dyDescent="0.2">
      <c r="A3889" s="213"/>
      <c r="B3889" s="214"/>
      <c r="C3889" s="213"/>
      <c r="D3889" s="213"/>
      <c r="E3889" s="213"/>
      <c r="F3889" s="213"/>
      <c r="G3889" s="213"/>
    </row>
    <row r="3890" spans="1:7" x14ac:dyDescent="0.2">
      <c r="A3890" s="213"/>
      <c r="B3890" s="214"/>
      <c r="C3890" s="213"/>
      <c r="D3890" s="213"/>
      <c r="E3890" s="213"/>
      <c r="F3890" s="213"/>
      <c r="G3890" s="213"/>
    </row>
    <row r="3891" spans="1:7" x14ac:dyDescent="0.2">
      <c r="A3891" s="213"/>
      <c r="B3891" s="214"/>
      <c r="C3891" s="213"/>
      <c r="D3891" s="213"/>
      <c r="E3891" s="213"/>
      <c r="F3891" s="213"/>
      <c r="G3891" s="213"/>
    </row>
    <row r="3892" spans="1:7" x14ac:dyDescent="0.2">
      <c r="A3892" s="213"/>
      <c r="B3892" s="214"/>
      <c r="C3892" s="213"/>
      <c r="D3892" s="213"/>
      <c r="E3892" s="213"/>
      <c r="F3892" s="213"/>
      <c r="G3892" s="213"/>
    </row>
    <row r="3893" spans="1:7" x14ac:dyDescent="0.2">
      <c r="A3893" s="213"/>
      <c r="B3893" s="214"/>
      <c r="C3893" s="213"/>
      <c r="D3893" s="213"/>
      <c r="E3893" s="213"/>
      <c r="F3893" s="213"/>
      <c r="G3893" s="213"/>
    </row>
    <row r="3894" spans="1:7" x14ac:dyDescent="0.2">
      <c r="A3894" s="213"/>
      <c r="B3894" s="214"/>
      <c r="C3894" s="213"/>
      <c r="D3894" s="213"/>
      <c r="E3894" s="213"/>
      <c r="F3894" s="213"/>
      <c r="G3894" s="213"/>
    </row>
    <row r="3895" spans="1:7" x14ac:dyDescent="0.2">
      <c r="A3895" s="213"/>
      <c r="B3895" s="214"/>
      <c r="C3895" s="213"/>
      <c r="D3895" s="213"/>
      <c r="E3895" s="213"/>
      <c r="F3895" s="213"/>
      <c r="G3895" s="213"/>
    </row>
    <row r="3896" spans="1:7" x14ac:dyDescent="0.2">
      <c r="A3896" s="213"/>
      <c r="B3896" s="214"/>
      <c r="C3896" s="213"/>
      <c r="D3896" s="213"/>
      <c r="E3896" s="213"/>
      <c r="F3896" s="213"/>
      <c r="G3896" s="213"/>
    </row>
    <row r="3897" spans="1:7" x14ac:dyDescent="0.2">
      <c r="A3897" s="213"/>
      <c r="B3897" s="214"/>
      <c r="C3897" s="213"/>
      <c r="D3897" s="213"/>
      <c r="E3897" s="213"/>
      <c r="F3897" s="213"/>
      <c r="G3897" s="213"/>
    </row>
    <row r="3898" spans="1:7" x14ac:dyDescent="0.2">
      <c r="A3898" s="213"/>
      <c r="B3898" s="214"/>
      <c r="C3898" s="213"/>
      <c r="D3898" s="213"/>
      <c r="E3898" s="213"/>
      <c r="F3898" s="213"/>
      <c r="G3898" s="213"/>
    </row>
    <row r="3899" spans="1:7" x14ac:dyDescent="0.2">
      <c r="A3899" s="213"/>
      <c r="B3899" s="214"/>
      <c r="C3899" s="213"/>
      <c r="D3899" s="213"/>
      <c r="E3899" s="213"/>
      <c r="F3899" s="213"/>
      <c r="G3899" s="213"/>
    </row>
    <row r="3900" spans="1:7" x14ac:dyDescent="0.2">
      <c r="A3900" s="213"/>
      <c r="B3900" s="214"/>
      <c r="C3900" s="213"/>
      <c r="D3900" s="213"/>
      <c r="E3900" s="213"/>
      <c r="F3900" s="213"/>
      <c r="G3900" s="213"/>
    </row>
    <row r="3901" spans="1:7" x14ac:dyDescent="0.2">
      <c r="A3901" s="213"/>
      <c r="B3901" s="214"/>
      <c r="C3901" s="213"/>
      <c r="D3901" s="213"/>
      <c r="E3901" s="213"/>
      <c r="F3901" s="213"/>
      <c r="G3901" s="213"/>
    </row>
    <row r="3902" spans="1:7" x14ac:dyDescent="0.2">
      <c r="A3902" s="213"/>
      <c r="B3902" s="214"/>
      <c r="C3902" s="213"/>
      <c r="D3902" s="213"/>
      <c r="E3902" s="213"/>
      <c r="F3902" s="213"/>
      <c r="G3902" s="213"/>
    </row>
    <row r="3903" spans="1:7" x14ac:dyDescent="0.2">
      <c r="A3903" s="213"/>
      <c r="B3903" s="214"/>
      <c r="C3903" s="213"/>
      <c r="D3903" s="213"/>
      <c r="E3903" s="213"/>
      <c r="F3903" s="213"/>
      <c r="G3903" s="213"/>
    </row>
    <row r="3904" spans="1:7" x14ac:dyDescent="0.2">
      <c r="A3904" s="213"/>
      <c r="B3904" s="214"/>
      <c r="C3904" s="213"/>
      <c r="D3904" s="213"/>
      <c r="E3904" s="213"/>
      <c r="F3904" s="213"/>
      <c r="G3904" s="213"/>
    </row>
    <row r="3905" spans="1:7" x14ac:dyDescent="0.2">
      <c r="A3905" s="213"/>
      <c r="B3905" s="214"/>
      <c r="C3905" s="213"/>
      <c r="D3905" s="213"/>
      <c r="E3905" s="213"/>
      <c r="F3905" s="213"/>
      <c r="G3905" s="213"/>
    </row>
    <row r="3906" spans="1:7" x14ac:dyDescent="0.2">
      <c r="A3906" s="213"/>
      <c r="B3906" s="214"/>
      <c r="C3906" s="213"/>
      <c r="D3906" s="213"/>
      <c r="E3906" s="213"/>
      <c r="F3906" s="213"/>
      <c r="G3906" s="213"/>
    </row>
    <row r="3907" spans="1:7" x14ac:dyDescent="0.2">
      <c r="A3907" s="213"/>
      <c r="B3907" s="214"/>
      <c r="C3907" s="213"/>
      <c r="D3907" s="213"/>
      <c r="E3907" s="213"/>
      <c r="F3907" s="213"/>
      <c r="G3907" s="213"/>
    </row>
    <row r="3908" spans="1:7" x14ac:dyDescent="0.2">
      <c r="A3908" s="213"/>
      <c r="B3908" s="214"/>
      <c r="C3908" s="213"/>
      <c r="D3908" s="213"/>
      <c r="E3908" s="213"/>
      <c r="F3908" s="213"/>
      <c r="G3908" s="213"/>
    </row>
    <row r="3909" spans="1:7" x14ac:dyDescent="0.2">
      <c r="A3909" s="213"/>
      <c r="B3909" s="214"/>
      <c r="C3909" s="213"/>
      <c r="D3909" s="213"/>
      <c r="E3909" s="213"/>
      <c r="F3909" s="213"/>
      <c r="G3909" s="213"/>
    </row>
    <row r="3910" spans="1:7" x14ac:dyDescent="0.2">
      <c r="A3910" s="213"/>
      <c r="B3910" s="214"/>
      <c r="C3910" s="213"/>
      <c r="D3910" s="213"/>
      <c r="E3910" s="213"/>
      <c r="F3910" s="213"/>
      <c r="G3910" s="213"/>
    </row>
    <row r="3911" spans="1:7" x14ac:dyDescent="0.2">
      <c r="A3911" s="213"/>
      <c r="B3911" s="214"/>
      <c r="C3911" s="213"/>
      <c r="D3911" s="213"/>
      <c r="E3911" s="213"/>
      <c r="F3911" s="213"/>
      <c r="G3911" s="213"/>
    </row>
    <row r="3912" spans="1:7" x14ac:dyDescent="0.2">
      <c r="A3912" s="213"/>
      <c r="B3912" s="214"/>
      <c r="C3912" s="213"/>
      <c r="D3912" s="213"/>
      <c r="E3912" s="213"/>
      <c r="F3912" s="213"/>
      <c r="G3912" s="213"/>
    </row>
    <row r="3913" spans="1:7" x14ac:dyDescent="0.2">
      <c r="A3913" s="213"/>
      <c r="B3913" s="214"/>
      <c r="C3913" s="213"/>
      <c r="D3913" s="213"/>
      <c r="E3913" s="213"/>
      <c r="F3913" s="213"/>
      <c r="G3913" s="213"/>
    </row>
    <row r="3914" spans="1:7" x14ac:dyDescent="0.2">
      <c r="A3914" s="213"/>
      <c r="B3914" s="214"/>
      <c r="C3914" s="213"/>
      <c r="D3914" s="213"/>
      <c r="E3914" s="213"/>
      <c r="F3914" s="213"/>
      <c r="G3914" s="213"/>
    </row>
    <row r="3915" spans="1:7" x14ac:dyDescent="0.2">
      <c r="A3915" s="213"/>
      <c r="B3915" s="214"/>
      <c r="C3915" s="213"/>
      <c r="D3915" s="213"/>
      <c r="E3915" s="213"/>
      <c r="F3915" s="213"/>
      <c r="G3915" s="213"/>
    </row>
    <row r="3916" spans="1:7" x14ac:dyDescent="0.2">
      <c r="A3916" s="213"/>
      <c r="B3916" s="214"/>
      <c r="C3916" s="213"/>
      <c r="D3916" s="213"/>
      <c r="E3916" s="213"/>
      <c r="F3916" s="213"/>
      <c r="G3916" s="213"/>
    </row>
    <row r="3917" spans="1:7" x14ac:dyDescent="0.2">
      <c r="A3917" s="213"/>
      <c r="B3917" s="214"/>
      <c r="C3917" s="213"/>
      <c r="D3917" s="213"/>
      <c r="E3917" s="213"/>
      <c r="F3917" s="213"/>
      <c r="G3917" s="213"/>
    </row>
    <row r="3918" spans="1:7" x14ac:dyDescent="0.2">
      <c r="A3918" s="213"/>
      <c r="B3918" s="214"/>
      <c r="C3918" s="213"/>
      <c r="D3918" s="213"/>
      <c r="E3918" s="213"/>
      <c r="F3918" s="213"/>
      <c r="G3918" s="213"/>
    </row>
    <row r="3919" spans="1:7" x14ac:dyDescent="0.2">
      <c r="A3919" s="213"/>
      <c r="B3919" s="214"/>
      <c r="C3919" s="213"/>
      <c r="D3919" s="213"/>
      <c r="E3919" s="213"/>
      <c r="F3919" s="213"/>
      <c r="G3919" s="213"/>
    </row>
    <row r="3920" spans="1:7" x14ac:dyDescent="0.2">
      <c r="A3920" s="213"/>
      <c r="B3920" s="214"/>
      <c r="C3920" s="213"/>
      <c r="D3920" s="213"/>
      <c r="E3920" s="213"/>
      <c r="F3920" s="213"/>
      <c r="G3920" s="213"/>
    </row>
    <row r="3921" spans="1:7" x14ac:dyDescent="0.2">
      <c r="A3921" s="213"/>
      <c r="B3921" s="214"/>
      <c r="C3921" s="213"/>
      <c r="D3921" s="213"/>
      <c r="E3921" s="213"/>
      <c r="F3921" s="213"/>
      <c r="G3921" s="213"/>
    </row>
    <row r="3922" spans="1:7" x14ac:dyDescent="0.2">
      <c r="A3922" s="213"/>
      <c r="B3922" s="214"/>
      <c r="C3922" s="213"/>
      <c r="D3922" s="213"/>
      <c r="E3922" s="213"/>
      <c r="F3922" s="213"/>
      <c r="G3922" s="213"/>
    </row>
    <row r="3923" spans="1:7" x14ac:dyDescent="0.2">
      <c r="A3923" s="213"/>
      <c r="B3923" s="214"/>
      <c r="C3923" s="213"/>
      <c r="D3923" s="213"/>
      <c r="E3923" s="213"/>
      <c r="F3923" s="213"/>
      <c r="G3923" s="213"/>
    </row>
    <row r="3924" spans="1:7" x14ac:dyDescent="0.2">
      <c r="A3924" s="213"/>
      <c r="B3924" s="214"/>
      <c r="C3924" s="213"/>
      <c r="D3924" s="213"/>
      <c r="E3924" s="213"/>
      <c r="F3924" s="213"/>
      <c r="G3924" s="213"/>
    </row>
    <row r="3925" spans="1:7" x14ac:dyDescent="0.2">
      <c r="A3925" s="213"/>
      <c r="B3925" s="214"/>
      <c r="C3925" s="213"/>
      <c r="D3925" s="213"/>
      <c r="E3925" s="213"/>
      <c r="F3925" s="213"/>
      <c r="G3925" s="213"/>
    </row>
    <row r="3926" spans="1:7" x14ac:dyDescent="0.2">
      <c r="A3926" s="213"/>
      <c r="B3926" s="214"/>
      <c r="C3926" s="213"/>
      <c r="D3926" s="213"/>
      <c r="E3926" s="213"/>
      <c r="F3926" s="213"/>
      <c r="G3926" s="213"/>
    </row>
    <row r="3927" spans="1:7" x14ac:dyDescent="0.2">
      <c r="A3927" s="213"/>
      <c r="B3927" s="214"/>
      <c r="C3927" s="213"/>
      <c r="D3927" s="213"/>
      <c r="E3927" s="213"/>
      <c r="F3927" s="213"/>
      <c r="G3927" s="213"/>
    </row>
    <row r="3928" spans="1:7" x14ac:dyDescent="0.2">
      <c r="A3928" s="213"/>
      <c r="B3928" s="214"/>
      <c r="C3928" s="213"/>
      <c r="D3928" s="213"/>
      <c r="E3928" s="213"/>
      <c r="F3928" s="213"/>
      <c r="G3928" s="213"/>
    </row>
    <row r="3929" spans="1:7" x14ac:dyDescent="0.2">
      <c r="A3929" s="213"/>
      <c r="B3929" s="214"/>
      <c r="C3929" s="213"/>
      <c r="D3929" s="213"/>
      <c r="E3929" s="213"/>
      <c r="F3929" s="213"/>
      <c r="G3929" s="213"/>
    </row>
    <row r="3930" spans="1:7" x14ac:dyDescent="0.2">
      <c r="A3930" s="213"/>
      <c r="B3930" s="214"/>
      <c r="C3930" s="213"/>
      <c r="D3930" s="213"/>
      <c r="E3930" s="213"/>
      <c r="F3930" s="213"/>
      <c r="G3930" s="213"/>
    </row>
    <row r="3931" spans="1:7" x14ac:dyDescent="0.2">
      <c r="A3931" s="213"/>
      <c r="B3931" s="214"/>
      <c r="C3931" s="213"/>
      <c r="D3931" s="213"/>
      <c r="E3931" s="213"/>
      <c r="F3931" s="213"/>
      <c r="G3931" s="213"/>
    </row>
    <row r="3932" spans="1:7" x14ac:dyDescent="0.2">
      <c r="A3932" s="213"/>
      <c r="B3932" s="214"/>
      <c r="C3932" s="213"/>
      <c r="D3932" s="213"/>
      <c r="E3932" s="213"/>
      <c r="F3932" s="213"/>
      <c r="G3932" s="213"/>
    </row>
    <row r="3933" spans="1:7" x14ac:dyDescent="0.2">
      <c r="A3933" s="213"/>
      <c r="B3933" s="214"/>
      <c r="C3933" s="213"/>
      <c r="D3933" s="213"/>
      <c r="E3933" s="213"/>
      <c r="F3933" s="213"/>
      <c r="G3933" s="213"/>
    </row>
    <row r="3934" spans="1:7" x14ac:dyDescent="0.2">
      <c r="A3934" s="213"/>
      <c r="B3934" s="214"/>
      <c r="C3934" s="213"/>
      <c r="D3934" s="213"/>
      <c r="E3934" s="213"/>
      <c r="F3934" s="213"/>
      <c r="G3934" s="213"/>
    </row>
    <row r="3935" spans="1:7" x14ac:dyDescent="0.2">
      <c r="A3935" s="213"/>
      <c r="B3935" s="214"/>
      <c r="C3935" s="213"/>
      <c r="D3935" s="213"/>
      <c r="E3935" s="213"/>
      <c r="F3935" s="213"/>
      <c r="G3935" s="213"/>
    </row>
    <row r="3936" spans="1:7" x14ac:dyDescent="0.2">
      <c r="A3936" s="213"/>
      <c r="B3936" s="214"/>
      <c r="C3936" s="213"/>
      <c r="D3936" s="213"/>
      <c r="E3936" s="213"/>
      <c r="F3936" s="213"/>
      <c r="G3936" s="213"/>
    </row>
    <row r="3937" spans="1:7" x14ac:dyDescent="0.2">
      <c r="A3937" s="213"/>
      <c r="B3937" s="214"/>
      <c r="C3937" s="213"/>
      <c r="D3937" s="213"/>
      <c r="E3937" s="213"/>
      <c r="F3937" s="213"/>
      <c r="G3937" s="213"/>
    </row>
    <row r="3938" spans="1:7" x14ac:dyDescent="0.2">
      <c r="A3938" s="213"/>
      <c r="B3938" s="214"/>
      <c r="C3938" s="213"/>
      <c r="D3938" s="213"/>
      <c r="E3938" s="213"/>
      <c r="F3938" s="213"/>
      <c r="G3938" s="213"/>
    </row>
    <row r="3939" spans="1:7" x14ac:dyDescent="0.2">
      <c r="A3939" s="213"/>
      <c r="B3939" s="214"/>
      <c r="C3939" s="213"/>
      <c r="D3939" s="213"/>
      <c r="E3939" s="213"/>
      <c r="F3939" s="213"/>
      <c r="G3939" s="213"/>
    </row>
    <row r="3940" spans="1:7" x14ac:dyDescent="0.2">
      <c r="A3940" s="213"/>
      <c r="B3940" s="214"/>
      <c r="C3940" s="213"/>
      <c r="D3940" s="213"/>
      <c r="E3940" s="213"/>
      <c r="F3940" s="213"/>
      <c r="G3940" s="213"/>
    </row>
    <row r="3941" spans="1:7" x14ac:dyDescent="0.2">
      <c r="A3941" s="213"/>
      <c r="B3941" s="214"/>
      <c r="C3941" s="213"/>
      <c r="D3941" s="213"/>
      <c r="E3941" s="213"/>
      <c r="F3941" s="213"/>
      <c r="G3941" s="213"/>
    </row>
    <row r="3942" spans="1:7" x14ac:dyDescent="0.2">
      <c r="A3942" s="213"/>
      <c r="B3942" s="214"/>
      <c r="C3942" s="213"/>
      <c r="D3942" s="213"/>
      <c r="E3942" s="213"/>
      <c r="F3942" s="213"/>
      <c r="G3942" s="213"/>
    </row>
    <row r="3943" spans="1:7" x14ac:dyDescent="0.2">
      <c r="A3943" s="213"/>
      <c r="B3943" s="214"/>
      <c r="C3943" s="213"/>
      <c r="D3943" s="213"/>
      <c r="E3943" s="213"/>
      <c r="F3943" s="213"/>
      <c r="G3943" s="213"/>
    </row>
    <row r="3944" spans="1:7" x14ac:dyDescent="0.2">
      <c r="A3944" s="213"/>
      <c r="B3944" s="214"/>
      <c r="C3944" s="213"/>
      <c r="D3944" s="213"/>
      <c r="E3944" s="213"/>
      <c r="F3944" s="213"/>
      <c r="G3944" s="213"/>
    </row>
    <row r="3945" spans="1:7" x14ac:dyDescent="0.2">
      <c r="A3945" s="213"/>
      <c r="B3945" s="214"/>
      <c r="C3945" s="213"/>
      <c r="D3945" s="213"/>
      <c r="E3945" s="213"/>
      <c r="F3945" s="213"/>
      <c r="G3945" s="213"/>
    </row>
    <row r="3946" spans="1:7" x14ac:dyDescent="0.2">
      <c r="A3946" s="213"/>
      <c r="B3946" s="214"/>
      <c r="C3946" s="213"/>
      <c r="D3946" s="213"/>
      <c r="E3946" s="213"/>
      <c r="F3946" s="213"/>
      <c r="G3946" s="213"/>
    </row>
    <row r="3947" spans="1:7" x14ac:dyDescent="0.2">
      <c r="A3947" s="213"/>
      <c r="B3947" s="214"/>
      <c r="C3947" s="213"/>
      <c r="D3947" s="213"/>
      <c r="E3947" s="213"/>
      <c r="F3947" s="213"/>
      <c r="G3947" s="213"/>
    </row>
    <row r="3948" spans="1:7" x14ac:dyDescent="0.2">
      <c r="A3948" s="213"/>
      <c r="B3948" s="214"/>
      <c r="C3948" s="213"/>
      <c r="D3948" s="213"/>
      <c r="E3948" s="213"/>
      <c r="F3948" s="213"/>
      <c r="G3948" s="213"/>
    </row>
    <row r="3949" spans="1:7" x14ac:dyDescent="0.2">
      <c r="A3949" s="213"/>
      <c r="B3949" s="214"/>
      <c r="C3949" s="213"/>
      <c r="D3949" s="213"/>
      <c r="E3949" s="213"/>
      <c r="F3949" s="213"/>
      <c r="G3949" s="213"/>
    </row>
    <row r="3950" spans="1:7" x14ac:dyDescent="0.2">
      <c r="A3950" s="213"/>
      <c r="B3950" s="214"/>
      <c r="C3950" s="213"/>
      <c r="D3950" s="213"/>
      <c r="E3950" s="213"/>
      <c r="F3950" s="213"/>
      <c r="G3950" s="213"/>
    </row>
    <row r="3951" spans="1:7" x14ac:dyDescent="0.2">
      <c r="A3951" s="213"/>
      <c r="B3951" s="214"/>
      <c r="C3951" s="213"/>
      <c r="D3951" s="213"/>
      <c r="E3951" s="213"/>
      <c r="F3951" s="213"/>
      <c r="G3951" s="213"/>
    </row>
    <row r="3952" spans="1:7" x14ac:dyDescent="0.2">
      <c r="A3952" s="213"/>
      <c r="B3952" s="214"/>
      <c r="C3952" s="213"/>
      <c r="D3952" s="213"/>
      <c r="E3952" s="213"/>
      <c r="F3952" s="213"/>
      <c r="G3952" s="213"/>
    </row>
    <row r="3953" spans="1:7" x14ac:dyDescent="0.2">
      <c r="A3953" s="213"/>
      <c r="B3953" s="214"/>
      <c r="C3953" s="213"/>
      <c r="D3953" s="213"/>
      <c r="E3953" s="213"/>
      <c r="F3953" s="213"/>
      <c r="G3953" s="213"/>
    </row>
    <row r="3954" spans="1:7" x14ac:dyDescent="0.2">
      <c r="A3954" s="213"/>
      <c r="B3954" s="214"/>
      <c r="C3954" s="213"/>
      <c r="D3954" s="213"/>
      <c r="E3954" s="213"/>
      <c r="F3954" s="213"/>
      <c r="G3954" s="213"/>
    </row>
    <row r="3955" spans="1:7" x14ac:dyDescent="0.2">
      <c r="A3955" s="213"/>
      <c r="B3955" s="214"/>
      <c r="C3955" s="213"/>
      <c r="D3955" s="213"/>
      <c r="E3955" s="213"/>
      <c r="F3955" s="213"/>
      <c r="G3955" s="213"/>
    </row>
    <row r="3956" spans="1:7" x14ac:dyDescent="0.2">
      <c r="A3956" s="213"/>
      <c r="B3956" s="214"/>
      <c r="C3956" s="213"/>
      <c r="D3956" s="213"/>
      <c r="E3956" s="213"/>
      <c r="F3956" s="213"/>
      <c r="G3956" s="213"/>
    </row>
    <row r="3957" spans="1:7" x14ac:dyDescent="0.2">
      <c r="A3957" s="213"/>
      <c r="B3957" s="214"/>
      <c r="C3957" s="213"/>
      <c r="D3957" s="213"/>
      <c r="E3957" s="213"/>
      <c r="F3957" s="213"/>
      <c r="G3957" s="213"/>
    </row>
    <row r="3958" spans="1:7" x14ac:dyDescent="0.2">
      <c r="A3958" s="213"/>
      <c r="B3958" s="214"/>
      <c r="C3958" s="213"/>
      <c r="D3958" s="213"/>
      <c r="E3958" s="213"/>
      <c r="F3958" s="213"/>
      <c r="G3958" s="213"/>
    </row>
    <row r="3959" spans="1:7" x14ac:dyDescent="0.2">
      <c r="A3959" s="213"/>
      <c r="B3959" s="214"/>
      <c r="C3959" s="213"/>
      <c r="D3959" s="213"/>
      <c r="E3959" s="213"/>
      <c r="F3959" s="213"/>
      <c r="G3959" s="213"/>
    </row>
    <row r="3960" spans="1:7" x14ac:dyDescent="0.2">
      <c r="A3960" s="213"/>
      <c r="B3960" s="214"/>
      <c r="C3960" s="213"/>
      <c r="D3960" s="213"/>
      <c r="E3960" s="213"/>
      <c r="F3960" s="213"/>
      <c r="G3960" s="213"/>
    </row>
    <row r="3961" spans="1:7" x14ac:dyDescent="0.2">
      <c r="A3961" s="213"/>
      <c r="B3961" s="214"/>
      <c r="C3961" s="213"/>
      <c r="D3961" s="213"/>
      <c r="E3961" s="213"/>
      <c r="F3961" s="213"/>
      <c r="G3961" s="213"/>
    </row>
    <row r="3962" spans="1:7" x14ac:dyDescent="0.2">
      <c r="A3962" s="213"/>
      <c r="B3962" s="214"/>
      <c r="C3962" s="213"/>
      <c r="D3962" s="213"/>
      <c r="E3962" s="213"/>
      <c r="F3962" s="213"/>
      <c r="G3962" s="213"/>
    </row>
    <row r="3963" spans="1:7" x14ac:dyDescent="0.2">
      <c r="A3963" s="213"/>
      <c r="B3963" s="214"/>
      <c r="C3963" s="213"/>
      <c r="D3963" s="213"/>
      <c r="E3963" s="213"/>
      <c r="F3963" s="213"/>
      <c r="G3963" s="213"/>
    </row>
    <row r="3964" spans="1:7" x14ac:dyDescent="0.2">
      <c r="A3964" s="213"/>
      <c r="B3964" s="214"/>
      <c r="C3964" s="213"/>
      <c r="D3964" s="213"/>
      <c r="E3964" s="213"/>
      <c r="F3964" s="213"/>
      <c r="G3964" s="213"/>
    </row>
    <row r="3965" spans="1:7" x14ac:dyDescent="0.2">
      <c r="A3965" s="213"/>
      <c r="B3965" s="214"/>
      <c r="C3965" s="213"/>
      <c r="D3965" s="213"/>
      <c r="E3965" s="213"/>
      <c r="F3965" s="213"/>
      <c r="G3965" s="213"/>
    </row>
    <row r="3966" spans="1:7" x14ac:dyDescent="0.2">
      <c r="A3966" s="213"/>
      <c r="B3966" s="214"/>
      <c r="C3966" s="213"/>
      <c r="D3966" s="213"/>
      <c r="E3966" s="213"/>
      <c r="F3966" s="213"/>
      <c r="G3966" s="213"/>
    </row>
    <row r="3967" spans="1:7" x14ac:dyDescent="0.2">
      <c r="A3967" s="213"/>
      <c r="B3967" s="214"/>
      <c r="C3967" s="213"/>
      <c r="D3967" s="213"/>
      <c r="E3967" s="213"/>
      <c r="F3967" s="213"/>
      <c r="G3967" s="213"/>
    </row>
    <row r="3968" spans="1:7" x14ac:dyDescent="0.2">
      <c r="A3968" s="213"/>
      <c r="B3968" s="214"/>
      <c r="C3968" s="213"/>
      <c r="D3968" s="213"/>
      <c r="E3968" s="213"/>
      <c r="F3968" s="213"/>
      <c r="G3968" s="213"/>
    </row>
    <row r="3969" spans="1:7" x14ac:dyDescent="0.2">
      <c r="A3969" s="213"/>
      <c r="B3969" s="214"/>
      <c r="C3969" s="213"/>
      <c r="D3969" s="213"/>
      <c r="E3969" s="213"/>
      <c r="F3969" s="213"/>
      <c r="G3969" s="213"/>
    </row>
    <row r="3970" spans="1:7" x14ac:dyDescent="0.2">
      <c r="A3970" s="213"/>
      <c r="B3970" s="214"/>
      <c r="C3970" s="213"/>
      <c r="D3970" s="213"/>
      <c r="E3970" s="213"/>
      <c r="F3970" s="213"/>
      <c r="G3970" s="213"/>
    </row>
    <row r="3971" spans="1:7" x14ac:dyDescent="0.2">
      <c r="A3971" s="213"/>
      <c r="B3971" s="214"/>
      <c r="C3971" s="213"/>
      <c r="D3971" s="213"/>
      <c r="E3971" s="213"/>
      <c r="F3971" s="213"/>
      <c r="G3971" s="213"/>
    </row>
    <row r="3972" spans="1:7" x14ac:dyDescent="0.2">
      <c r="A3972" s="213"/>
      <c r="B3972" s="214"/>
      <c r="C3972" s="213"/>
      <c r="D3972" s="213"/>
      <c r="E3972" s="213"/>
      <c r="F3972" s="213"/>
      <c r="G3972" s="213"/>
    </row>
    <row r="3973" spans="1:7" x14ac:dyDescent="0.2">
      <c r="A3973" s="213"/>
      <c r="B3973" s="214"/>
      <c r="C3973" s="213"/>
      <c r="D3973" s="213"/>
      <c r="E3973" s="213"/>
      <c r="F3973" s="213"/>
      <c r="G3973" s="213"/>
    </row>
    <row r="3974" spans="1:7" x14ac:dyDescent="0.2">
      <c r="A3974" s="213"/>
      <c r="B3974" s="214"/>
      <c r="C3974" s="213"/>
      <c r="D3974" s="213"/>
      <c r="E3974" s="213"/>
      <c r="F3974" s="213"/>
      <c r="G3974" s="213"/>
    </row>
    <row r="3975" spans="1:7" x14ac:dyDescent="0.2">
      <c r="A3975" s="213"/>
      <c r="B3975" s="214"/>
      <c r="C3975" s="213"/>
      <c r="D3975" s="213"/>
      <c r="E3975" s="213"/>
      <c r="F3975" s="213"/>
      <c r="G3975" s="213"/>
    </row>
    <row r="3976" spans="1:7" x14ac:dyDescent="0.2">
      <c r="A3976" s="213"/>
      <c r="B3976" s="214"/>
      <c r="C3976" s="213"/>
      <c r="D3976" s="213"/>
      <c r="E3976" s="213"/>
      <c r="F3976" s="213"/>
      <c r="G3976" s="213"/>
    </row>
    <row r="3977" spans="1:7" x14ac:dyDescent="0.2">
      <c r="A3977" s="213"/>
      <c r="B3977" s="214"/>
      <c r="C3977" s="213"/>
      <c r="D3977" s="213"/>
      <c r="E3977" s="213"/>
      <c r="F3977" s="213"/>
      <c r="G3977" s="213"/>
    </row>
    <row r="3978" spans="1:7" x14ac:dyDescent="0.2">
      <c r="A3978" s="213"/>
      <c r="B3978" s="214"/>
      <c r="C3978" s="213"/>
      <c r="D3978" s="213"/>
      <c r="E3978" s="213"/>
      <c r="F3978" s="213"/>
      <c r="G3978" s="213"/>
    </row>
    <row r="3979" spans="1:7" x14ac:dyDescent="0.2">
      <c r="A3979" s="213"/>
      <c r="B3979" s="214"/>
      <c r="C3979" s="213"/>
      <c r="D3979" s="213"/>
      <c r="E3979" s="213"/>
      <c r="F3979" s="213"/>
      <c r="G3979" s="213"/>
    </row>
    <row r="3980" spans="1:7" x14ac:dyDescent="0.2">
      <c r="A3980" s="213"/>
      <c r="B3980" s="214"/>
      <c r="C3980" s="213"/>
      <c r="D3980" s="213"/>
      <c r="E3980" s="213"/>
      <c r="F3980" s="213"/>
      <c r="G3980" s="213"/>
    </row>
    <row r="3981" spans="1:7" x14ac:dyDescent="0.2">
      <c r="A3981" s="213"/>
      <c r="B3981" s="214"/>
      <c r="C3981" s="213"/>
      <c r="D3981" s="213"/>
      <c r="E3981" s="213"/>
      <c r="F3981" s="213"/>
      <c r="G3981" s="213"/>
    </row>
    <row r="3982" spans="1:7" x14ac:dyDescent="0.2">
      <c r="A3982" s="213"/>
      <c r="B3982" s="214"/>
      <c r="C3982" s="213"/>
      <c r="D3982" s="213"/>
      <c r="E3982" s="213"/>
      <c r="F3982" s="213"/>
      <c r="G3982" s="213"/>
    </row>
    <row r="3983" spans="1:7" x14ac:dyDescent="0.2">
      <c r="A3983" s="213"/>
      <c r="B3983" s="214"/>
      <c r="C3983" s="213"/>
      <c r="D3983" s="213"/>
      <c r="E3983" s="213"/>
      <c r="F3983" s="213"/>
      <c r="G3983" s="213"/>
    </row>
    <row r="3984" spans="1:7" x14ac:dyDescent="0.2">
      <c r="A3984" s="213"/>
      <c r="B3984" s="214"/>
      <c r="C3984" s="213"/>
      <c r="D3984" s="213"/>
      <c r="E3984" s="213"/>
      <c r="F3984" s="213"/>
      <c r="G3984" s="213"/>
    </row>
    <row r="3985" spans="1:7" x14ac:dyDescent="0.2">
      <c r="A3985" s="213"/>
      <c r="B3985" s="214"/>
      <c r="C3985" s="213"/>
      <c r="D3985" s="213"/>
      <c r="E3985" s="213"/>
      <c r="F3985" s="213"/>
      <c r="G3985" s="213"/>
    </row>
    <row r="3986" spans="1:7" x14ac:dyDescent="0.2">
      <c r="A3986" s="213"/>
      <c r="B3986" s="214"/>
      <c r="C3986" s="213"/>
      <c r="D3986" s="213"/>
      <c r="E3986" s="213"/>
      <c r="F3986" s="213"/>
      <c r="G3986" s="213"/>
    </row>
    <row r="3987" spans="1:7" x14ac:dyDescent="0.2">
      <c r="A3987" s="213"/>
      <c r="B3987" s="214"/>
      <c r="C3987" s="213"/>
      <c r="D3987" s="213"/>
      <c r="E3987" s="213"/>
      <c r="F3987" s="213"/>
      <c r="G3987" s="213"/>
    </row>
    <row r="3988" spans="1:7" x14ac:dyDescent="0.2">
      <c r="A3988" s="213"/>
      <c r="B3988" s="214"/>
      <c r="C3988" s="213"/>
      <c r="D3988" s="213"/>
      <c r="E3988" s="213"/>
      <c r="F3988" s="213"/>
      <c r="G3988" s="213"/>
    </row>
    <row r="3989" spans="1:7" x14ac:dyDescent="0.2">
      <c r="A3989" s="213"/>
      <c r="B3989" s="214"/>
      <c r="C3989" s="213"/>
      <c r="D3989" s="213"/>
      <c r="E3989" s="213"/>
      <c r="F3989" s="213"/>
      <c r="G3989" s="213"/>
    </row>
    <row r="3990" spans="1:7" x14ac:dyDescent="0.2">
      <c r="A3990" s="213"/>
      <c r="B3990" s="214"/>
      <c r="C3990" s="213"/>
      <c r="D3990" s="213"/>
      <c r="E3990" s="213"/>
      <c r="F3990" s="213"/>
      <c r="G3990" s="213"/>
    </row>
    <row r="3991" spans="1:7" x14ac:dyDescent="0.2">
      <c r="A3991" s="213"/>
      <c r="B3991" s="214"/>
      <c r="C3991" s="213"/>
      <c r="D3991" s="213"/>
      <c r="E3991" s="213"/>
      <c r="F3991" s="213"/>
      <c r="G3991" s="213"/>
    </row>
    <row r="3992" spans="1:7" x14ac:dyDescent="0.2">
      <c r="A3992" s="213"/>
      <c r="B3992" s="214"/>
      <c r="C3992" s="213"/>
      <c r="D3992" s="213"/>
      <c r="E3992" s="213"/>
      <c r="F3992" s="213"/>
      <c r="G3992" s="213"/>
    </row>
    <row r="3993" spans="1:7" x14ac:dyDescent="0.2">
      <c r="A3993" s="213"/>
      <c r="B3993" s="214"/>
      <c r="C3993" s="213"/>
      <c r="D3993" s="213"/>
      <c r="E3993" s="213"/>
      <c r="F3993" s="213"/>
      <c r="G3993" s="213"/>
    </row>
    <row r="3994" spans="1:7" x14ac:dyDescent="0.2">
      <c r="A3994" s="213"/>
      <c r="B3994" s="214"/>
      <c r="C3994" s="213"/>
      <c r="D3994" s="213"/>
      <c r="E3994" s="213"/>
      <c r="F3994" s="213"/>
      <c r="G3994" s="213"/>
    </row>
    <row r="3995" spans="1:7" x14ac:dyDescent="0.2">
      <c r="A3995" s="213"/>
      <c r="B3995" s="214"/>
      <c r="C3995" s="213"/>
      <c r="D3995" s="213"/>
      <c r="E3995" s="213"/>
      <c r="F3995" s="213"/>
      <c r="G3995" s="213"/>
    </row>
    <row r="3996" spans="1:7" x14ac:dyDescent="0.2">
      <c r="A3996" s="213"/>
      <c r="B3996" s="214"/>
      <c r="C3996" s="213"/>
      <c r="D3996" s="213"/>
      <c r="E3996" s="213"/>
      <c r="F3996" s="213"/>
      <c r="G3996" s="213"/>
    </row>
    <row r="3997" spans="1:7" x14ac:dyDescent="0.2">
      <c r="A3997" s="213"/>
      <c r="B3997" s="214"/>
      <c r="C3997" s="213"/>
      <c r="D3997" s="213"/>
      <c r="E3997" s="213"/>
      <c r="F3997" s="213"/>
      <c r="G3997" s="213"/>
    </row>
    <row r="3998" spans="1:7" x14ac:dyDescent="0.2">
      <c r="A3998" s="213"/>
      <c r="B3998" s="214"/>
      <c r="C3998" s="213"/>
      <c r="D3998" s="213"/>
      <c r="E3998" s="213"/>
      <c r="F3998" s="213"/>
      <c r="G3998" s="213"/>
    </row>
    <row r="3999" spans="1:7" x14ac:dyDescent="0.2">
      <c r="A3999" s="213"/>
      <c r="B3999" s="214"/>
      <c r="C3999" s="213"/>
      <c r="D3999" s="213"/>
      <c r="E3999" s="213"/>
      <c r="F3999" s="213"/>
      <c r="G3999" s="213"/>
    </row>
    <row r="4000" spans="1:7" x14ac:dyDescent="0.2">
      <c r="A4000" s="213"/>
      <c r="B4000" s="214"/>
      <c r="C4000" s="213"/>
      <c r="D4000" s="213"/>
      <c r="E4000" s="213"/>
      <c r="F4000" s="213"/>
      <c r="G4000" s="213"/>
    </row>
    <row r="4001" spans="1:7" x14ac:dyDescent="0.2">
      <c r="A4001" s="213"/>
      <c r="B4001" s="214"/>
      <c r="C4001" s="213"/>
      <c r="D4001" s="213"/>
      <c r="E4001" s="213"/>
      <c r="F4001" s="213"/>
      <c r="G4001" s="213"/>
    </row>
    <row r="4002" spans="1:7" x14ac:dyDescent="0.2">
      <c r="A4002" s="213"/>
      <c r="B4002" s="214"/>
      <c r="C4002" s="213"/>
      <c r="D4002" s="213"/>
      <c r="E4002" s="213"/>
      <c r="F4002" s="213"/>
      <c r="G4002" s="213"/>
    </row>
    <row r="4003" spans="1:7" x14ac:dyDescent="0.2">
      <c r="A4003" s="213"/>
      <c r="B4003" s="214"/>
      <c r="C4003" s="213"/>
      <c r="D4003" s="213"/>
      <c r="E4003" s="213"/>
      <c r="F4003" s="213"/>
      <c r="G4003" s="213"/>
    </row>
    <row r="4004" spans="1:7" x14ac:dyDescent="0.2">
      <c r="A4004" s="213"/>
      <c r="B4004" s="214"/>
      <c r="C4004" s="213"/>
      <c r="D4004" s="213"/>
      <c r="E4004" s="213"/>
      <c r="F4004" s="213"/>
      <c r="G4004" s="213"/>
    </row>
    <row r="4005" spans="1:7" x14ac:dyDescent="0.2">
      <c r="A4005" s="213"/>
      <c r="B4005" s="214"/>
      <c r="C4005" s="213"/>
      <c r="D4005" s="213"/>
      <c r="E4005" s="213"/>
      <c r="F4005" s="213"/>
      <c r="G4005" s="213"/>
    </row>
    <row r="4006" spans="1:7" x14ac:dyDescent="0.2">
      <c r="A4006" s="213"/>
      <c r="B4006" s="214"/>
      <c r="C4006" s="213"/>
      <c r="D4006" s="213"/>
      <c r="E4006" s="213"/>
      <c r="F4006" s="213"/>
      <c r="G4006" s="213"/>
    </row>
    <row r="4007" spans="1:7" x14ac:dyDescent="0.2">
      <c r="A4007" s="213"/>
      <c r="B4007" s="214"/>
      <c r="C4007" s="213"/>
      <c r="D4007" s="213"/>
      <c r="E4007" s="213"/>
      <c r="F4007" s="213"/>
      <c r="G4007" s="213"/>
    </row>
    <row r="4008" spans="1:7" x14ac:dyDescent="0.2">
      <c r="A4008" s="213"/>
      <c r="B4008" s="214"/>
      <c r="C4008" s="213"/>
      <c r="D4008" s="213"/>
      <c r="E4008" s="213"/>
      <c r="F4008" s="213"/>
      <c r="G4008" s="213"/>
    </row>
    <row r="4009" spans="1:7" x14ac:dyDescent="0.2">
      <c r="A4009" s="213"/>
      <c r="B4009" s="214"/>
      <c r="C4009" s="213"/>
      <c r="D4009" s="213"/>
      <c r="E4009" s="213"/>
      <c r="F4009" s="213"/>
      <c r="G4009" s="213"/>
    </row>
    <row r="4010" spans="1:7" x14ac:dyDescent="0.2">
      <c r="A4010" s="213"/>
      <c r="B4010" s="214"/>
      <c r="C4010" s="213"/>
      <c r="D4010" s="213"/>
      <c r="E4010" s="213"/>
      <c r="F4010" s="213"/>
      <c r="G4010" s="213"/>
    </row>
    <row r="4011" spans="1:7" x14ac:dyDescent="0.2">
      <c r="A4011" s="213"/>
      <c r="B4011" s="214"/>
      <c r="C4011" s="213"/>
      <c r="D4011" s="213"/>
      <c r="E4011" s="213"/>
      <c r="F4011" s="213"/>
      <c r="G4011" s="213"/>
    </row>
    <row r="4012" spans="1:7" x14ac:dyDescent="0.2">
      <c r="A4012" s="213"/>
      <c r="B4012" s="214"/>
      <c r="C4012" s="213"/>
      <c r="D4012" s="213"/>
      <c r="E4012" s="213"/>
      <c r="F4012" s="213"/>
      <c r="G4012" s="213"/>
    </row>
    <row r="4013" spans="1:7" x14ac:dyDescent="0.2">
      <c r="A4013" s="213"/>
      <c r="B4013" s="214"/>
      <c r="C4013" s="213"/>
      <c r="D4013" s="213"/>
      <c r="E4013" s="213"/>
      <c r="F4013" s="213"/>
      <c r="G4013" s="213"/>
    </row>
    <row r="4014" spans="1:7" x14ac:dyDescent="0.2">
      <c r="A4014" s="213"/>
      <c r="B4014" s="214"/>
      <c r="C4014" s="213"/>
      <c r="D4014" s="213"/>
      <c r="E4014" s="213"/>
      <c r="F4014" s="213"/>
      <c r="G4014" s="213"/>
    </row>
    <row r="4015" spans="1:7" x14ac:dyDescent="0.2">
      <c r="A4015" s="213"/>
      <c r="B4015" s="214"/>
      <c r="C4015" s="213"/>
      <c r="D4015" s="213"/>
      <c r="E4015" s="213"/>
      <c r="F4015" s="213"/>
      <c r="G4015" s="213"/>
    </row>
    <row r="4016" spans="1:7" x14ac:dyDescent="0.2">
      <c r="A4016" s="213"/>
      <c r="B4016" s="214"/>
      <c r="C4016" s="213"/>
      <c r="D4016" s="213"/>
      <c r="E4016" s="213"/>
      <c r="F4016" s="213"/>
      <c r="G4016" s="213"/>
    </row>
    <row r="4017" spans="1:7" x14ac:dyDescent="0.2">
      <c r="A4017" s="213"/>
      <c r="B4017" s="214"/>
      <c r="C4017" s="213"/>
      <c r="D4017" s="213"/>
      <c r="E4017" s="213"/>
      <c r="F4017" s="213"/>
      <c r="G4017" s="213"/>
    </row>
    <row r="4018" spans="1:7" x14ac:dyDescent="0.2">
      <c r="A4018" s="213"/>
      <c r="B4018" s="214"/>
      <c r="C4018" s="213"/>
      <c r="D4018" s="213"/>
      <c r="E4018" s="213"/>
      <c r="F4018" s="213"/>
      <c r="G4018" s="213"/>
    </row>
    <row r="4019" spans="1:7" x14ac:dyDescent="0.2">
      <c r="A4019" s="213"/>
      <c r="B4019" s="214"/>
      <c r="C4019" s="213"/>
      <c r="D4019" s="213"/>
      <c r="E4019" s="213"/>
      <c r="F4019" s="213"/>
      <c r="G4019" s="213"/>
    </row>
    <row r="4020" spans="1:7" x14ac:dyDescent="0.2">
      <c r="A4020" s="213"/>
      <c r="B4020" s="214"/>
      <c r="C4020" s="213"/>
      <c r="D4020" s="213"/>
      <c r="E4020" s="213"/>
      <c r="F4020" s="213"/>
      <c r="G4020" s="213"/>
    </row>
    <row r="4021" spans="1:7" x14ac:dyDescent="0.2">
      <c r="A4021" s="213"/>
      <c r="B4021" s="214"/>
      <c r="C4021" s="213"/>
      <c r="D4021" s="213"/>
      <c r="E4021" s="213"/>
      <c r="F4021" s="213"/>
      <c r="G4021" s="213"/>
    </row>
    <row r="4022" spans="1:7" x14ac:dyDescent="0.2">
      <c r="A4022" s="213"/>
      <c r="B4022" s="214"/>
      <c r="C4022" s="213"/>
      <c r="D4022" s="213"/>
      <c r="E4022" s="213"/>
      <c r="F4022" s="213"/>
      <c r="G4022" s="213"/>
    </row>
    <row r="4023" spans="1:7" x14ac:dyDescent="0.2">
      <c r="A4023" s="213"/>
      <c r="B4023" s="214"/>
      <c r="C4023" s="213"/>
      <c r="D4023" s="213"/>
      <c r="E4023" s="213"/>
      <c r="F4023" s="213"/>
      <c r="G4023" s="213"/>
    </row>
    <row r="4024" spans="1:7" x14ac:dyDescent="0.2">
      <c r="A4024" s="213"/>
      <c r="B4024" s="214"/>
      <c r="C4024" s="213"/>
      <c r="D4024" s="213"/>
      <c r="E4024" s="213"/>
      <c r="F4024" s="213"/>
      <c r="G4024" s="213"/>
    </row>
    <row r="4025" spans="1:7" x14ac:dyDescent="0.2">
      <c r="A4025" s="213"/>
      <c r="B4025" s="214"/>
      <c r="C4025" s="213"/>
      <c r="D4025" s="213"/>
      <c r="E4025" s="213"/>
      <c r="F4025" s="213"/>
      <c r="G4025" s="213"/>
    </row>
    <row r="4026" spans="1:7" x14ac:dyDescent="0.2">
      <c r="A4026" s="213"/>
      <c r="B4026" s="214"/>
      <c r="C4026" s="213"/>
      <c r="D4026" s="213"/>
      <c r="E4026" s="213"/>
      <c r="F4026" s="213"/>
      <c r="G4026" s="213"/>
    </row>
    <row r="4027" spans="1:7" x14ac:dyDescent="0.2">
      <c r="A4027" s="213"/>
      <c r="B4027" s="214"/>
      <c r="C4027" s="213"/>
      <c r="D4027" s="213"/>
      <c r="E4027" s="213"/>
      <c r="F4027" s="213"/>
      <c r="G4027" s="213"/>
    </row>
    <row r="4028" spans="1:7" x14ac:dyDescent="0.2">
      <c r="A4028" s="213"/>
      <c r="B4028" s="214"/>
      <c r="C4028" s="213"/>
      <c r="D4028" s="213"/>
      <c r="E4028" s="213"/>
      <c r="F4028" s="213"/>
      <c r="G4028" s="213"/>
    </row>
    <row r="4029" spans="1:7" x14ac:dyDescent="0.2">
      <c r="A4029" s="213"/>
      <c r="B4029" s="214"/>
      <c r="C4029" s="213"/>
      <c r="D4029" s="213"/>
      <c r="E4029" s="213"/>
      <c r="F4029" s="213"/>
      <c r="G4029" s="213"/>
    </row>
    <row r="4030" spans="1:7" x14ac:dyDescent="0.2">
      <c r="A4030" s="213"/>
      <c r="B4030" s="214"/>
      <c r="C4030" s="213"/>
      <c r="D4030" s="213"/>
      <c r="E4030" s="213"/>
      <c r="F4030" s="213"/>
      <c r="G4030" s="213"/>
    </row>
    <row r="4031" spans="1:7" x14ac:dyDescent="0.2">
      <c r="A4031" s="213"/>
      <c r="B4031" s="214"/>
      <c r="C4031" s="213"/>
      <c r="D4031" s="213"/>
      <c r="E4031" s="213"/>
      <c r="F4031" s="213"/>
      <c r="G4031" s="213"/>
    </row>
    <row r="4032" spans="1:7" x14ac:dyDescent="0.2">
      <c r="A4032" s="213"/>
      <c r="B4032" s="214"/>
      <c r="C4032" s="213"/>
      <c r="D4032" s="213"/>
      <c r="E4032" s="213"/>
      <c r="F4032" s="213"/>
      <c r="G4032" s="213"/>
    </row>
    <row r="4033" spans="1:7" x14ac:dyDescent="0.2">
      <c r="A4033" s="213"/>
      <c r="B4033" s="214"/>
      <c r="C4033" s="213"/>
      <c r="D4033" s="213"/>
      <c r="E4033" s="213"/>
      <c r="F4033" s="213"/>
      <c r="G4033" s="213"/>
    </row>
    <row r="4034" spans="1:7" x14ac:dyDescent="0.2">
      <c r="A4034" s="213"/>
      <c r="B4034" s="214"/>
      <c r="C4034" s="213"/>
      <c r="D4034" s="213"/>
      <c r="E4034" s="213"/>
      <c r="F4034" s="213"/>
      <c r="G4034" s="213"/>
    </row>
    <row r="4035" spans="1:7" x14ac:dyDescent="0.2">
      <c r="A4035" s="213"/>
      <c r="B4035" s="214"/>
      <c r="C4035" s="213"/>
      <c r="D4035" s="213"/>
      <c r="E4035" s="213"/>
      <c r="F4035" s="213"/>
      <c r="G4035" s="213"/>
    </row>
    <row r="4036" spans="1:7" x14ac:dyDescent="0.2">
      <c r="A4036" s="213"/>
      <c r="B4036" s="214"/>
      <c r="C4036" s="213"/>
      <c r="D4036" s="213"/>
      <c r="E4036" s="213"/>
      <c r="F4036" s="213"/>
      <c r="G4036" s="213"/>
    </row>
    <row r="4037" spans="1:7" x14ac:dyDescent="0.2">
      <c r="A4037" s="213"/>
      <c r="B4037" s="214"/>
      <c r="C4037" s="213"/>
      <c r="D4037" s="213"/>
      <c r="E4037" s="213"/>
      <c r="F4037" s="213"/>
      <c r="G4037" s="213"/>
    </row>
    <row r="4038" spans="1:7" x14ac:dyDescent="0.2">
      <c r="A4038" s="213"/>
      <c r="B4038" s="214"/>
      <c r="C4038" s="213"/>
      <c r="D4038" s="213"/>
      <c r="E4038" s="213"/>
      <c r="F4038" s="213"/>
      <c r="G4038" s="213"/>
    </row>
    <row r="4039" spans="1:7" x14ac:dyDescent="0.2">
      <c r="A4039" s="213"/>
      <c r="B4039" s="214"/>
      <c r="C4039" s="213"/>
      <c r="D4039" s="213"/>
      <c r="E4039" s="213"/>
      <c r="F4039" s="213"/>
      <c r="G4039" s="213"/>
    </row>
    <row r="4040" spans="1:7" x14ac:dyDescent="0.2">
      <c r="A4040" s="213"/>
      <c r="B4040" s="214"/>
      <c r="C4040" s="213"/>
      <c r="D4040" s="213"/>
      <c r="E4040" s="213"/>
      <c r="F4040" s="213"/>
      <c r="G4040" s="213"/>
    </row>
    <row r="4041" spans="1:7" x14ac:dyDescent="0.2">
      <c r="A4041" s="213"/>
      <c r="B4041" s="214"/>
      <c r="C4041" s="213"/>
      <c r="D4041" s="213"/>
      <c r="E4041" s="213"/>
      <c r="F4041" s="213"/>
      <c r="G4041" s="213"/>
    </row>
    <row r="4042" spans="1:7" x14ac:dyDescent="0.2">
      <c r="A4042" s="213"/>
      <c r="B4042" s="214"/>
      <c r="C4042" s="213"/>
      <c r="D4042" s="213"/>
      <c r="E4042" s="213"/>
      <c r="F4042" s="213"/>
      <c r="G4042" s="213"/>
    </row>
    <row r="4043" spans="1:7" x14ac:dyDescent="0.2">
      <c r="A4043" s="213"/>
      <c r="B4043" s="214"/>
      <c r="C4043" s="213"/>
      <c r="D4043" s="213"/>
      <c r="E4043" s="213"/>
      <c r="F4043" s="213"/>
      <c r="G4043" s="213"/>
    </row>
    <row r="4044" spans="1:7" x14ac:dyDescent="0.2">
      <c r="A4044" s="213"/>
      <c r="B4044" s="214"/>
      <c r="C4044" s="213"/>
      <c r="D4044" s="213"/>
      <c r="E4044" s="213"/>
      <c r="F4044" s="213"/>
      <c r="G4044" s="213"/>
    </row>
    <row r="4045" spans="1:7" x14ac:dyDescent="0.2">
      <c r="A4045" s="213"/>
      <c r="B4045" s="214"/>
      <c r="C4045" s="213"/>
      <c r="D4045" s="213"/>
      <c r="E4045" s="213"/>
      <c r="F4045" s="213"/>
      <c r="G4045" s="213"/>
    </row>
    <row r="4046" spans="1:7" x14ac:dyDescent="0.2">
      <c r="A4046" s="213"/>
      <c r="B4046" s="214"/>
      <c r="C4046" s="213"/>
      <c r="D4046" s="213"/>
      <c r="E4046" s="213"/>
      <c r="F4046" s="213"/>
      <c r="G4046" s="213"/>
    </row>
    <row r="4047" spans="1:7" x14ac:dyDescent="0.2">
      <c r="A4047" s="213"/>
      <c r="B4047" s="214"/>
      <c r="C4047" s="213"/>
      <c r="D4047" s="213"/>
      <c r="E4047" s="213"/>
      <c r="F4047" s="213"/>
      <c r="G4047" s="213"/>
    </row>
    <row r="4048" spans="1:7" x14ac:dyDescent="0.2">
      <c r="A4048" s="213"/>
      <c r="B4048" s="214"/>
      <c r="C4048" s="213"/>
      <c r="D4048" s="213"/>
      <c r="E4048" s="213"/>
      <c r="F4048" s="213"/>
      <c r="G4048" s="213"/>
    </row>
    <row r="4049" spans="1:7" x14ac:dyDescent="0.2">
      <c r="A4049" s="213"/>
      <c r="B4049" s="214"/>
      <c r="C4049" s="213"/>
      <c r="D4049" s="213"/>
      <c r="E4049" s="213"/>
      <c r="F4049" s="213"/>
      <c r="G4049" s="213"/>
    </row>
    <row r="4050" spans="1:7" x14ac:dyDescent="0.2">
      <c r="A4050" s="213"/>
      <c r="B4050" s="214"/>
      <c r="C4050" s="213"/>
      <c r="D4050" s="213"/>
      <c r="E4050" s="213"/>
      <c r="F4050" s="213"/>
      <c r="G4050" s="213"/>
    </row>
    <row r="4051" spans="1:7" x14ac:dyDescent="0.2">
      <c r="A4051" s="213"/>
      <c r="B4051" s="214"/>
      <c r="C4051" s="213"/>
      <c r="D4051" s="213"/>
      <c r="E4051" s="213"/>
      <c r="F4051" s="213"/>
      <c r="G4051" s="213"/>
    </row>
    <row r="4052" spans="1:7" x14ac:dyDescent="0.2">
      <c r="A4052" s="213"/>
      <c r="B4052" s="214"/>
      <c r="C4052" s="213"/>
      <c r="D4052" s="213"/>
      <c r="E4052" s="213"/>
      <c r="F4052" s="213"/>
      <c r="G4052" s="213"/>
    </row>
    <row r="4053" spans="1:7" x14ac:dyDescent="0.2">
      <c r="A4053" s="213"/>
      <c r="B4053" s="214"/>
      <c r="C4053" s="213"/>
      <c r="D4053" s="213"/>
      <c r="E4053" s="213"/>
      <c r="F4053" s="213"/>
      <c r="G4053" s="213"/>
    </row>
    <row r="4054" spans="1:7" x14ac:dyDescent="0.2">
      <c r="A4054" s="213"/>
      <c r="B4054" s="214"/>
      <c r="C4054" s="213"/>
      <c r="D4054" s="213"/>
      <c r="E4054" s="213"/>
      <c r="F4054" s="213"/>
      <c r="G4054" s="213"/>
    </row>
    <row r="4055" spans="1:7" x14ac:dyDescent="0.2">
      <c r="A4055" s="213"/>
      <c r="B4055" s="214"/>
      <c r="C4055" s="213"/>
      <c r="D4055" s="213"/>
      <c r="E4055" s="213"/>
      <c r="F4055" s="213"/>
      <c r="G4055" s="213"/>
    </row>
    <row r="4056" spans="1:7" x14ac:dyDescent="0.2">
      <c r="A4056" s="213"/>
      <c r="B4056" s="214"/>
      <c r="C4056" s="213"/>
      <c r="D4056" s="213"/>
      <c r="E4056" s="213"/>
      <c r="F4056" s="213"/>
      <c r="G4056" s="213"/>
    </row>
    <row r="4057" spans="1:7" x14ac:dyDescent="0.2">
      <c r="A4057" s="213"/>
      <c r="B4057" s="214"/>
      <c r="C4057" s="213"/>
      <c r="D4057" s="213"/>
      <c r="E4057" s="213"/>
      <c r="F4057" s="213"/>
      <c r="G4057" s="213"/>
    </row>
    <row r="4058" spans="1:7" x14ac:dyDescent="0.2">
      <c r="A4058" s="213"/>
      <c r="B4058" s="214"/>
      <c r="C4058" s="213"/>
      <c r="D4058" s="213"/>
      <c r="E4058" s="213"/>
      <c r="F4058" s="213"/>
      <c r="G4058" s="213"/>
    </row>
    <row r="4059" spans="1:7" x14ac:dyDescent="0.2">
      <c r="A4059" s="213"/>
      <c r="B4059" s="214"/>
      <c r="C4059" s="213"/>
      <c r="D4059" s="213"/>
      <c r="E4059" s="213"/>
      <c r="F4059" s="213"/>
      <c r="G4059" s="213"/>
    </row>
    <row r="4060" spans="1:7" x14ac:dyDescent="0.2">
      <c r="A4060" s="213"/>
      <c r="B4060" s="214"/>
      <c r="C4060" s="213"/>
      <c r="D4060" s="213"/>
      <c r="E4060" s="213"/>
      <c r="F4060" s="213"/>
      <c r="G4060" s="213"/>
    </row>
    <row r="4061" spans="1:7" x14ac:dyDescent="0.2">
      <c r="A4061" s="213"/>
      <c r="B4061" s="214"/>
      <c r="C4061" s="213"/>
      <c r="D4061" s="213"/>
      <c r="E4061" s="213"/>
      <c r="F4061" s="213"/>
      <c r="G4061" s="213"/>
    </row>
    <row r="4062" spans="1:7" x14ac:dyDescent="0.2">
      <c r="A4062" s="213"/>
      <c r="B4062" s="214"/>
      <c r="C4062" s="213"/>
      <c r="D4062" s="213"/>
      <c r="E4062" s="213"/>
      <c r="F4062" s="213"/>
      <c r="G4062" s="213"/>
    </row>
    <row r="4063" spans="1:7" x14ac:dyDescent="0.2">
      <c r="A4063" s="213"/>
      <c r="B4063" s="214"/>
      <c r="C4063" s="213"/>
      <c r="D4063" s="213"/>
      <c r="E4063" s="213"/>
      <c r="F4063" s="213"/>
      <c r="G4063" s="213"/>
    </row>
    <row r="4064" spans="1:7" x14ac:dyDescent="0.2">
      <c r="A4064" s="213"/>
      <c r="B4064" s="214"/>
      <c r="C4064" s="213"/>
      <c r="D4064" s="213"/>
      <c r="E4064" s="213"/>
      <c r="F4064" s="213"/>
      <c r="G4064" s="213"/>
    </row>
    <row r="4065" spans="1:7" x14ac:dyDescent="0.2">
      <c r="A4065" s="213"/>
      <c r="B4065" s="214"/>
      <c r="C4065" s="213"/>
      <c r="D4065" s="213"/>
      <c r="E4065" s="213"/>
      <c r="F4065" s="213"/>
      <c r="G4065" s="213"/>
    </row>
    <row r="4066" spans="1:7" x14ac:dyDescent="0.2">
      <c r="A4066" s="213"/>
      <c r="B4066" s="214"/>
      <c r="C4066" s="213"/>
      <c r="D4066" s="213"/>
      <c r="E4066" s="213"/>
      <c r="F4066" s="213"/>
      <c r="G4066" s="213"/>
    </row>
    <row r="4067" spans="1:7" x14ac:dyDescent="0.2">
      <c r="A4067" s="213"/>
      <c r="B4067" s="214"/>
      <c r="C4067" s="213"/>
      <c r="D4067" s="213"/>
      <c r="E4067" s="213"/>
      <c r="F4067" s="213"/>
      <c r="G4067" s="213"/>
    </row>
    <row r="4068" spans="1:7" x14ac:dyDescent="0.2">
      <c r="A4068" s="213"/>
      <c r="B4068" s="214"/>
      <c r="C4068" s="213"/>
      <c r="D4068" s="213"/>
      <c r="E4068" s="213"/>
      <c r="F4068" s="213"/>
      <c r="G4068" s="213"/>
    </row>
    <row r="4069" spans="1:7" x14ac:dyDescent="0.2">
      <c r="A4069" s="213"/>
      <c r="B4069" s="214"/>
      <c r="C4069" s="213"/>
      <c r="D4069" s="213"/>
      <c r="E4069" s="213"/>
      <c r="F4069" s="213"/>
      <c r="G4069" s="213"/>
    </row>
    <row r="4070" spans="1:7" x14ac:dyDescent="0.2">
      <c r="A4070" s="213"/>
      <c r="B4070" s="214"/>
      <c r="C4070" s="213"/>
      <c r="D4070" s="213"/>
      <c r="E4070" s="213"/>
      <c r="F4070" s="213"/>
      <c r="G4070" s="213"/>
    </row>
    <row r="4071" spans="1:7" x14ac:dyDescent="0.2">
      <c r="A4071" s="213"/>
      <c r="B4071" s="214"/>
      <c r="C4071" s="213"/>
      <c r="D4071" s="213"/>
      <c r="E4071" s="213"/>
      <c r="F4071" s="213"/>
      <c r="G4071" s="213"/>
    </row>
    <row r="4072" spans="1:7" x14ac:dyDescent="0.2">
      <c r="A4072" s="213"/>
      <c r="B4072" s="214"/>
      <c r="C4072" s="213"/>
      <c r="D4072" s="213"/>
      <c r="E4072" s="213"/>
      <c r="F4072" s="213"/>
      <c r="G4072" s="213"/>
    </row>
    <row r="4073" spans="1:7" x14ac:dyDescent="0.2">
      <c r="A4073" s="213"/>
      <c r="B4073" s="214"/>
      <c r="C4073" s="213"/>
      <c r="D4073" s="213"/>
      <c r="E4073" s="213"/>
      <c r="F4073" s="213"/>
      <c r="G4073" s="213"/>
    </row>
    <row r="4074" spans="1:7" x14ac:dyDescent="0.2">
      <c r="A4074" s="213"/>
      <c r="B4074" s="214"/>
      <c r="C4074" s="213"/>
      <c r="D4074" s="213"/>
      <c r="E4074" s="213"/>
      <c r="F4074" s="213"/>
      <c r="G4074" s="213"/>
    </row>
    <row r="4075" spans="1:7" x14ac:dyDescent="0.2">
      <c r="A4075" s="213"/>
      <c r="B4075" s="214"/>
      <c r="C4075" s="213"/>
      <c r="D4075" s="213"/>
      <c r="E4075" s="213"/>
      <c r="F4075" s="213"/>
      <c r="G4075" s="213"/>
    </row>
    <row r="4076" spans="1:7" x14ac:dyDescent="0.2">
      <c r="A4076" s="213"/>
      <c r="B4076" s="214"/>
      <c r="C4076" s="213"/>
      <c r="D4076" s="213"/>
      <c r="E4076" s="213"/>
      <c r="F4076" s="213"/>
      <c r="G4076" s="213"/>
    </row>
    <row r="4077" spans="1:7" x14ac:dyDescent="0.2">
      <c r="A4077" s="213"/>
      <c r="B4077" s="214"/>
      <c r="C4077" s="213"/>
      <c r="D4077" s="213"/>
      <c r="E4077" s="213"/>
      <c r="F4077" s="213"/>
      <c r="G4077" s="213"/>
    </row>
    <row r="4078" spans="1:7" x14ac:dyDescent="0.2">
      <c r="A4078" s="213"/>
      <c r="B4078" s="214"/>
      <c r="C4078" s="213"/>
      <c r="D4078" s="213"/>
      <c r="E4078" s="213"/>
      <c r="F4078" s="213"/>
      <c r="G4078" s="213"/>
    </row>
    <row r="4079" spans="1:7" x14ac:dyDescent="0.2">
      <c r="A4079" s="213"/>
      <c r="B4079" s="214"/>
      <c r="C4079" s="213"/>
      <c r="D4079" s="213"/>
      <c r="E4079" s="213"/>
      <c r="F4079" s="213"/>
      <c r="G4079" s="213"/>
    </row>
    <row r="4080" spans="1:7" x14ac:dyDescent="0.2">
      <c r="A4080" s="213"/>
      <c r="B4080" s="214"/>
      <c r="C4080" s="213"/>
      <c r="D4080" s="213"/>
      <c r="E4080" s="213"/>
      <c r="F4080" s="213"/>
      <c r="G4080" s="213"/>
    </row>
    <row r="4081" spans="1:7" x14ac:dyDescent="0.2">
      <c r="A4081" s="213"/>
      <c r="B4081" s="214"/>
      <c r="C4081" s="213"/>
      <c r="D4081" s="213"/>
      <c r="E4081" s="213"/>
      <c r="F4081" s="213"/>
      <c r="G4081" s="213"/>
    </row>
    <row r="4082" spans="1:7" x14ac:dyDescent="0.2">
      <c r="A4082" s="213"/>
      <c r="B4082" s="214"/>
      <c r="C4082" s="213"/>
      <c r="D4082" s="213"/>
      <c r="E4082" s="213"/>
      <c r="F4082" s="213"/>
      <c r="G4082" s="213"/>
    </row>
    <row r="4083" spans="1:7" x14ac:dyDescent="0.2">
      <c r="A4083" s="213"/>
      <c r="B4083" s="214"/>
      <c r="C4083" s="213"/>
      <c r="D4083" s="213"/>
      <c r="E4083" s="213"/>
      <c r="F4083" s="213"/>
      <c r="G4083" s="213"/>
    </row>
    <row r="4084" spans="1:7" x14ac:dyDescent="0.2">
      <c r="A4084" s="213"/>
      <c r="B4084" s="214"/>
      <c r="C4084" s="213"/>
      <c r="D4084" s="213"/>
      <c r="E4084" s="213"/>
      <c r="F4084" s="213"/>
      <c r="G4084" s="213"/>
    </row>
    <row r="4085" spans="1:7" x14ac:dyDescent="0.2">
      <c r="A4085" s="213"/>
      <c r="B4085" s="214"/>
      <c r="C4085" s="213"/>
      <c r="D4085" s="213"/>
      <c r="E4085" s="213"/>
      <c r="F4085" s="213"/>
      <c r="G4085" s="213"/>
    </row>
    <row r="4086" spans="1:7" x14ac:dyDescent="0.2">
      <c r="A4086" s="213"/>
      <c r="B4086" s="214"/>
      <c r="C4086" s="213"/>
      <c r="D4086" s="213"/>
      <c r="E4086" s="213"/>
      <c r="F4086" s="213"/>
      <c r="G4086" s="213"/>
    </row>
    <row r="4087" spans="1:7" x14ac:dyDescent="0.2">
      <c r="A4087" s="213"/>
      <c r="B4087" s="214"/>
      <c r="C4087" s="213"/>
      <c r="D4087" s="213"/>
      <c r="E4087" s="213"/>
      <c r="F4087" s="213"/>
      <c r="G4087" s="213"/>
    </row>
    <row r="4088" spans="1:7" x14ac:dyDescent="0.2">
      <c r="A4088" s="213"/>
      <c r="B4088" s="214"/>
      <c r="C4088" s="213"/>
      <c r="D4088" s="213"/>
      <c r="E4088" s="213"/>
      <c r="F4088" s="213"/>
      <c r="G4088" s="213"/>
    </row>
    <row r="4089" spans="1:7" x14ac:dyDescent="0.2">
      <c r="A4089" s="213"/>
      <c r="B4089" s="214"/>
      <c r="C4089" s="213"/>
      <c r="D4089" s="213"/>
      <c r="E4089" s="213"/>
      <c r="F4089" s="213"/>
      <c r="G4089" s="213"/>
    </row>
    <row r="4090" spans="1:7" x14ac:dyDescent="0.2">
      <c r="A4090" s="213"/>
      <c r="B4090" s="214"/>
      <c r="C4090" s="213"/>
      <c r="D4090" s="213"/>
      <c r="E4090" s="213"/>
      <c r="F4090" s="213"/>
      <c r="G4090" s="213"/>
    </row>
    <row r="4091" spans="1:7" x14ac:dyDescent="0.2">
      <c r="A4091" s="213"/>
      <c r="B4091" s="214"/>
      <c r="C4091" s="213"/>
      <c r="D4091" s="213"/>
      <c r="E4091" s="213"/>
      <c r="F4091" s="213"/>
      <c r="G4091" s="213"/>
    </row>
    <row r="4092" spans="1:7" x14ac:dyDescent="0.2">
      <c r="A4092" s="213"/>
      <c r="B4092" s="214"/>
      <c r="C4092" s="213"/>
      <c r="D4092" s="213"/>
      <c r="E4092" s="213"/>
      <c r="F4092" s="213"/>
      <c r="G4092" s="213"/>
    </row>
    <row r="4093" spans="1:7" x14ac:dyDescent="0.2">
      <c r="A4093" s="213"/>
      <c r="B4093" s="214"/>
      <c r="C4093" s="213"/>
      <c r="D4093" s="213"/>
      <c r="E4093" s="213"/>
      <c r="F4093" s="213"/>
      <c r="G4093" s="213"/>
    </row>
    <row r="4094" spans="1:7" x14ac:dyDescent="0.2">
      <c r="A4094" s="213"/>
      <c r="B4094" s="214"/>
      <c r="C4094" s="213"/>
      <c r="D4094" s="213"/>
      <c r="E4094" s="213"/>
      <c r="F4094" s="213"/>
      <c r="G4094" s="213"/>
    </row>
    <row r="4095" spans="1:7" x14ac:dyDescent="0.2">
      <c r="A4095" s="213"/>
      <c r="B4095" s="214"/>
      <c r="C4095" s="213"/>
      <c r="D4095" s="213"/>
      <c r="E4095" s="213"/>
      <c r="F4095" s="213"/>
      <c r="G4095" s="213"/>
    </row>
    <row r="4096" spans="1:7" x14ac:dyDescent="0.2">
      <c r="A4096" s="213"/>
      <c r="B4096" s="214"/>
      <c r="C4096" s="213"/>
      <c r="D4096" s="213"/>
      <c r="E4096" s="213"/>
      <c r="F4096" s="213"/>
      <c r="G4096" s="213"/>
    </row>
    <row r="4097" spans="1:7" x14ac:dyDescent="0.2">
      <c r="A4097" s="213"/>
      <c r="B4097" s="214"/>
      <c r="C4097" s="213"/>
      <c r="D4097" s="213"/>
      <c r="E4097" s="213"/>
      <c r="F4097" s="213"/>
      <c r="G4097" s="213"/>
    </row>
    <row r="4098" spans="1:7" x14ac:dyDescent="0.2">
      <c r="A4098" s="213"/>
      <c r="B4098" s="214"/>
      <c r="C4098" s="213"/>
      <c r="D4098" s="213"/>
      <c r="E4098" s="213"/>
      <c r="F4098" s="213"/>
      <c r="G4098" s="213"/>
    </row>
    <row r="4099" spans="1:7" x14ac:dyDescent="0.2">
      <c r="A4099" s="213"/>
      <c r="B4099" s="214"/>
      <c r="C4099" s="213"/>
      <c r="D4099" s="213"/>
      <c r="E4099" s="213"/>
      <c r="F4099" s="213"/>
      <c r="G4099" s="213"/>
    </row>
    <row r="4100" spans="1:7" x14ac:dyDescent="0.2">
      <c r="A4100" s="213"/>
      <c r="B4100" s="214"/>
      <c r="C4100" s="213"/>
      <c r="D4100" s="213"/>
      <c r="E4100" s="213"/>
      <c r="F4100" s="213"/>
      <c r="G4100" s="213"/>
    </row>
    <row r="4101" spans="1:7" x14ac:dyDescent="0.2">
      <c r="A4101" s="213"/>
      <c r="B4101" s="214"/>
      <c r="C4101" s="213"/>
      <c r="D4101" s="213"/>
      <c r="E4101" s="213"/>
      <c r="F4101" s="213"/>
      <c r="G4101" s="213"/>
    </row>
    <row r="4102" spans="1:7" x14ac:dyDescent="0.2">
      <c r="A4102" s="213"/>
      <c r="B4102" s="214"/>
      <c r="C4102" s="213"/>
      <c r="D4102" s="213"/>
      <c r="E4102" s="213"/>
      <c r="F4102" s="213"/>
      <c r="G4102" s="213"/>
    </row>
    <row r="4103" spans="1:7" x14ac:dyDescent="0.2">
      <c r="A4103" s="213"/>
      <c r="B4103" s="214"/>
      <c r="C4103" s="213"/>
      <c r="D4103" s="213"/>
      <c r="E4103" s="213"/>
      <c r="F4103" s="213"/>
      <c r="G4103" s="213"/>
    </row>
    <row r="4104" spans="1:7" x14ac:dyDescent="0.2">
      <c r="A4104" s="213"/>
      <c r="B4104" s="214"/>
      <c r="C4104" s="213"/>
      <c r="D4104" s="213"/>
      <c r="E4104" s="213"/>
      <c r="F4104" s="213"/>
      <c r="G4104" s="213"/>
    </row>
    <row r="4105" spans="1:7" x14ac:dyDescent="0.2">
      <c r="A4105" s="213"/>
      <c r="B4105" s="214"/>
      <c r="C4105" s="213"/>
      <c r="D4105" s="213"/>
      <c r="E4105" s="213"/>
      <c r="F4105" s="213"/>
      <c r="G4105" s="213"/>
    </row>
    <row r="4106" spans="1:7" x14ac:dyDescent="0.2">
      <c r="A4106" s="213"/>
      <c r="B4106" s="214"/>
      <c r="C4106" s="213"/>
      <c r="D4106" s="213"/>
      <c r="E4106" s="213"/>
      <c r="F4106" s="213"/>
      <c r="G4106" s="213"/>
    </row>
    <row r="4107" spans="1:7" x14ac:dyDescent="0.2">
      <c r="A4107" s="213"/>
      <c r="B4107" s="214"/>
      <c r="C4107" s="213"/>
      <c r="D4107" s="213"/>
      <c r="E4107" s="213"/>
      <c r="F4107" s="213"/>
      <c r="G4107" s="213"/>
    </row>
    <row r="4108" spans="1:7" x14ac:dyDescent="0.2">
      <c r="A4108" s="213"/>
      <c r="B4108" s="214"/>
      <c r="C4108" s="213"/>
      <c r="D4108" s="213"/>
      <c r="E4108" s="213"/>
      <c r="F4108" s="213"/>
      <c r="G4108" s="213"/>
    </row>
    <row r="4109" spans="1:7" x14ac:dyDescent="0.2">
      <c r="A4109" s="213"/>
      <c r="B4109" s="214"/>
      <c r="C4109" s="213"/>
      <c r="D4109" s="213"/>
      <c r="E4109" s="213"/>
      <c r="F4109" s="213"/>
      <c r="G4109" s="213"/>
    </row>
    <row r="4110" spans="1:7" x14ac:dyDescent="0.2">
      <c r="A4110" s="213"/>
      <c r="B4110" s="214"/>
      <c r="C4110" s="213"/>
      <c r="D4110" s="213"/>
      <c r="E4110" s="213"/>
      <c r="F4110" s="213"/>
      <c r="G4110" s="213"/>
    </row>
    <row r="4111" spans="1:7" x14ac:dyDescent="0.2">
      <c r="A4111" s="213"/>
      <c r="B4111" s="214"/>
      <c r="C4111" s="213"/>
      <c r="D4111" s="213"/>
      <c r="E4111" s="213"/>
      <c r="F4111" s="213"/>
      <c r="G4111" s="213"/>
    </row>
    <row r="4112" spans="1:7" x14ac:dyDescent="0.2">
      <c r="A4112" s="213"/>
      <c r="B4112" s="214"/>
      <c r="C4112" s="213"/>
      <c r="D4112" s="213"/>
      <c r="E4112" s="213"/>
      <c r="F4112" s="213"/>
      <c r="G4112" s="213"/>
    </row>
    <row r="4113" spans="1:7" x14ac:dyDescent="0.2">
      <c r="A4113" s="213"/>
      <c r="B4113" s="214"/>
      <c r="C4113" s="213"/>
      <c r="D4113" s="213"/>
      <c r="E4113" s="213"/>
      <c r="F4113" s="213"/>
      <c r="G4113" s="213"/>
    </row>
    <row r="4114" spans="1:7" x14ac:dyDescent="0.2">
      <c r="A4114" s="213"/>
      <c r="B4114" s="214"/>
      <c r="C4114" s="213"/>
      <c r="D4114" s="213"/>
      <c r="E4114" s="213"/>
      <c r="F4114" s="213"/>
      <c r="G4114" s="213"/>
    </row>
    <row r="4115" spans="1:7" x14ac:dyDescent="0.2">
      <c r="A4115" s="213"/>
      <c r="B4115" s="214"/>
      <c r="C4115" s="213"/>
      <c r="D4115" s="213"/>
      <c r="E4115" s="213"/>
      <c r="F4115" s="213"/>
      <c r="G4115" s="213"/>
    </row>
    <row r="4116" spans="1:7" x14ac:dyDescent="0.2">
      <c r="A4116" s="213"/>
      <c r="B4116" s="214"/>
      <c r="C4116" s="213"/>
      <c r="D4116" s="213"/>
      <c r="E4116" s="213"/>
      <c r="F4116" s="213"/>
      <c r="G4116" s="213"/>
    </row>
    <row r="4117" spans="1:7" x14ac:dyDescent="0.2">
      <c r="A4117" s="213"/>
      <c r="B4117" s="214"/>
      <c r="C4117" s="213"/>
      <c r="D4117" s="213"/>
      <c r="E4117" s="213"/>
      <c r="F4117" s="213"/>
      <c r="G4117" s="213"/>
    </row>
    <row r="4118" spans="1:7" x14ac:dyDescent="0.2">
      <c r="A4118" s="213"/>
      <c r="B4118" s="214"/>
      <c r="C4118" s="213"/>
      <c r="D4118" s="213"/>
      <c r="E4118" s="213"/>
      <c r="F4118" s="213"/>
      <c r="G4118" s="213"/>
    </row>
    <row r="4119" spans="1:7" x14ac:dyDescent="0.2">
      <c r="A4119" s="213"/>
      <c r="B4119" s="214"/>
      <c r="C4119" s="213"/>
      <c r="D4119" s="213"/>
      <c r="E4119" s="213"/>
      <c r="F4119" s="213"/>
      <c r="G4119" s="213"/>
    </row>
    <row r="4120" spans="1:7" x14ac:dyDescent="0.2">
      <c r="A4120" s="213"/>
      <c r="B4120" s="214"/>
      <c r="C4120" s="213"/>
      <c r="D4120" s="213"/>
      <c r="E4120" s="213"/>
      <c r="F4120" s="213"/>
      <c r="G4120" s="213"/>
    </row>
    <row r="4121" spans="1:7" x14ac:dyDescent="0.2">
      <c r="A4121" s="213"/>
      <c r="B4121" s="214"/>
      <c r="C4121" s="213"/>
      <c r="D4121" s="213"/>
      <c r="E4121" s="213"/>
      <c r="F4121" s="213"/>
      <c r="G4121" s="213"/>
    </row>
    <row r="4122" spans="1:7" x14ac:dyDescent="0.2">
      <c r="A4122" s="213"/>
      <c r="B4122" s="214"/>
      <c r="C4122" s="213"/>
      <c r="D4122" s="213"/>
      <c r="E4122" s="213"/>
      <c r="F4122" s="213"/>
      <c r="G4122" s="213"/>
    </row>
    <row r="4123" spans="1:7" x14ac:dyDescent="0.2">
      <c r="A4123" s="213"/>
      <c r="B4123" s="214"/>
      <c r="C4123" s="213"/>
      <c r="D4123" s="213"/>
      <c r="E4123" s="213"/>
      <c r="F4123" s="213"/>
      <c r="G4123" s="213"/>
    </row>
    <row r="4124" spans="1:7" x14ac:dyDescent="0.2">
      <c r="A4124" s="213"/>
      <c r="B4124" s="214"/>
      <c r="C4124" s="213"/>
      <c r="D4124" s="213"/>
      <c r="E4124" s="213"/>
      <c r="F4124" s="213"/>
      <c r="G4124" s="213"/>
    </row>
    <row r="4125" spans="1:7" x14ac:dyDescent="0.2">
      <c r="A4125" s="213"/>
      <c r="B4125" s="214"/>
      <c r="C4125" s="213"/>
      <c r="D4125" s="213"/>
      <c r="E4125" s="213"/>
      <c r="F4125" s="213"/>
      <c r="G4125" s="213"/>
    </row>
    <row r="4126" spans="1:7" x14ac:dyDescent="0.2">
      <c r="A4126" s="213"/>
      <c r="B4126" s="214"/>
      <c r="C4126" s="213"/>
      <c r="D4126" s="213"/>
      <c r="E4126" s="213"/>
      <c r="F4126" s="213"/>
      <c r="G4126" s="213"/>
    </row>
    <row r="4127" spans="1:7" x14ac:dyDescent="0.2">
      <c r="A4127" s="213"/>
      <c r="B4127" s="214"/>
      <c r="C4127" s="213"/>
      <c r="D4127" s="213"/>
      <c r="E4127" s="213"/>
      <c r="F4127" s="213"/>
      <c r="G4127" s="213"/>
    </row>
    <row r="4128" spans="1:7" x14ac:dyDescent="0.2">
      <c r="A4128" s="213"/>
      <c r="B4128" s="214"/>
      <c r="C4128" s="213"/>
      <c r="D4128" s="213"/>
      <c r="E4128" s="213"/>
      <c r="F4128" s="213"/>
      <c r="G4128" s="213"/>
    </row>
    <row r="4129" spans="1:7" x14ac:dyDescent="0.2">
      <c r="A4129" s="213"/>
      <c r="B4129" s="214"/>
      <c r="C4129" s="213"/>
      <c r="D4129" s="213"/>
      <c r="E4129" s="213"/>
      <c r="F4129" s="213"/>
      <c r="G4129" s="213"/>
    </row>
    <row r="4130" spans="1:7" x14ac:dyDescent="0.2">
      <c r="A4130" s="213"/>
      <c r="B4130" s="214"/>
      <c r="C4130" s="213"/>
      <c r="D4130" s="213"/>
      <c r="E4130" s="213"/>
      <c r="F4130" s="213"/>
      <c r="G4130" s="213"/>
    </row>
    <row r="4131" spans="1:7" x14ac:dyDescent="0.2">
      <c r="A4131" s="213"/>
      <c r="B4131" s="214"/>
      <c r="C4131" s="213"/>
      <c r="D4131" s="213"/>
      <c r="E4131" s="213"/>
      <c r="F4131" s="213"/>
      <c r="G4131" s="213"/>
    </row>
    <row r="4132" spans="1:7" x14ac:dyDescent="0.2">
      <c r="A4132" s="213"/>
      <c r="B4132" s="214"/>
      <c r="C4132" s="213"/>
      <c r="D4132" s="213"/>
      <c r="E4132" s="213"/>
      <c r="F4132" s="213"/>
      <c r="G4132" s="213"/>
    </row>
    <row r="4133" spans="1:7" x14ac:dyDescent="0.2">
      <c r="A4133" s="213"/>
      <c r="B4133" s="214"/>
      <c r="C4133" s="213"/>
      <c r="D4133" s="213"/>
      <c r="E4133" s="213"/>
      <c r="F4133" s="213"/>
      <c r="G4133" s="213"/>
    </row>
    <row r="4134" spans="1:7" x14ac:dyDescent="0.2">
      <c r="A4134" s="213"/>
      <c r="B4134" s="214"/>
      <c r="C4134" s="213"/>
      <c r="D4134" s="213"/>
      <c r="E4134" s="213"/>
      <c r="F4134" s="213"/>
      <c r="G4134" s="213"/>
    </row>
    <row r="4135" spans="1:7" x14ac:dyDescent="0.2">
      <c r="A4135" s="213"/>
      <c r="B4135" s="214"/>
      <c r="C4135" s="213"/>
      <c r="D4135" s="213"/>
      <c r="E4135" s="213"/>
      <c r="F4135" s="213"/>
      <c r="G4135" s="213"/>
    </row>
    <row r="4136" spans="1:7" x14ac:dyDescent="0.2">
      <c r="A4136" s="213"/>
      <c r="B4136" s="214"/>
      <c r="C4136" s="213"/>
      <c r="D4136" s="213"/>
      <c r="E4136" s="213"/>
      <c r="F4136" s="213"/>
      <c r="G4136" s="213"/>
    </row>
    <row r="4137" spans="1:7" x14ac:dyDescent="0.2">
      <c r="A4137" s="213"/>
      <c r="B4137" s="214"/>
      <c r="C4137" s="213"/>
      <c r="D4137" s="213"/>
      <c r="E4137" s="213"/>
      <c r="F4137" s="213"/>
      <c r="G4137" s="213"/>
    </row>
    <row r="4138" spans="1:7" x14ac:dyDescent="0.2">
      <c r="A4138" s="213"/>
      <c r="B4138" s="214"/>
      <c r="C4138" s="213"/>
      <c r="D4138" s="213"/>
      <c r="E4138" s="213"/>
      <c r="F4138" s="213"/>
      <c r="G4138" s="213"/>
    </row>
    <row r="4139" spans="1:7" x14ac:dyDescent="0.2">
      <c r="A4139" s="213"/>
      <c r="B4139" s="214"/>
      <c r="C4139" s="213"/>
      <c r="D4139" s="213"/>
      <c r="E4139" s="213"/>
      <c r="F4139" s="213"/>
      <c r="G4139" s="213"/>
    </row>
    <row r="4140" spans="1:7" x14ac:dyDescent="0.2">
      <c r="A4140" s="213"/>
      <c r="B4140" s="214"/>
      <c r="C4140" s="213"/>
      <c r="D4140" s="213"/>
      <c r="E4140" s="213"/>
      <c r="F4140" s="213"/>
      <c r="G4140" s="213"/>
    </row>
    <row r="4141" spans="1:7" x14ac:dyDescent="0.2">
      <c r="A4141" s="213"/>
      <c r="B4141" s="214"/>
      <c r="C4141" s="213"/>
      <c r="D4141" s="213"/>
      <c r="E4141" s="213"/>
      <c r="F4141" s="213"/>
      <c r="G4141" s="213"/>
    </row>
    <row r="4142" spans="1:7" x14ac:dyDescent="0.2">
      <c r="A4142" s="213"/>
      <c r="B4142" s="214"/>
      <c r="C4142" s="213"/>
      <c r="D4142" s="213"/>
      <c r="E4142" s="213"/>
      <c r="F4142" s="213"/>
      <c r="G4142" s="213"/>
    </row>
    <row r="4143" spans="1:7" x14ac:dyDescent="0.2">
      <c r="A4143" s="213"/>
      <c r="B4143" s="214"/>
      <c r="C4143" s="213"/>
      <c r="D4143" s="213"/>
      <c r="E4143" s="213"/>
      <c r="F4143" s="213"/>
      <c r="G4143" s="213"/>
    </row>
    <row r="4144" spans="1:7" x14ac:dyDescent="0.2">
      <c r="A4144" s="213"/>
      <c r="B4144" s="214"/>
      <c r="C4144" s="213"/>
      <c r="D4144" s="213"/>
      <c r="E4144" s="213"/>
      <c r="F4144" s="213"/>
      <c r="G4144" s="213"/>
    </row>
    <row r="4145" spans="1:7" x14ac:dyDescent="0.2">
      <c r="A4145" s="213"/>
      <c r="B4145" s="214"/>
      <c r="C4145" s="213"/>
      <c r="D4145" s="213"/>
      <c r="E4145" s="213"/>
      <c r="F4145" s="213"/>
      <c r="G4145" s="213"/>
    </row>
    <row r="4146" spans="1:7" x14ac:dyDescent="0.2">
      <c r="A4146" s="213"/>
      <c r="B4146" s="214"/>
      <c r="C4146" s="213"/>
      <c r="D4146" s="213"/>
      <c r="E4146" s="213"/>
      <c r="F4146" s="213"/>
      <c r="G4146" s="213"/>
    </row>
    <row r="4147" spans="1:7" x14ac:dyDescent="0.2">
      <c r="A4147" s="213"/>
      <c r="B4147" s="214"/>
      <c r="C4147" s="213"/>
      <c r="D4147" s="213"/>
      <c r="E4147" s="213"/>
      <c r="F4147" s="213"/>
      <c r="G4147" s="213"/>
    </row>
    <row r="4148" spans="1:7" x14ac:dyDescent="0.2">
      <c r="A4148" s="213"/>
      <c r="B4148" s="214"/>
      <c r="C4148" s="213"/>
      <c r="D4148" s="213"/>
      <c r="E4148" s="213"/>
      <c r="F4148" s="213"/>
      <c r="G4148" s="213"/>
    </row>
    <row r="4149" spans="1:7" x14ac:dyDescent="0.2">
      <c r="A4149" s="213"/>
      <c r="B4149" s="214"/>
      <c r="C4149" s="213"/>
      <c r="D4149" s="213"/>
      <c r="E4149" s="213"/>
      <c r="F4149" s="213"/>
      <c r="G4149" s="213"/>
    </row>
    <row r="4150" spans="1:7" x14ac:dyDescent="0.2">
      <c r="A4150" s="213"/>
      <c r="B4150" s="214"/>
      <c r="C4150" s="213"/>
      <c r="D4150" s="213"/>
      <c r="E4150" s="213"/>
      <c r="F4150" s="213"/>
      <c r="G4150" s="213"/>
    </row>
    <row r="4151" spans="1:7" x14ac:dyDescent="0.2">
      <c r="A4151" s="213"/>
      <c r="B4151" s="214"/>
      <c r="C4151" s="213"/>
      <c r="D4151" s="213"/>
      <c r="E4151" s="213"/>
      <c r="F4151" s="213"/>
      <c r="G4151" s="213"/>
    </row>
    <row r="4152" spans="1:7" x14ac:dyDescent="0.2">
      <c r="A4152" s="213"/>
      <c r="B4152" s="214"/>
      <c r="C4152" s="213"/>
      <c r="D4152" s="213"/>
      <c r="E4152" s="213"/>
      <c r="F4152" s="213"/>
      <c r="G4152" s="213"/>
    </row>
    <row r="4153" spans="1:7" x14ac:dyDescent="0.2">
      <c r="A4153" s="213"/>
      <c r="B4153" s="214"/>
      <c r="C4153" s="213"/>
      <c r="D4153" s="213"/>
      <c r="E4153" s="213"/>
      <c r="F4153" s="213"/>
      <c r="G4153" s="213"/>
    </row>
    <row r="4154" spans="1:7" x14ac:dyDescent="0.2">
      <c r="A4154" s="213"/>
      <c r="B4154" s="214"/>
      <c r="C4154" s="213"/>
      <c r="D4154" s="213"/>
      <c r="E4154" s="213"/>
      <c r="F4154" s="213"/>
      <c r="G4154" s="213"/>
    </row>
    <row r="4155" spans="1:7" x14ac:dyDescent="0.2">
      <c r="A4155" s="213"/>
      <c r="B4155" s="214"/>
      <c r="C4155" s="213"/>
      <c r="D4155" s="213"/>
      <c r="E4155" s="213"/>
      <c r="F4155" s="213"/>
      <c r="G4155" s="213"/>
    </row>
    <row r="4156" spans="1:7" x14ac:dyDescent="0.2">
      <c r="A4156" s="213"/>
      <c r="B4156" s="214"/>
      <c r="C4156" s="213"/>
      <c r="D4156" s="213"/>
      <c r="E4156" s="213"/>
      <c r="F4156" s="213"/>
      <c r="G4156" s="213"/>
    </row>
    <row r="4157" spans="1:7" x14ac:dyDescent="0.2">
      <c r="A4157" s="213"/>
      <c r="B4157" s="214"/>
      <c r="C4157" s="213"/>
      <c r="D4157" s="213"/>
      <c r="E4157" s="213"/>
      <c r="F4157" s="213"/>
      <c r="G4157" s="213"/>
    </row>
    <row r="4158" spans="1:7" x14ac:dyDescent="0.2">
      <c r="A4158" s="213"/>
      <c r="B4158" s="214"/>
      <c r="C4158" s="213"/>
      <c r="D4158" s="213"/>
      <c r="E4158" s="213"/>
      <c r="F4158" s="213"/>
      <c r="G4158" s="213"/>
    </row>
    <row r="4159" spans="1:7" x14ac:dyDescent="0.2">
      <c r="A4159" s="213"/>
      <c r="B4159" s="214"/>
      <c r="C4159" s="213"/>
      <c r="D4159" s="213"/>
      <c r="E4159" s="213"/>
      <c r="F4159" s="213"/>
      <c r="G4159" s="213"/>
    </row>
    <row r="4160" spans="1:7" x14ac:dyDescent="0.2">
      <c r="A4160" s="213"/>
      <c r="B4160" s="214"/>
      <c r="C4160" s="213"/>
      <c r="D4160" s="213"/>
      <c r="E4160" s="213"/>
      <c r="F4160" s="213"/>
      <c r="G4160" s="213"/>
    </row>
    <row r="4161" spans="1:7" x14ac:dyDescent="0.2">
      <c r="A4161" s="213"/>
      <c r="B4161" s="214"/>
      <c r="C4161" s="213"/>
      <c r="D4161" s="213"/>
      <c r="E4161" s="213"/>
      <c r="F4161" s="213"/>
      <c r="G4161" s="213"/>
    </row>
    <row r="4162" spans="1:7" x14ac:dyDescent="0.2">
      <c r="A4162" s="213"/>
      <c r="B4162" s="214"/>
      <c r="C4162" s="213"/>
      <c r="D4162" s="213"/>
      <c r="E4162" s="213"/>
      <c r="F4162" s="213"/>
      <c r="G4162" s="213"/>
    </row>
    <row r="4163" spans="1:7" x14ac:dyDescent="0.2">
      <c r="A4163" s="213"/>
      <c r="B4163" s="214"/>
      <c r="C4163" s="213"/>
      <c r="D4163" s="213"/>
      <c r="E4163" s="213"/>
      <c r="F4163" s="213"/>
      <c r="G4163" s="213"/>
    </row>
    <row r="4164" spans="1:7" x14ac:dyDescent="0.2">
      <c r="A4164" s="213"/>
      <c r="B4164" s="214"/>
      <c r="C4164" s="213"/>
      <c r="D4164" s="213"/>
      <c r="E4164" s="213"/>
      <c r="F4164" s="213"/>
      <c r="G4164" s="213"/>
    </row>
    <row r="4165" spans="1:7" x14ac:dyDescent="0.2">
      <c r="A4165" s="213"/>
      <c r="B4165" s="214"/>
      <c r="C4165" s="213"/>
      <c r="D4165" s="213"/>
      <c r="E4165" s="213"/>
      <c r="F4165" s="213"/>
      <c r="G4165" s="213"/>
    </row>
    <row r="4166" spans="1:7" x14ac:dyDescent="0.2">
      <c r="A4166" s="213"/>
      <c r="B4166" s="214"/>
      <c r="C4166" s="213"/>
      <c r="D4166" s="213"/>
      <c r="E4166" s="213"/>
      <c r="F4166" s="213"/>
      <c r="G4166" s="213"/>
    </row>
    <row r="4167" spans="1:7" x14ac:dyDescent="0.2">
      <c r="A4167" s="213"/>
      <c r="B4167" s="214"/>
      <c r="C4167" s="213"/>
      <c r="D4167" s="213"/>
      <c r="E4167" s="213"/>
      <c r="F4167" s="213"/>
      <c r="G4167" s="213"/>
    </row>
    <row r="4168" spans="1:7" x14ac:dyDescent="0.2">
      <c r="A4168" s="213"/>
      <c r="B4168" s="214"/>
      <c r="C4168" s="213"/>
      <c r="D4168" s="213"/>
      <c r="E4168" s="213"/>
      <c r="F4168" s="213"/>
      <c r="G4168" s="213"/>
    </row>
    <row r="4169" spans="1:7" x14ac:dyDescent="0.2">
      <c r="A4169" s="213"/>
      <c r="B4169" s="214"/>
      <c r="C4169" s="213"/>
      <c r="D4169" s="213"/>
      <c r="E4169" s="213"/>
      <c r="F4169" s="213"/>
      <c r="G4169" s="213"/>
    </row>
    <row r="4170" spans="1:7" x14ac:dyDescent="0.2">
      <c r="A4170" s="213"/>
      <c r="B4170" s="214"/>
      <c r="C4170" s="213"/>
      <c r="D4170" s="213"/>
      <c r="E4170" s="213"/>
      <c r="F4170" s="213"/>
      <c r="G4170" s="213"/>
    </row>
    <row r="4171" spans="1:7" x14ac:dyDescent="0.2">
      <c r="A4171" s="213"/>
      <c r="B4171" s="214"/>
      <c r="C4171" s="213"/>
      <c r="D4171" s="213"/>
      <c r="E4171" s="213"/>
      <c r="F4171" s="213"/>
      <c r="G4171" s="213"/>
    </row>
    <row r="4172" spans="1:7" x14ac:dyDescent="0.2">
      <c r="A4172" s="213"/>
      <c r="B4172" s="214"/>
      <c r="C4172" s="213"/>
      <c r="D4172" s="213"/>
      <c r="E4172" s="213"/>
      <c r="F4172" s="213"/>
      <c r="G4172" s="213"/>
    </row>
    <row r="4173" spans="1:7" x14ac:dyDescent="0.2">
      <c r="A4173" s="213"/>
      <c r="B4173" s="214"/>
      <c r="C4173" s="213"/>
      <c r="D4173" s="213"/>
      <c r="E4173" s="213"/>
      <c r="F4173" s="213"/>
      <c r="G4173" s="213"/>
    </row>
    <row r="4174" spans="1:7" x14ac:dyDescent="0.2">
      <c r="A4174" s="213"/>
      <c r="B4174" s="214"/>
      <c r="C4174" s="213"/>
      <c r="D4174" s="213"/>
      <c r="E4174" s="213"/>
      <c r="F4174" s="213"/>
      <c r="G4174" s="213"/>
    </row>
    <row r="4175" spans="1:7" x14ac:dyDescent="0.2">
      <c r="A4175" s="213"/>
      <c r="B4175" s="214"/>
      <c r="C4175" s="213"/>
      <c r="D4175" s="213"/>
      <c r="E4175" s="213"/>
      <c r="F4175" s="213"/>
      <c r="G4175" s="213"/>
    </row>
    <row r="4176" spans="1:7" x14ac:dyDescent="0.2">
      <c r="A4176" s="213"/>
      <c r="B4176" s="214"/>
      <c r="C4176" s="213"/>
      <c r="D4176" s="213"/>
      <c r="E4176" s="213"/>
      <c r="F4176" s="213"/>
      <c r="G4176" s="213"/>
    </row>
    <row r="4177" spans="1:7" x14ac:dyDescent="0.2">
      <c r="A4177" s="213"/>
      <c r="B4177" s="214"/>
      <c r="C4177" s="213"/>
      <c r="D4177" s="213"/>
      <c r="E4177" s="213"/>
      <c r="F4177" s="213"/>
      <c r="G4177" s="213"/>
    </row>
    <row r="4178" spans="1:7" x14ac:dyDescent="0.2">
      <c r="A4178" s="213"/>
      <c r="B4178" s="214"/>
      <c r="C4178" s="213"/>
      <c r="D4178" s="213"/>
      <c r="E4178" s="213"/>
      <c r="F4178" s="213"/>
      <c r="G4178" s="213"/>
    </row>
    <row r="4179" spans="1:7" x14ac:dyDescent="0.2">
      <c r="A4179" s="213"/>
      <c r="B4179" s="214"/>
      <c r="C4179" s="213"/>
      <c r="D4179" s="213"/>
      <c r="E4179" s="213"/>
      <c r="F4179" s="213"/>
      <c r="G4179" s="213"/>
    </row>
    <row r="4180" spans="1:7" x14ac:dyDescent="0.2">
      <c r="A4180" s="213"/>
      <c r="B4180" s="214"/>
      <c r="C4180" s="213"/>
      <c r="D4180" s="213"/>
      <c r="E4180" s="213"/>
      <c r="F4180" s="213"/>
      <c r="G4180" s="213"/>
    </row>
    <row r="4181" spans="1:7" x14ac:dyDescent="0.2">
      <c r="A4181" s="213"/>
      <c r="B4181" s="214"/>
      <c r="C4181" s="213"/>
      <c r="D4181" s="213"/>
      <c r="E4181" s="213"/>
      <c r="F4181" s="213"/>
      <c r="G4181" s="213"/>
    </row>
    <row r="4182" spans="1:7" x14ac:dyDescent="0.2">
      <c r="A4182" s="213"/>
      <c r="B4182" s="214"/>
      <c r="C4182" s="213"/>
      <c r="D4182" s="213"/>
      <c r="E4182" s="213"/>
      <c r="F4182" s="213"/>
      <c r="G4182" s="213"/>
    </row>
    <row r="4183" spans="1:7" x14ac:dyDescent="0.2">
      <c r="A4183" s="213"/>
      <c r="B4183" s="214"/>
      <c r="C4183" s="213"/>
      <c r="D4183" s="213"/>
      <c r="E4183" s="213"/>
      <c r="F4183" s="213"/>
      <c r="G4183" s="213"/>
    </row>
    <row r="4184" spans="1:7" x14ac:dyDescent="0.2">
      <c r="A4184" s="213"/>
      <c r="B4184" s="214"/>
      <c r="C4184" s="213"/>
      <c r="D4184" s="213"/>
      <c r="E4184" s="213"/>
      <c r="F4184" s="213"/>
      <c r="G4184" s="213"/>
    </row>
    <row r="4185" spans="1:7" x14ac:dyDescent="0.2">
      <c r="A4185" s="213"/>
      <c r="B4185" s="214"/>
      <c r="C4185" s="213"/>
      <c r="D4185" s="213"/>
      <c r="E4185" s="213"/>
      <c r="F4185" s="213"/>
      <c r="G4185" s="213"/>
    </row>
    <row r="4186" spans="1:7" x14ac:dyDescent="0.2">
      <c r="A4186" s="213"/>
      <c r="B4186" s="214"/>
      <c r="C4186" s="213"/>
      <c r="D4186" s="213"/>
      <c r="E4186" s="213"/>
      <c r="F4186" s="213"/>
      <c r="G4186" s="213"/>
    </row>
    <row r="4187" spans="1:7" x14ac:dyDescent="0.2">
      <c r="A4187" s="213"/>
      <c r="B4187" s="214"/>
      <c r="C4187" s="213"/>
      <c r="D4187" s="213"/>
      <c r="E4187" s="213"/>
      <c r="F4187" s="213"/>
      <c r="G4187" s="213"/>
    </row>
    <row r="4188" spans="1:7" x14ac:dyDescent="0.2">
      <c r="A4188" s="213"/>
      <c r="B4188" s="214"/>
      <c r="C4188" s="213"/>
      <c r="D4188" s="213"/>
      <c r="E4188" s="213"/>
      <c r="F4188" s="213"/>
      <c r="G4188" s="213"/>
    </row>
    <row r="4189" spans="1:7" x14ac:dyDescent="0.2">
      <c r="A4189" s="213"/>
      <c r="B4189" s="214"/>
      <c r="C4189" s="213"/>
      <c r="D4189" s="213"/>
      <c r="E4189" s="213"/>
      <c r="F4189" s="213"/>
      <c r="G4189" s="213"/>
    </row>
    <row r="4190" spans="1:7" x14ac:dyDescent="0.2">
      <c r="A4190" s="213"/>
      <c r="B4190" s="214"/>
      <c r="C4190" s="213"/>
      <c r="D4190" s="213"/>
      <c r="E4190" s="213"/>
      <c r="F4190" s="213"/>
      <c r="G4190" s="213"/>
    </row>
    <row r="4191" spans="1:7" x14ac:dyDescent="0.2">
      <c r="A4191" s="213"/>
      <c r="B4191" s="214"/>
      <c r="C4191" s="213"/>
      <c r="D4191" s="213"/>
      <c r="E4191" s="213"/>
      <c r="F4191" s="213"/>
      <c r="G4191" s="213"/>
    </row>
    <row r="4192" spans="1:7" x14ac:dyDescent="0.2">
      <c r="A4192" s="213"/>
      <c r="B4192" s="214"/>
      <c r="C4192" s="213"/>
      <c r="D4192" s="213"/>
      <c r="E4192" s="213"/>
      <c r="F4192" s="213"/>
      <c r="G4192" s="213"/>
    </row>
    <row r="4193" spans="1:7" x14ac:dyDescent="0.2">
      <c r="A4193" s="213"/>
      <c r="B4193" s="214"/>
      <c r="C4193" s="213"/>
      <c r="D4193" s="213"/>
      <c r="E4193" s="213"/>
      <c r="F4193" s="213"/>
      <c r="G4193" s="213"/>
    </row>
    <row r="4194" spans="1:7" x14ac:dyDescent="0.2">
      <c r="A4194" s="213"/>
      <c r="B4194" s="214"/>
      <c r="C4194" s="213"/>
      <c r="D4194" s="213"/>
      <c r="E4194" s="213"/>
      <c r="F4194" s="213"/>
      <c r="G4194" s="213"/>
    </row>
    <row r="4195" spans="1:7" x14ac:dyDescent="0.2">
      <c r="A4195" s="213"/>
      <c r="B4195" s="214"/>
      <c r="C4195" s="213"/>
      <c r="D4195" s="213"/>
      <c r="E4195" s="213"/>
      <c r="F4195" s="213"/>
      <c r="G4195" s="213"/>
    </row>
    <row r="4196" spans="1:7" x14ac:dyDescent="0.2">
      <c r="A4196" s="213"/>
      <c r="B4196" s="214"/>
      <c r="C4196" s="213"/>
      <c r="D4196" s="213"/>
      <c r="E4196" s="213"/>
      <c r="F4196" s="213"/>
      <c r="G4196" s="213"/>
    </row>
    <row r="4197" spans="1:7" x14ac:dyDescent="0.2">
      <c r="A4197" s="213"/>
      <c r="B4197" s="214"/>
      <c r="C4197" s="213"/>
      <c r="D4197" s="213"/>
      <c r="E4197" s="213"/>
      <c r="F4197" s="213"/>
      <c r="G4197" s="213"/>
    </row>
    <row r="4198" spans="1:7" x14ac:dyDescent="0.2">
      <c r="A4198" s="213"/>
      <c r="B4198" s="214"/>
      <c r="C4198" s="213"/>
      <c r="D4198" s="213"/>
      <c r="E4198" s="213"/>
      <c r="F4198" s="213"/>
      <c r="G4198" s="213"/>
    </row>
    <row r="4199" spans="1:7" x14ac:dyDescent="0.2">
      <c r="A4199" s="213"/>
      <c r="B4199" s="214"/>
      <c r="C4199" s="213"/>
      <c r="D4199" s="213"/>
      <c r="E4199" s="213"/>
      <c r="F4199" s="213"/>
      <c r="G4199" s="213"/>
    </row>
    <row r="4200" spans="1:7" x14ac:dyDescent="0.2">
      <c r="A4200" s="213"/>
      <c r="B4200" s="214"/>
      <c r="C4200" s="213"/>
      <c r="D4200" s="213"/>
      <c r="E4200" s="213"/>
      <c r="F4200" s="213"/>
      <c r="G4200" s="213"/>
    </row>
    <row r="4201" spans="1:7" x14ac:dyDescent="0.2">
      <c r="A4201" s="213"/>
      <c r="B4201" s="214"/>
      <c r="C4201" s="213"/>
      <c r="D4201" s="213"/>
      <c r="E4201" s="213"/>
      <c r="F4201" s="213"/>
      <c r="G4201" s="213"/>
    </row>
    <row r="4202" spans="1:7" x14ac:dyDescent="0.2">
      <c r="A4202" s="213"/>
      <c r="B4202" s="214"/>
      <c r="C4202" s="213"/>
      <c r="D4202" s="213"/>
      <c r="E4202" s="213"/>
      <c r="F4202" s="213"/>
      <c r="G4202" s="213"/>
    </row>
    <row r="4203" spans="1:7" x14ac:dyDescent="0.2">
      <c r="A4203" s="213"/>
      <c r="B4203" s="214"/>
      <c r="C4203" s="213"/>
      <c r="D4203" s="213"/>
      <c r="E4203" s="213"/>
      <c r="F4203" s="213"/>
      <c r="G4203" s="213"/>
    </row>
    <row r="4204" spans="1:7" x14ac:dyDescent="0.2">
      <c r="A4204" s="213"/>
      <c r="B4204" s="214"/>
      <c r="C4204" s="213"/>
      <c r="D4204" s="213"/>
      <c r="E4204" s="213"/>
      <c r="F4204" s="213"/>
      <c r="G4204" s="213"/>
    </row>
    <row r="4205" spans="1:7" x14ac:dyDescent="0.2">
      <c r="A4205" s="213"/>
      <c r="B4205" s="214"/>
      <c r="C4205" s="213"/>
      <c r="D4205" s="213"/>
      <c r="E4205" s="213"/>
      <c r="F4205" s="213"/>
      <c r="G4205" s="213"/>
    </row>
    <row r="4206" spans="1:7" x14ac:dyDescent="0.2">
      <c r="A4206" s="213"/>
      <c r="B4206" s="214"/>
      <c r="C4206" s="213"/>
      <c r="D4206" s="213"/>
      <c r="E4206" s="213"/>
      <c r="F4206" s="213"/>
      <c r="G4206" s="213"/>
    </row>
    <row r="4207" spans="1:7" x14ac:dyDescent="0.2">
      <c r="A4207" s="213"/>
      <c r="B4207" s="214"/>
      <c r="C4207" s="213"/>
      <c r="D4207" s="213"/>
      <c r="E4207" s="213"/>
      <c r="F4207" s="213"/>
      <c r="G4207" s="213"/>
    </row>
    <row r="4208" spans="1:7" x14ac:dyDescent="0.2">
      <c r="A4208" s="213"/>
      <c r="B4208" s="214"/>
      <c r="C4208" s="213"/>
      <c r="D4208" s="213"/>
      <c r="E4208" s="213"/>
      <c r="F4208" s="213"/>
      <c r="G4208" s="213"/>
    </row>
    <row r="4209" spans="1:7" x14ac:dyDescent="0.2">
      <c r="A4209" s="213"/>
      <c r="B4209" s="214"/>
      <c r="C4209" s="213"/>
      <c r="D4209" s="213"/>
      <c r="E4209" s="213"/>
      <c r="F4209" s="213"/>
      <c r="G4209" s="213"/>
    </row>
    <row r="4210" spans="1:7" x14ac:dyDescent="0.2">
      <c r="A4210" s="213"/>
      <c r="B4210" s="214"/>
      <c r="C4210" s="213"/>
      <c r="D4210" s="213"/>
      <c r="E4210" s="213"/>
      <c r="F4210" s="213"/>
      <c r="G4210" s="213"/>
    </row>
    <row r="4211" spans="1:7" x14ac:dyDescent="0.2">
      <c r="A4211" s="213"/>
      <c r="B4211" s="214"/>
      <c r="C4211" s="213"/>
      <c r="D4211" s="213"/>
      <c r="E4211" s="213"/>
      <c r="F4211" s="213"/>
      <c r="G4211" s="213"/>
    </row>
    <row r="4212" spans="1:7" x14ac:dyDescent="0.2">
      <c r="A4212" s="213"/>
      <c r="B4212" s="214"/>
      <c r="C4212" s="213"/>
      <c r="D4212" s="213"/>
      <c r="E4212" s="213"/>
      <c r="F4212" s="213"/>
      <c r="G4212" s="213"/>
    </row>
    <row r="4213" spans="1:7" x14ac:dyDescent="0.2">
      <c r="A4213" s="213"/>
      <c r="B4213" s="214"/>
      <c r="C4213" s="213"/>
      <c r="D4213" s="213"/>
      <c r="E4213" s="213"/>
      <c r="F4213" s="213"/>
      <c r="G4213" s="213"/>
    </row>
    <row r="4214" spans="1:7" x14ac:dyDescent="0.2">
      <c r="A4214" s="213"/>
      <c r="B4214" s="214"/>
      <c r="C4214" s="213"/>
      <c r="D4214" s="213"/>
      <c r="E4214" s="213"/>
      <c r="F4214" s="213"/>
      <c r="G4214" s="213"/>
    </row>
    <row r="4215" spans="1:7" x14ac:dyDescent="0.2">
      <c r="A4215" s="213"/>
      <c r="B4215" s="214"/>
      <c r="C4215" s="213"/>
      <c r="D4215" s="213"/>
      <c r="E4215" s="213"/>
      <c r="F4215" s="213"/>
      <c r="G4215" s="213"/>
    </row>
    <row r="4216" spans="1:7" x14ac:dyDescent="0.2">
      <c r="A4216" s="213"/>
      <c r="B4216" s="214"/>
      <c r="C4216" s="213"/>
      <c r="D4216" s="213"/>
      <c r="E4216" s="213"/>
      <c r="F4216" s="213"/>
      <c r="G4216" s="213"/>
    </row>
    <row r="4217" spans="1:7" x14ac:dyDescent="0.2">
      <c r="A4217" s="213"/>
      <c r="B4217" s="214"/>
      <c r="C4217" s="213"/>
      <c r="D4217" s="213"/>
      <c r="E4217" s="213"/>
      <c r="F4217" s="213"/>
      <c r="G4217" s="213"/>
    </row>
    <row r="4218" spans="1:7" x14ac:dyDescent="0.2">
      <c r="A4218" s="213"/>
      <c r="B4218" s="214"/>
      <c r="C4218" s="213"/>
      <c r="D4218" s="213"/>
      <c r="E4218" s="213"/>
      <c r="F4218" s="213"/>
      <c r="G4218" s="213"/>
    </row>
    <row r="4219" spans="1:7" x14ac:dyDescent="0.2">
      <c r="A4219" s="213"/>
      <c r="B4219" s="214"/>
      <c r="C4219" s="213"/>
      <c r="D4219" s="213"/>
      <c r="E4219" s="213"/>
      <c r="F4219" s="213"/>
      <c r="G4219" s="213"/>
    </row>
    <row r="4220" spans="1:7" x14ac:dyDescent="0.2">
      <c r="A4220" s="213"/>
      <c r="B4220" s="214"/>
      <c r="C4220" s="213"/>
      <c r="D4220" s="213"/>
      <c r="E4220" s="213"/>
      <c r="F4220" s="213"/>
      <c r="G4220" s="213"/>
    </row>
    <row r="4221" spans="1:7" x14ac:dyDescent="0.2">
      <c r="A4221" s="213"/>
      <c r="B4221" s="214"/>
      <c r="C4221" s="213"/>
      <c r="D4221" s="213"/>
      <c r="E4221" s="213"/>
      <c r="F4221" s="213"/>
      <c r="G4221" s="213"/>
    </row>
    <row r="4222" spans="1:7" x14ac:dyDescent="0.2">
      <c r="A4222" s="213"/>
      <c r="B4222" s="214"/>
      <c r="C4222" s="213"/>
      <c r="D4222" s="213"/>
      <c r="E4222" s="213"/>
      <c r="F4222" s="213"/>
      <c r="G4222" s="213"/>
    </row>
    <row r="4223" spans="1:7" x14ac:dyDescent="0.2">
      <c r="A4223" s="213"/>
      <c r="B4223" s="214"/>
      <c r="C4223" s="213"/>
      <c r="D4223" s="213"/>
      <c r="E4223" s="213"/>
      <c r="F4223" s="213"/>
      <c r="G4223" s="213"/>
    </row>
    <row r="4224" spans="1:7" x14ac:dyDescent="0.2">
      <c r="A4224" s="213"/>
      <c r="B4224" s="214"/>
      <c r="C4224" s="213"/>
      <c r="D4224" s="213"/>
      <c r="E4224" s="213"/>
      <c r="F4224" s="213"/>
      <c r="G4224" s="213"/>
    </row>
    <row r="4225" spans="1:7" x14ac:dyDescent="0.2">
      <c r="A4225" s="213"/>
      <c r="B4225" s="214"/>
      <c r="C4225" s="213"/>
      <c r="D4225" s="213"/>
      <c r="E4225" s="213"/>
      <c r="F4225" s="213"/>
      <c r="G4225" s="213"/>
    </row>
    <row r="4226" spans="1:7" x14ac:dyDescent="0.2">
      <c r="A4226" s="213"/>
      <c r="B4226" s="214"/>
      <c r="C4226" s="213"/>
      <c r="D4226" s="213"/>
      <c r="E4226" s="213"/>
      <c r="F4226" s="213"/>
      <c r="G4226" s="213"/>
    </row>
    <row r="4227" spans="1:7" x14ac:dyDescent="0.2">
      <c r="A4227" s="213"/>
      <c r="B4227" s="214"/>
      <c r="C4227" s="213"/>
      <c r="D4227" s="213"/>
      <c r="E4227" s="213"/>
      <c r="F4227" s="213"/>
      <c r="G4227" s="213"/>
    </row>
    <row r="4228" spans="1:7" x14ac:dyDescent="0.2">
      <c r="A4228" s="213"/>
      <c r="B4228" s="214"/>
      <c r="C4228" s="213"/>
      <c r="D4228" s="213"/>
      <c r="E4228" s="213"/>
      <c r="F4228" s="213"/>
      <c r="G4228" s="213"/>
    </row>
    <row r="4229" spans="1:7" x14ac:dyDescent="0.2">
      <c r="A4229" s="213"/>
      <c r="B4229" s="214"/>
      <c r="C4229" s="213"/>
      <c r="D4229" s="213"/>
      <c r="E4229" s="213"/>
      <c r="F4229" s="213"/>
      <c r="G4229" s="213"/>
    </row>
    <row r="4230" spans="1:7" x14ac:dyDescent="0.2">
      <c r="A4230" s="213"/>
      <c r="B4230" s="214"/>
      <c r="C4230" s="213"/>
      <c r="D4230" s="213"/>
      <c r="E4230" s="213"/>
      <c r="F4230" s="213"/>
      <c r="G4230" s="213"/>
    </row>
    <row r="4231" spans="1:7" x14ac:dyDescent="0.2">
      <c r="A4231" s="213"/>
      <c r="B4231" s="214"/>
      <c r="C4231" s="213"/>
      <c r="D4231" s="213"/>
      <c r="E4231" s="213"/>
      <c r="F4231" s="213"/>
      <c r="G4231" s="213"/>
    </row>
    <row r="4232" spans="1:7" x14ac:dyDescent="0.2">
      <c r="A4232" s="213"/>
      <c r="B4232" s="214"/>
      <c r="C4232" s="213"/>
      <c r="D4232" s="213"/>
      <c r="E4232" s="213"/>
      <c r="F4232" s="213"/>
      <c r="G4232" s="213"/>
    </row>
    <row r="4233" spans="1:7" x14ac:dyDescent="0.2">
      <c r="A4233" s="213"/>
      <c r="B4233" s="214"/>
      <c r="C4233" s="213"/>
      <c r="D4233" s="213"/>
      <c r="E4233" s="213"/>
      <c r="F4233" s="213"/>
      <c r="G4233" s="213"/>
    </row>
    <row r="4234" spans="1:7" x14ac:dyDescent="0.2">
      <c r="A4234" s="213"/>
      <c r="B4234" s="214"/>
      <c r="C4234" s="213"/>
      <c r="D4234" s="213"/>
      <c r="E4234" s="213"/>
      <c r="F4234" s="213"/>
      <c r="G4234" s="213"/>
    </row>
    <row r="4235" spans="1:7" x14ac:dyDescent="0.2">
      <c r="A4235" s="213"/>
      <c r="B4235" s="214"/>
      <c r="C4235" s="213"/>
      <c r="D4235" s="213"/>
      <c r="E4235" s="213"/>
      <c r="F4235" s="213"/>
      <c r="G4235" s="213"/>
    </row>
    <row r="4236" spans="1:7" x14ac:dyDescent="0.2">
      <c r="A4236" s="213"/>
      <c r="B4236" s="214"/>
      <c r="C4236" s="213"/>
      <c r="D4236" s="213"/>
      <c r="E4236" s="213"/>
      <c r="F4236" s="213"/>
      <c r="G4236" s="213"/>
    </row>
    <row r="4237" spans="1:7" x14ac:dyDescent="0.2">
      <c r="A4237" s="213"/>
      <c r="B4237" s="214"/>
      <c r="C4237" s="213"/>
      <c r="D4237" s="213"/>
      <c r="E4237" s="213"/>
      <c r="F4237" s="213"/>
      <c r="G4237" s="213"/>
    </row>
    <row r="4238" spans="1:7" x14ac:dyDescent="0.2">
      <c r="A4238" s="213"/>
      <c r="B4238" s="214"/>
      <c r="C4238" s="213"/>
      <c r="D4238" s="213"/>
      <c r="E4238" s="213"/>
      <c r="F4238" s="213"/>
      <c r="G4238" s="213"/>
    </row>
    <row r="4239" spans="1:7" x14ac:dyDescent="0.2">
      <c r="A4239" s="213"/>
      <c r="B4239" s="214"/>
      <c r="C4239" s="213"/>
      <c r="D4239" s="213"/>
      <c r="E4239" s="213"/>
      <c r="F4239" s="213"/>
      <c r="G4239" s="213"/>
    </row>
    <row r="4240" spans="1:7" x14ac:dyDescent="0.2">
      <c r="A4240" s="213"/>
      <c r="B4240" s="214"/>
      <c r="C4240" s="213"/>
      <c r="D4240" s="213"/>
      <c r="E4240" s="213"/>
      <c r="F4240" s="213"/>
      <c r="G4240" s="213"/>
    </row>
    <row r="4241" spans="1:7" x14ac:dyDescent="0.2">
      <c r="A4241" s="213"/>
      <c r="B4241" s="214"/>
      <c r="C4241" s="213"/>
      <c r="D4241" s="213"/>
      <c r="E4241" s="213"/>
      <c r="F4241" s="213"/>
      <c r="G4241" s="213"/>
    </row>
    <row r="4242" spans="1:7" x14ac:dyDescent="0.2">
      <c r="A4242" s="213"/>
      <c r="B4242" s="214"/>
      <c r="C4242" s="213"/>
      <c r="D4242" s="213"/>
      <c r="E4242" s="213"/>
      <c r="F4242" s="213"/>
      <c r="G4242" s="213"/>
    </row>
    <row r="4243" spans="1:7" x14ac:dyDescent="0.2">
      <c r="A4243" s="213"/>
      <c r="B4243" s="214"/>
      <c r="C4243" s="213"/>
      <c r="D4243" s="213"/>
      <c r="E4243" s="213"/>
      <c r="F4243" s="213"/>
      <c r="G4243" s="213"/>
    </row>
    <row r="4244" spans="1:7" x14ac:dyDescent="0.2">
      <c r="A4244" s="213"/>
      <c r="B4244" s="214"/>
      <c r="C4244" s="213"/>
      <c r="D4244" s="213"/>
      <c r="E4244" s="213"/>
      <c r="F4244" s="213"/>
      <c r="G4244" s="213"/>
    </row>
    <row r="4245" spans="1:7" x14ac:dyDescent="0.2">
      <c r="A4245" s="213"/>
      <c r="B4245" s="214"/>
      <c r="C4245" s="213"/>
      <c r="D4245" s="213"/>
      <c r="E4245" s="213"/>
      <c r="F4245" s="213"/>
      <c r="G4245" s="213"/>
    </row>
    <row r="4246" spans="1:7" x14ac:dyDescent="0.2">
      <c r="A4246" s="213"/>
      <c r="B4246" s="214"/>
      <c r="C4246" s="213"/>
      <c r="D4246" s="213"/>
      <c r="E4246" s="213"/>
      <c r="F4246" s="213"/>
      <c r="G4246" s="213"/>
    </row>
    <row r="4247" spans="1:7" x14ac:dyDescent="0.2">
      <c r="A4247" s="213"/>
      <c r="B4247" s="214"/>
      <c r="C4247" s="213"/>
      <c r="D4247" s="213"/>
      <c r="E4247" s="213"/>
      <c r="F4247" s="213"/>
      <c r="G4247" s="213"/>
    </row>
    <row r="4248" spans="1:7" x14ac:dyDescent="0.2">
      <c r="A4248" s="213"/>
      <c r="B4248" s="214"/>
      <c r="C4248" s="213"/>
      <c r="D4248" s="213"/>
      <c r="E4248" s="213"/>
      <c r="F4248" s="213"/>
      <c r="G4248" s="213"/>
    </row>
    <row r="4249" spans="1:7" x14ac:dyDescent="0.2">
      <c r="A4249" s="213"/>
      <c r="B4249" s="214"/>
      <c r="C4249" s="213"/>
      <c r="D4249" s="213"/>
      <c r="E4249" s="213"/>
      <c r="F4249" s="213"/>
      <c r="G4249" s="213"/>
    </row>
    <row r="4250" spans="1:7" x14ac:dyDescent="0.2">
      <c r="A4250" s="213"/>
      <c r="B4250" s="214"/>
      <c r="C4250" s="213"/>
      <c r="D4250" s="213"/>
      <c r="E4250" s="213"/>
      <c r="F4250" s="213"/>
      <c r="G4250" s="213"/>
    </row>
    <row r="4251" spans="1:7" x14ac:dyDescent="0.2">
      <c r="A4251" s="213"/>
      <c r="B4251" s="214"/>
      <c r="C4251" s="213"/>
      <c r="D4251" s="213"/>
      <c r="E4251" s="213"/>
      <c r="F4251" s="213"/>
      <c r="G4251" s="213"/>
    </row>
    <row r="4252" spans="1:7" x14ac:dyDescent="0.2">
      <c r="A4252" s="213"/>
      <c r="B4252" s="214"/>
      <c r="C4252" s="213"/>
      <c r="D4252" s="213"/>
      <c r="E4252" s="213"/>
      <c r="F4252" s="213"/>
      <c r="G4252" s="213"/>
    </row>
    <row r="4253" spans="1:7" x14ac:dyDescent="0.2">
      <c r="A4253" s="213"/>
      <c r="B4253" s="214"/>
      <c r="C4253" s="213"/>
      <c r="D4253" s="213"/>
      <c r="E4253" s="213"/>
      <c r="F4253" s="213"/>
      <c r="G4253" s="213"/>
    </row>
    <row r="4254" spans="1:7" x14ac:dyDescent="0.2">
      <c r="A4254" s="213"/>
      <c r="B4254" s="214"/>
      <c r="C4254" s="213"/>
      <c r="D4254" s="213"/>
      <c r="E4254" s="213"/>
      <c r="F4254" s="213"/>
      <c r="G4254" s="213"/>
    </row>
    <row r="4255" spans="1:7" x14ac:dyDescent="0.2">
      <c r="A4255" s="213"/>
      <c r="B4255" s="214"/>
      <c r="C4255" s="213"/>
      <c r="D4255" s="213"/>
      <c r="E4255" s="213"/>
      <c r="F4255" s="213"/>
      <c r="G4255" s="213"/>
    </row>
    <row r="4256" spans="1:7" x14ac:dyDescent="0.2">
      <c r="A4256" s="213"/>
      <c r="B4256" s="214"/>
      <c r="C4256" s="213"/>
      <c r="D4256" s="213"/>
      <c r="E4256" s="213"/>
      <c r="F4256" s="213"/>
      <c r="G4256" s="213"/>
    </row>
    <row r="4257" spans="1:7" x14ac:dyDescent="0.2">
      <c r="A4257" s="213"/>
      <c r="B4257" s="214"/>
      <c r="C4257" s="213"/>
      <c r="D4257" s="213"/>
      <c r="E4257" s="213"/>
      <c r="F4257" s="213"/>
      <c r="G4257" s="213"/>
    </row>
    <row r="4258" spans="1:7" x14ac:dyDescent="0.2">
      <c r="A4258" s="213"/>
      <c r="B4258" s="214"/>
      <c r="C4258" s="213"/>
      <c r="D4258" s="213"/>
      <c r="E4258" s="213"/>
      <c r="F4258" s="213"/>
      <c r="G4258" s="213"/>
    </row>
    <row r="4259" spans="1:7" x14ac:dyDescent="0.2">
      <c r="A4259" s="213"/>
      <c r="B4259" s="214"/>
      <c r="C4259" s="213"/>
      <c r="D4259" s="213"/>
      <c r="E4259" s="213"/>
      <c r="F4259" s="213"/>
      <c r="G4259" s="213"/>
    </row>
    <row r="4260" spans="1:7" x14ac:dyDescent="0.2">
      <c r="A4260" s="213"/>
      <c r="B4260" s="214"/>
      <c r="C4260" s="213"/>
      <c r="D4260" s="213"/>
      <c r="E4260" s="213"/>
      <c r="F4260" s="213"/>
      <c r="G4260" s="213"/>
    </row>
    <row r="4261" spans="1:7" x14ac:dyDescent="0.2">
      <c r="A4261" s="213"/>
      <c r="B4261" s="214"/>
      <c r="C4261" s="213"/>
      <c r="D4261" s="213"/>
      <c r="E4261" s="213"/>
      <c r="F4261" s="213"/>
      <c r="G4261" s="213"/>
    </row>
    <row r="4262" spans="1:7" x14ac:dyDescent="0.2">
      <c r="A4262" s="213"/>
      <c r="B4262" s="214"/>
      <c r="C4262" s="213"/>
      <c r="D4262" s="213"/>
      <c r="E4262" s="213"/>
      <c r="F4262" s="213"/>
      <c r="G4262" s="213"/>
    </row>
    <row r="4263" spans="1:7" x14ac:dyDescent="0.2">
      <c r="A4263" s="213"/>
      <c r="B4263" s="214"/>
      <c r="C4263" s="213"/>
      <c r="D4263" s="213"/>
      <c r="E4263" s="213"/>
      <c r="F4263" s="213"/>
      <c r="G4263" s="213"/>
    </row>
    <row r="4264" spans="1:7" x14ac:dyDescent="0.2">
      <c r="A4264" s="213"/>
      <c r="B4264" s="214"/>
      <c r="C4264" s="213"/>
      <c r="D4264" s="213"/>
      <c r="E4264" s="213"/>
      <c r="F4264" s="213"/>
      <c r="G4264" s="213"/>
    </row>
    <row r="4265" spans="1:7" x14ac:dyDescent="0.2">
      <c r="A4265" s="213"/>
      <c r="B4265" s="214"/>
      <c r="C4265" s="213"/>
      <c r="D4265" s="213"/>
      <c r="E4265" s="213"/>
      <c r="F4265" s="213"/>
      <c r="G4265" s="213"/>
    </row>
    <row r="4266" spans="1:7" x14ac:dyDescent="0.2">
      <c r="A4266" s="213"/>
      <c r="B4266" s="214"/>
      <c r="C4266" s="213"/>
      <c r="D4266" s="213"/>
      <c r="E4266" s="213"/>
      <c r="F4266" s="213"/>
      <c r="G4266" s="213"/>
    </row>
    <row r="4267" spans="1:7" x14ac:dyDescent="0.2">
      <c r="A4267" s="213"/>
      <c r="B4267" s="214"/>
      <c r="C4267" s="213"/>
      <c r="D4267" s="213"/>
      <c r="E4267" s="213"/>
      <c r="F4267" s="213"/>
      <c r="G4267" s="213"/>
    </row>
    <row r="4268" spans="1:7" x14ac:dyDescent="0.2">
      <c r="A4268" s="213"/>
      <c r="B4268" s="214"/>
      <c r="C4268" s="213"/>
      <c r="D4268" s="213"/>
      <c r="E4268" s="213"/>
      <c r="F4268" s="213"/>
      <c r="G4268" s="213"/>
    </row>
    <row r="4269" spans="1:7" x14ac:dyDescent="0.2">
      <c r="A4269" s="213"/>
      <c r="B4269" s="214"/>
      <c r="C4269" s="213"/>
      <c r="D4269" s="213"/>
      <c r="E4269" s="213"/>
      <c r="F4269" s="213"/>
      <c r="G4269" s="213"/>
    </row>
    <row r="4270" spans="1:7" x14ac:dyDescent="0.2">
      <c r="A4270" s="213"/>
      <c r="B4270" s="214"/>
      <c r="C4270" s="213"/>
      <c r="D4270" s="213"/>
      <c r="E4270" s="213"/>
      <c r="F4270" s="213"/>
      <c r="G4270" s="213"/>
    </row>
    <row r="4271" spans="1:7" x14ac:dyDescent="0.2">
      <c r="A4271" s="213"/>
      <c r="B4271" s="214"/>
      <c r="C4271" s="213"/>
      <c r="D4271" s="213"/>
      <c r="E4271" s="213"/>
      <c r="F4271" s="213"/>
      <c r="G4271" s="213"/>
    </row>
    <row r="4272" spans="1:7" x14ac:dyDescent="0.2">
      <c r="A4272" s="213"/>
      <c r="B4272" s="214"/>
      <c r="C4272" s="213"/>
      <c r="D4272" s="213"/>
      <c r="E4272" s="213"/>
      <c r="F4272" s="213"/>
      <c r="G4272" s="213"/>
    </row>
    <row r="4273" spans="1:7" x14ac:dyDescent="0.2">
      <c r="A4273" s="213"/>
      <c r="B4273" s="214"/>
      <c r="C4273" s="213"/>
      <c r="D4273" s="213"/>
      <c r="E4273" s="213"/>
      <c r="F4273" s="213"/>
      <c r="G4273" s="213"/>
    </row>
    <row r="4274" spans="1:7" x14ac:dyDescent="0.2">
      <c r="A4274" s="213"/>
      <c r="B4274" s="214"/>
      <c r="C4274" s="213"/>
      <c r="D4274" s="213"/>
      <c r="E4274" s="213"/>
      <c r="F4274" s="213"/>
      <c r="G4274" s="213"/>
    </row>
    <row r="4275" spans="1:7" x14ac:dyDescent="0.2">
      <c r="A4275" s="213"/>
      <c r="B4275" s="214"/>
      <c r="C4275" s="213"/>
      <c r="D4275" s="213"/>
      <c r="E4275" s="213"/>
      <c r="F4275" s="213"/>
      <c r="G4275" s="213"/>
    </row>
    <row r="4276" spans="1:7" x14ac:dyDescent="0.2">
      <c r="A4276" s="213"/>
      <c r="B4276" s="214"/>
      <c r="C4276" s="213"/>
      <c r="D4276" s="213"/>
      <c r="E4276" s="213"/>
      <c r="F4276" s="213"/>
      <c r="G4276" s="213"/>
    </row>
    <row r="4277" spans="1:7" x14ac:dyDescent="0.2">
      <c r="A4277" s="213"/>
      <c r="B4277" s="214"/>
      <c r="C4277" s="213"/>
      <c r="D4277" s="213"/>
      <c r="E4277" s="213"/>
      <c r="F4277" s="213"/>
      <c r="G4277" s="213"/>
    </row>
    <row r="4278" spans="1:7" x14ac:dyDescent="0.2">
      <c r="A4278" s="213"/>
      <c r="B4278" s="214"/>
      <c r="C4278" s="213"/>
      <c r="D4278" s="213"/>
      <c r="E4278" s="213"/>
      <c r="F4278" s="213"/>
      <c r="G4278" s="213"/>
    </row>
    <row r="4279" spans="1:7" x14ac:dyDescent="0.2">
      <c r="A4279" s="213"/>
      <c r="B4279" s="214"/>
      <c r="C4279" s="213"/>
      <c r="D4279" s="213"/>
      <c r="E4279" s="213"/>
      <c r="F4279" s="213"/>
      <c r="G4279" s="213"/>
    </row>
    <row r="4280" spans="1:7" x14ac:dyDescent="0.2">
      <c r="A4280" s="213"/>
      <c r="B4280" s="214"/>
      <c r="C4280" s="213"/>
      <c r="D4280" s="213"/>
      <c r="E4280" s="213"/>
      <c r="F4280" s="213"/>
      <c r="G4280" s="213"/>
    </row>
    <row r="4281" spans="1:7" x14ac:dyDescent="0.2">
      <c r="A4281" s="213"/>
      <c r="B4281" s="214"/>
      <c r="C4281" s="213"/>
      <c r="D4281" s="213"/>
      <c r="E4281" s="213"/>
      <c r="F4281" s="213"/>
      <c r="G4281" s="213"/>
    </row>
    <row r="4282" spans="1:7" x14ac:dyDescent="0.2">
      <c r="A4282" s="213"/>
      <c r="B4282" s="214"/>
      <c r="C4282" s="213"/>
      <c r="D4282" s="213"/>
      <c r="E4282" s="213"/>
      <c r="F4282" s="213"/>
      <c r="G4282" s="213"/>
    </row>
    <row r="4283" spans="1:7" x14ac:dyDescent="0.2">
      <c r="A4283" s="213"/>
      <c r="B4283" s="214"/>
      <c r="C4283" s="213"/>
      <c r="D4283" s="213"/>
      <c r="E4283" s="213"/>
      <c r="F4283" s="213"/>
      <c r="G4283" s="213"/>
    </row>
    <row r="4284" spans="1:7" x14ac:dyDescent="0.2">
      <c r="A4284" s="213"/>
      <c r="B4284" s="214"/>
      <c r="C4284" s="213"/>
      <c r="D4284" s="213"/>
      <c r="E4284" s="213"/>
      <c r="F4284" s="213"/>
      <c r="G4284" s="213"/>
    </row>
    <row r="4285" spans="1:7" x14ac:dyDescent="0.2">
      <c r="A4285" s="213"/>
      <c r="B4285" s="214"/>
      <c r="C4285" s="213"/>
      <c r="D4285" s="213"/>
      <c r="E4285" s="213"/>
      <c r="F4285" s="213"/>
      <c r="G4285" s="213"/>
    </row>
    <row r="4286" spans="1:7" x14ac:dyDescent="0.2">
      <c r="A4286" s="213"/>
      <c r="B4286" s="214"/>
      <c r="C4286" s="213"/>
      <c r="D4286" s="213"/>
      <c r="E4286" s="213"/>
      <c r="F4286" s="213"/>
      <c r="G4286" s="213"/>
    </row>
    <row r="4287" spans="1:7" x14ac:dyDescent="0.2">
      <c r="A4287" s="213"/>
      <c r="B4287" s="214"/>
      <c r="C4287" s="213"/>
      <c r="D4287" s="213"/>
      <c r="E4287" s="213"/>
      <c r="F4287" s="213"/>
      <c r="G4287" s="213"/>
    </row>
    <row r="4288" spans="1:7" x14ac:dyDescent="0.2">
      <c r="A4288" s="213"/>
      <c r="B4288" s="214"/>
      <c r="C4288" s="213"/>
      <c r="D4288" s="213"/>
      <c r="E4288" s="213"/>
      <c r="F4288" s="213"/>
      <c r="G4288" s="213"/>
    </row>
    <row r="4289" spans="1:7" x14ac:dyDescent="0.2">
      <c r="A4289" s="213"/>
      <c r="B4289" s="214"/>
      <c r="C4289" s="213"/>
      <c r="D4289" s="213"/>
      <c r="E4289" s="213"/>
      <c r="F4289" s="213"/>
      <c r="G4289" s="213"/>
    </row>
    <row r="4290" spans="1:7" x14ac:dyDescent="0.2">
      <c r="A4290" s="213"/>
      <c r="B4290" s="214"/>
      <c r="C4290" s="213"/>
      <c r="D4290" s="213"/>
      <c r="E4290" s="213"/>
      <c r="F4290" s="213"/>
      <c r="G4290" s="213"/>
    </row>
    <row r="4291" spans="1:7" x14ac:dyDescent="0.2">
      <c r="A4291" s="213"/>
      <c r="B4291" s="214"/>
      <c r="C4291" s="213"/>
      <c r="D4291" s="213"/>
      <c r="E4291" s="213"/>
      <c r="F4291" s="213"/>
      <c r="G4291" s="213"/>
    </row>
    <row r="4292" spans="1:7" x14ac:dyDescent="0.2">
      <c r="A4292" s="213"/>
      <c r="B4292" s="214"/>
      <c r="C4292" s="213"/>
      <c r="D4292" s="213"/>
      <c r="E4292" s="213"/>
      <c r="F4292" s="213"/>
      <c r="G4292" s="213"/>
    </row>
    <row r="4293" spans="1:7" x14ac:dyDescent="0.2">
      <c r="A4293" s="213"/>
      <c r="B4293" s="214"/>
      <c r="C4293" s="213"/>
      <c r="D4293" s="213"/>
      <c r="E4293" s="213"/>
      <c r="F4293" s="213"/>
      <c r="G4293" s="213"/>
    </row>
    <row r="4294" spans="1:7" x14ac:dyDescent="0.2">
      <c r="A4294" s="213"/>
      <c r="B4294" s="214"/>
      <c r="C4294" s="213"/>
      <c r="D4294" s="213"/>
      <c r="E4294" s="213"/>
      <c r="F4294" s="213"/>
      <c r="G4294" s="213"/>
    </row>
    <row r="4295" spans="1:7" x14ac:dyDescent="0.2">
      <c r="A4295" s="213"/>
      <c r="B4295" s="214"/>
      <c r="C4295" s="213"/>
      <c r="D4295" s="213"/>
      <c r="E4295" s="213"/>
      <c r="F4295" s="213"/>
      <c r="G4295" s="213"/>
    </row>
    <row r="4296" spans="1:7" x14ac:dyDescent="0.2">
      <c r="A4296" s="213"/>
      <c r="B4296" s="214"/>
      <c r="C4296" s="213"/>
      <c r="D4296" s="213"/>
      <c r="E4296" s="213"/>
      <c r="F4296" s="213"/>
      <c r="G4296" s="213"/>
    </row>
    <row r="4297" spans="1:7" x14ac:dyDescent="0.2">
      <c r="A4297" s="213"/>
      <c r="B4297" s="214"/>
      <c r="C4297" s="213"/>
      <c r="D4297" s="213"/>
      <c r="E4297" s="213"/>
      <c r="F4297" s="213"/>
      <c r="G4297" s="213"/>
    </row>
    <row r="4298" spans="1:7" x14ac:dyDescent="0.2">
      <c r="A4298" s="213"/>
      <c r="B4298" s="214"/>
      <c r="C4298" s="213"/>
      <c r="D4298" s="213"/>
      <c r="E4298" s="213"/>
      <c r="F4298" s="213"/>
      <c r="G4298" s="213"/>
    </row>
    <row r="4299" spans="1:7" x14ac:dyDescent="0.2">
      <c r="A4299" s="213"/>
      <c r="B4299" s="214"/>
      <c r="C4299" s="213"/>
      <c r="D4299" s="213"/>
      <c r="E4299" s="213"/>
      <c r="F4299" s="213"/>
      <c r="G4299" s="213"/>
    </row>
    <row r="4300" spans="1:7" x14ac:dyDescent="0.2">
      <c r="A4300" s="213"/>
      <c r="B4300" s="214"/>
      <c r="C4300" s="213"/>
      <c r="D4300" s="213"/>
      <c r="E4300" s="213"/>
      <c r="F4300" s="213"/>
      <c r="G4300" s="213"/>
    </row>
    <row r="4301" spans="1:7" x14ac:dyDescent="0.2">
      <c r="A4301" s="213"/>
      <c r="B4301" s="214"/>
      <c r="C4301" s="213"/>
      <c r="D4301" s="213"/>
      <c r="E4301" s="213"/>
      <c r="F4301" s="213"/>
      <c r="G4301" s="213"/>
    </row>
    <row r="4302" spans="1:7" x14ac:dyDescent="0.2">
      <c r="A4302" s="213"/>
      <c r="B4302" s="214"/>
      <c r="C4302" s="213"/>
      <c r="D4302" s="213"/>
      <c r="E4302" s="213"/>
      <c r="F4302" s="213"/>
      <c r="G4302" s="213"/>
    </row>
    <row r="4303" spans="1:7" x14ac:dyDescent="0.2">
      <c r="A4303" s="213"/>
      <c r="B4303" s="214"/>
      <c r="C4303" s="213"/>
      <c r="D4303" s="213"/>
      <c r="E4303" s="213"/>
      <c r="F4303" s="213"/>
      <c r="G4303" s="213"/>
    </row>
    <row r="4304" spans="1:7" x14ac:dyDescent="0.2">
      <c r="A4304" s="213"/>
      <c r="B4304" s="214"/>
      <c r="C4304" s="213"/>
      <c r="D4304" s="213"/>
      <c r="E4304" s="213"/>
      <c r="F4304" s="213"/>
      <c r="G4304" s="213"/>
    </row>
    <row r="4305" spans="1:7" x14ac:dyDescent="0.2">
      <c r="A4305" s="213"/>
      <c r="B4305" s="214"/>
      <c r="C4305" s="213"/>
      <c r="D4305" s="213"/>
      <c r="E4305" s="213"/>
      <c r="F4305" s="213"/>
      <c r="G4305" s="213"/>
    </row>
    <row r="4306" spans="1:7" x14ac:dyDescent="0.2">
      <c r="A4306" s="213"/>
      <c r="B4306" s="214"/>
      <c r="C4306" s="213"/>
      <c r="D4306" s="213"/>
      <c r="E4306" s="213"/>
      <c r="F4306" s="213"/>
      <c r="G4306" s="213"/>
    </row>
    <row r="4307" spans="1:7" x14ac:dyDescent="0.2">
      <c r="A4307" s="213"/>
      <c r="B4307" s="214"/>
      <c r="C4307" s="213"/>
      <c r="D4307" s="213"/>
      <c r="E4307" s="213"/>
      <c r="F4307" s="213"/>
      <c r="G4307" s="213"/>
    </row>
    <row r="4308" spans="1:7" x14ac:dyDescent="0.2">
      <c r="A4308" s="213"/>
      <c r="B4308" s="214"/>
      <c r="C4308" s="213"/>
      <c r="D4308" s="213"/>
      <c r="E4308" s="213"/>
      <c r="F4308" s="213"/>
      <c r="G4308" s="213"/>
    </row>
    <row r="4309" spans="1:7" x14ac:dyDescent="0.2">
      <c r="A4309" s="213"/>
      <c r="B4309" s="214"/>
      <c r="C4309" s="213"/>
      <c r="D4309" s="213"/>
      <c r="E4309" s="213"/>
      <c r="F4309" s="213"/>
      <c r="G4309" s="213"/>
    </row>
    <row r="4310" spans="1:7" x14ac:dyDescent="0.2">
      <c r="A4310" s="213"/>
      <c r="B4310" s="214"/>
      <c r="C4310" s="213"/>
      <c r="D4310" s="213"/>
      <c r="E4310" s="213"/>
      <c r="F4310" s="213"/>
      <c r="G4310" s="213"/>
    </row>
    <row r="4311" spans="1:7" x14ac:dyDescent="0.2">
      <c r="A4311" s="213"/>
      <c r="B4311" s="214"/>
      <c r="C4311" s="213"/>
      <c r="D4311" s="213"/>
      <c r="E4311" s="213"/>
      <c r="F4311" s="213"/>
      <c r="G4311" s="213"/>
    </row>
    <row r="4312" spans="1:7" x14ac:dyDescent="0.2">
      <c r="A4312" s="213"/>
      <c r="B4312" s="214"/>
      <c r="C4312" s="213"/>
      <c r="D4312" s="213"/>
      <c r="E4312" s="213"/>
      <c r="F4312" s="213"/>
      <c r="G4312" s="213"/>
    </row>
    <row r="4313" spans="1:7" x14ac:dyDescent="0.2">
      <c r="A4313" s="213"/>
      <c r="B4313" s="214"/>
      <c r="C4313" s="213"/>
      <c r="D4313" s="213"/>
      <c r="E4313" s="213"/>
      <c r="F4313" s="213"/>
      <c r="G4313" s="213"/>
    </row>
    <row r="4314" spans="1:7" x14ac:dyDescent="0.2">
      <c r="A4314" s="213"/>
      <c r="B4314" s="214"/>
      <c r="C4314" s="213"/>
      <c r="D4314" s="213"/>
      <c r="E4314" s="213"/>
      <c r="F4314" s="213"/>
      <c r="G4314" s="213"/>
    </row>
    <row r="4315" spans="1:7" x14ac:dyDescent="0.2">
      <c r="A4315" s="213"/>
      <c r="B4315" s="214"/>
      <c r="C4315" s="213"/>
      <c r="D4315" s="213"/>
      <c r="E4315" s="213"/>
      <c r="F4315" s="213"/>
      <c r="G4315" s="213"/>
    </row>
    <row r="4316" spans="1:7" x14ac:dyDescent="0.2">
      <c r="A4316" s="213"/>
      <c r="B4316" s="214"/>
      <c r="C4316" s="213"/>
      <c r="D4316" s="213"/>
      <c r="E4316" s="213"/>
      <c r="F4316" s="213"/>
      <c r="G4316" s="213"/>
    </row>
    <row r="4317" spans="1:7" x14ac:dyDescent="0.2">
      <c r="A4317" s="213"/>
      <c r="B4317" s="214"/>
      <c r="C4317" s="213"/>
      <c r="D4317" s="213"/>
      <c r="E4317" s="213"/>
      <c r="F4317" s="213"/>
      <c r="G4317" s="213"/>
    </row>
    <row r="4318" spans="1:7" x14ac:dyDescent="0.2">
      <c r="A4318" s="213"/>
      <c r="B4318" s="214"/>
      <c r="C4318" s="213"/>
      <c r="D4318" s="213"/>
      <c r="E4318" s="213"/>
      <c r="F4318" s="213"/>
      <c r="G4318" s="213"/>
    </row>
    <row r="4319" spans="1:7" x14ac:dyDescent="0.2">
      <c r="A4319" s="213"/>
      <c r="B4319" s="214"/>
      <c r="C4319" s="213"/>
      <c r="D4319" s="213"/>
      <c r="E4319" s="213"/>
      <c r="F4319" s="213"/>
      <c r="G4319" s="213"/>
    </row>
    <row r="4320" spans="1:7" x14ac:dyDescent="0.2">
      <c r="A4320" s="213"/>
      <c r="B4320" s="214"/>
      <c r="C4320" s="213"/>
      <c r="D4320" s="213"/>
      <c r="E4320" s="213"/>
      <c r="F4320" s="213"/>
      <c r="G4320" s="213"/>
    </row>
    <row r="4321" spans="1:7" x14ac:dyDescent="0.2">
      <c r="A4321" s="213"/>
      <c r="B4321" s="214"/>
      <c r="C4321" s="213"/>
      <c r="D4321" s="213"/>
      <c r="E4321" s="213"/>
      <c r="F4321" s="213"/>
      <c r="G4321" s="213"/>
    </row>
    <row r="4322" spans="1:7" x14ac:dyDescent="0.2">
      <c r="A4322" s="213"/>
      <c r="B4322" s="214"/>
      <c r="C4322" s="213"/>
      <c r="D4322" s="213"/>
      <c r="E4322" s="213"/>
      <c r="F4322" s="213"/>
      <c r="G4322" s="213"/>
    </row>
    <row r="4323" spans="1:7" x14ac:dyDescent="0.2">
      <c r="A4323" s="213"/>
      <c r="B4323" s="214"/>
      <c r="C4323" s="213"/>
      <c r="D4323" s="213"/>
      <c r="E4323" s="213"/>
      <c r="F4323" s="213"/>
      <c r="G4323" s="213"/>
    </row>
    <row r="4324" spans="1:7" x14ac:dyDescent="0.2">
      <c r="A4324" s="213"/>
      <c r="B4324" s="214"/>
      <c r="C4324" s="213"/>
      <c r="D4324" s="213"/>
      <c r="E4324" s="213"/>
      <c r="F4324" s="213"/>
      <c r="G4324" s="213"/>
    </row>
    <row r="4325" spans="1:7" x14ac:dyDescent="0.2">
      <c r="A4325" s="213"/>
      <c r="B4325" s="214"/>
      <c r="C4325" s="213"/>
      <c r="D4325" s="213"/>
      <c r="E4325" s="213"/>
      <c r="F4325" s="213"/>
      <c r="G4325" s="213"/>
    </row>
    <row r="4326" spans="1:7" x14ac:dyDescent="0.2">
      <c r="A4326" s="213"/>
      <c r="B4326" s="214"/>
      <c r="C4326" s="213"/>
      <c r="D4326" s="213"/>
      <c r="E4326" s="213"/>
      <c r="F4326" s="213"/>
      <c r="G4326" s="213"/>
    </row>
    <row r="4327" spans="1:7" x14ac:dyDescent="0.2">
      <c r="A4327" s="213"/>
      <c r="B4327" s="214"/>
      <c r="C4327" s="213"/>
      <c r="D4327" s="213"/>
      <c r="E4327" s="213"/>
      <c r="F4327" s="213"/>
      <c r="G4327" s="213"/>
    </row>
    <row r="4328" spans="1:7" x14ac:dyDescent="0.2">
      <c r="A4328" s="213"/>
      <c r="B4328" s="214"/>
      <c r="C4328" s="213"/>
      <c r="D4328" s="213"/>
      <c r="E4328" s="213"/>
      <c r="F4328" s="213"/>
      <c r="G4328" s="213"/>
    </row>
    <row r="4329" spans="1:7" x14ac:dyDescent="0.2">
      <c r="A4329" s="213"/>
      <c r="B4329" s="214"/>
      <c r="C4329" s="213"/>
      <c r="D4329" s="213"/>
      <c r="E4329" s="213"/>
      <c r="F4329" s="213"/>
      <c r="G4329" s="213"/>
    </row>
    <row r="4330" spans="1:7" x14ac:dyDescent="0.2">
      <c r="A4330" s="213"/>
      <c r="B4330" s="214"/>
      <c r="C4330" s="213"/>
      <c r="D4330" s="213"/>
      <c r="E4330" s="213"/>
      <c r="F4330" s="213"/>
      <c r="G4330" s="213"/>
    </row>
    <row r="4331" spans="1:7" x14ac:dyDescent="0.2">
      <c r="A4331" s="213"/>
      <c r="B4331" s="214"/>
      <c r="C4331" s="213"/>
      <c r="D4331" s="213"/>
      <c r="E4331" s="213"/>
      <c r="F4331" s="213"/>
      <c r="G4331" s="213"/>
    </row>
    <row r="4332" spans="1:7" x14ac:dyDescent="0.2">
      <c r="A4332" s="213"/>
      <c r="B4332" s="214"/>
      <c r="C4332" s="213"/>
      <c r="D4332" s="213"/>
      <c r="E4332" s="213"/>
      <c r="F4332" s="213"/>
      <c r="G4332" s="213"/>
    </row>
    <row r="4333" spans="1:7" x14ac:dyDescent="0.2">
      <c r="A4333" s="213"/>
      <c r="B4333" s="214"/>
      <c r="C4333" s="213"/>
      <c r="D4333" s="213"/>
      <c r="E4333" s="213"/>
      <c r="F4333" s="213"/>
      <c r="G4333" s="213"/>
    </row>
    <row r="4334" spans="1:7" x14ac:dyDescent="0.2">
      <c r="A4334" s="213"/>
      <c r="B4334" s="214"/>
      <c r="C4334" s="213"/>
      <c r="D4334" s="213"/>
      <c r="E4334" s="213"/>
      <c r="F4334" s="213"/>
      <c r="G4334" s="213"/>
    </row>
    <row r="4335" spans="1:7" x14ac:dyDescent="0.2">
      <c r="A4335" s="213"/>
      <c r="B4335" s="214"/>
      <c r="C4335" s="213"/>
      <c r="D4335" s="213"/>
      <c r="E4335" s="213"/>
      <c r="F4335" s="213"/>
      <c r="G4335" s="213"/>
    </row>
    <row r="4336" spans="1:7" x14ac:dyDescent="0.2">
      <c r="A4336" s="213"/>
      <c r="B4336" s="214"/>
      <c r="C4336" s="213"/>
      <c r="D4336" s="213"/>
      <c r="E4336" s="213"/>
      <c r="F4336" s="213"/>
      <c r="G4336" s="213"/>
    </row>
    <row r="4337" spans="1:7" x14ac:dyDescent="0.2">
      <c r="A4337" s="213"/>
      <c r="B4337" s="214"/>
      <c r="C4337" s="213"/>
      <c r="D4337" s="213"/>
      <c r="E4337" s="213"/>
      <c r="F4337" s="213"/>
      <c r="G4337" s="213"/>
    </row>
    <row r="4338" spans="1:7" x14ac:dyDescent="0.2">
      <c r="A4338" s="213"/>
      <c r="B4338" s="214"/>
      <c r="C4338" s="213"/>
      <c r="D4338" s="213"/>
      <c r="E4338" s="213"/>
      <c r="F4338" s="213"/>
      <c r="G4338" s="213"/>
    </row>
    <row r="4339" spans="1:7" x14ac:dyDescent="0.2">
      <c r="A4339" s="213"/>
      <c r="B4339" s="214"/>
      <c r="C4339" s="213"/>
      <c r="D4339" s="213"/>
      <c r="E4339" s="213"/>
      <c r="F4339" s="213"/>
      <c r="G4339" s="213"/>
    </row>
    <row r="4340" spans="1:7" x14ac:dyDescent="0.2">
      <c r="A4340" s="213"/>
      <c r="B4340" s="214"/>
      <c r="C4340" s="213"/>
      <c r="D4340" s="213"/>
      <c r="E4340" s="213"/>
      <c r="F4340" s="213"/>
      <c r="G4340" s="213"/>
    </row>
    <row r="4341" spans="1:7" x14ac:dyDescent="0.2">
      <c r="A4341" s="213"/>
      <c r="B4341" s="214"/>
      <c r="C4341" s="213"/>
      <c r="D4341" s="213"/>
      <c r="E4341" s="213"/>
      <c r="F4341" s="213"/>
      <c r="G4341" s="213"/>
    </row>
    <row r="4342" spans="1:7" x14ac:dyDescent="0.2">
      <c r="A4342" s="213"/>
      <c r="B4342" s="214"/>
      <c r="C4342" s="213"/>
      <c r="D4342" s="213"/>
      <c r="E4342" s="213"/>
      <c r="F4342" s="213"/>
      <c r="G4342" s="213"/>
    </row>
    <row r="4343" spans="1:7" x14ac:dyDescent="0.2">
      <c r="A4343" s="213"/>
      <c r="B4343" s="214"/>
      <c r="C4343" s="213"/>
      <c r="D4343" s="213"/>
      <c r="E4343" s="213"/>
      <c r="F4343" s="213"/>
      <c r="G4343" s="213"/>
    </row>
    <row r="4344" spans="1:7" x14ac:dyDescent="0.2">
      <c r="A4344" s="213"/>
      <c r="B4344" s="214"/>
      <c r="C4344" s="213"/>
      <c r="D4344" s="213"/>
      <c r="E4344" s="213"/>
      <c r="F4344" s="213"/>
      <c r="G4344" s="213"/>
    </row>
    <row r="4345" spans="1:7" x14ac:dyDescent="0.2">
      <c r="A4345" s="213"/>
      <c r="B4345" s="214"/>
      <c r="C4345" s="213"/>
      <c r="D4345" s="213"/>
      <c r="E4345" s="213"/>
      <c r="F4345" s="213"/>
      <c r="G4345" s="213"/>
    </row>
    <row r="4346" spans="1:7" x14ac:dyDescent="0.2">
      <c r="A4346" s="213"/>
      <c r="B4346" s="214"/>
      <c r="C4346" s="213"/>
      <c r="D4346" s="213"/>
      <c r="E4346" s="213"/>
      <c r="F4346" s="213"/>
      <c r="G4346" s="213"/>
    </row>
    <row r="4347" spans="1:7" x14ac:dyDescent="0.2">
      <c r="A4347" s="213"/>
      <c r="B4347" s="214"/>
      <c r="C4347" s="213"/>
      <c r="D4347" s="213"/>
      <c r="E4347" s="213"/>
      <c r="F4347" s="213"/>
      <c r="G4347" s="213"/>
    </row>
    <row r="4348" spans="1:7" x14ac:dyDescent="0.2">
      <c r="A4348" s="213"/>
      <c r="B4348" s="214"/>
      <c r="C4348" s="213"/>
      <c r="D4348" s="213"/>
      <c r="E4348" s="213"/>
      <c r="F4348" s="213"/>
      <c r="G4348" s="213"/>
    </row>
    <row r="4349" spans="1:7" x14ac:dyDescent="0.2">
      <c r="A4349" s="213"/>
      <c r="B4349" s="214"/>
      <c r="C4349" s="213"/>
      <c r="D4349" s="213"/>
      <c r="E4349" s="213"/>
      <c r="F4349" s="213"/>
      <c r="G4349" s="213"/>
    </row>
    <row r="4350" spans="1:7" x14ac:dyDescent="0.2">
      <c r="A4350" s="213"/>
      <c r="B4350" s="214"/>
      <c r="C4350" s="213"/>
      <c r="D4350" s="213"/>
      <c r="E4350" s="213"/>
      <c r="F4350" s="213"/>
      <c r="G4350" s="213"/>
    </row>
    <row r="4351" spans="1:7" x14ac:dyDescent="0.2">
      <c r="A4351" s="213"/>
      <c r="B4351" s="214"/>
      <c r="C4351" s="213"/>
      <c r="D4351" s="213"/>
      <c r="E4351" s="213"/>
      <c r="F4351" s="213"/>
      <c r="G4351" s="213"/>
    </row>
    <row r="4352" spans="1:7" x14ac:dyDescent="0.2">
      <c r="A4352" s="213"/>
      <c r="B4352" s="214"/>
      <c r="C4352" s="213"/>
      <c r="D4352" s="213"/>
      <c r="E4352" s="213"/>
      <c r="F4352" s="213"/>
      <c r="G4352" s="213"/>
    </row>
    <row r="4353" spans="1:7" x14ac:dyDescent="0.2">
      <c r="A4353" s="213"/>
      <c r="B4353" s="214"/>
      <c r="C4353" s="213"/>
      <c r="D4353" s="213"/>
      <c r="E4353" s="213"/>
      <c r="F4353" s="213"/>
      <c r="G4353" s="213"/>
    </row>
    <row r="4354" spans="1:7" x14ac:dyDescent="0.2">
      <c r="A4354" s="213"/>
      <c r="B4354" s="214"/>
      <c r="C4354" s="213"/>
      <c r="D4354" s="213"/>
      <c r="E4354" s="213"/>
      <c r="F4354" s="213"/>
      <c r="G4354" s="213"/>
    </row>
    <row r="4355" spans="1:7" x14ac:dyDescent="0.2">
      <c r="A4355" s="213"/>
      <c r="B4355" s="214"/>
      <c r="C4355" s="213"/>
      <c r="D4355" s="213"/>
      <c r="E4355" s="213"/>
      <c r="F4355" s="213"/>
      <c r="G4355" s="213"/>
    </row>
    <row r="4356" spans="1:7" x14ac:dyDescent="0.2">
      <c r="A4356" s="213"/>
      <c r="B4356" s="214"/>
      <c r="C4356" s="213"/>
      <c r="D4356" s="213"/>
      <c r="E4356" s="213"/>
      <c r="F4356" s="213"/>
      <c r="G4356" s="213"/>
    </row>
    <row r="4357" spans="1:7" x14ac:dyDescent="0.2">
      <c r="A4357" s="213"/>
      <c r="B4357" s="214"/>
      <c r="C4357" s="213"/>
      <c r="D4357" s="213"/>
      <c r="E4357" s="213"/>
      <c r="F4357" s="213"/>
      <c r="G4357" s="213"/>
    </row>
    <row r="4358" spans="1:7" x14ac:dyDescent="0.2">
      <c r="A4358" s="213"/>
      <c r="B4358" s="214"/>
      <c r="C4358" s="213"/>
      <c r="D4358" s="213"/>
      <c r="E4358" s="213"/>
      <c r="F4358" s="213"/>
      <c r="G4358" s="213"/>
    </row>
    <row r="4359" spans="1:7" x14ac:dyDescent="0.2">
      <c r="A4359" s="213"/>
      <c r="B4359" s="214"/>
      <c r="C4359" s="213"/>
      <c r="D4359" s="213"/>
      <c r="E4359" s="213"/>
      <c r="F4359" s="213"/>
      <c r="G4359" s="213"/>
    </row>
    <row r="4360" spans="1:7" x14ac:dyDescent="0.2">
      <c r="A4360" s="213"/>
      <c r="B4360" s="214"/>
      <c r="C4360" s="213"/>
      <c r="D4360" s="213"/>
      <c r="E4360" s="213"/>
      <c r="F4360" s="213"/>
      <c r="G4360" s="213"/>
    </row>
    <row r="4361" spans="1:7" x14ac:dyDescent="0.2">
      <c r="A4361" s="213"/>
      <c r="B4361" s="214"/>
      <c r="C4361" s="213"/>
      <c r="D4361" s="213"/>
      <c r="E4361" s="213"/>
      <c r="F4361" s="213"/>
      <c r="G4361" s="213"/>
    </row>
    <row r="4362" spans="1:7" x14ac:dyDescent="0.2">
      <c r="A4362" s="213"/>
      <c r="B4362" s="214"/>
      <c r="C4362" s="213"/>
      <c r="D4362" s="213"/>
      <c r="E4362" s="213"/>
      <c r="F4362" s="213"/>
      <c r="G4362" s="213"/>
    </row>
    <row r="4363" spans="1:7" x14ac:dyDescent="0.2">
      <c r="A4363" s="213"/>
      <c r="B4363" s="214"/>
      <c r="C4363" s="213"/>
      <c r="D4363" s="213"/>
      <c r="E4363" s="213"/>
      <c r="F4363" s="213"/>
      <c r="G4363" s="213"/>
    </row>
    <row r="4364" spans="1:7" x14ac:dyDescent="0.2">
      <c r="A4364" s="213"/>
      <c r="B4364" s="214"/>
      <c r="C4364" s="213"/>
      <c r="D4364" s="213"/>
      <c r="E4364" s="213"/>
      <c r="F4364" s="213"/>
      <c r="G4364" s="213"/>
    </row>
    <row r="4365" spans="1:7" x14ac:dyDescent="0.2">
      <c r="A4365" s="213"/>
      <c r="B4365" s="214"/>
      <c r="C4365" s="213"/>
      <c r="D4365" s="213"/>
      <c r="E4365" s="213"/>
      <c r="F4365" s="213"/>
      <c r="G4365" s="213"/>
    </row>
    <row r="4366" spans="1:7" x14ac:dyDescent="0.2">
      <c r="A4366" s="213"/>
      <c r="B4366" s="214"/>
      <c r="C4366" s="213"/>
      <c r="D4366" s="213"/>
      <c r="E4366" s="213"/>
      <c r="F4366" s="213"/>
      <c r="G4366" s="213"/>
    </row>
    <row r="4367" spans="1:7" x14ac:dyDescent="0.2">
      <c r="A4367" s="213"/>
      <c r="B4367" s="214"/>
      <c r="C4367" s="213"/>
      <c r="D4367" s="213"/>
      <c r="E4367" s="213"/>
      <c r="F4367" s="213"/>
      <c r="G4367" s="213"/>
    </row>
    <row r="4368" spans="1:7" x14ac:dyDescent="0.2">
      <c r="A4368" s="213"/>
      <c r="B4368" s="214"/>
      <c r="C4368" s="213"/>
      <c r="D4368" s="213"/>
      <c r="E4368" s="213"/>
      <c r="F4368" s="213"/>
      <c r="G4368" s="213"/>
    </row>
    <row r="4369" spans="1:7" x14ac:dyDescent="0.2">
      <c r="A4369" s="213"/>
      <c r="B4369" s="214"/>
      <c r="C4369" s="213"/>
      <c r="D4369" s="213"/>
      <c r="E4369" s="213"/>
      <c r="F4369" s="213"/>
      <c r="G4369" s="213"/>
    </row>
    <row r="4370" spans="1:7" x14ac:dyDescent="0.2">
      <c r="A4370" s="213"/>
      <c r="B4370" s="214"/>
      <c r="C4370" s="213"/>
      <c r="D4370" s="213"/>
      <c r="E4370" s="213"/>
      <c r="F4370" s="213"/>
      <c r="G4370" s="213"/>
    </row>
    <row r="4371" spans="1:7" x14ac:dyDescent="0.2">
      <c r="A4371" s="213"/>
      <c r="B4371" s="214"/>
      <c r="C4371" s="213"/>
      <c r="D4371" s="213"/>
      <c r="E4371" s="213"/>
      <c r="F4371" s="213"/>
      <c r="G4371" s="213"/>
    </row>
    <row r="4372" spans="1:7" x14ac:dyDescent="0.2">
      <c r="A4372" s="213"/>
      <c r="B4372" s="214"/>
      <c r="C4372" s="213"/>
      <c r="D4372" s="213"/>
      <c r="E4372" s="213"/>
      <c r="F4372" s="213"/>
      <c r="G4372" s="213"/>
    </row>
    <row r="4373" spans="1:7" x14ac:dyDescent="0.2">
      <c r="A4373" s="213"/>
      <c r="B4373" s="214"/>
      <c r="C4373" s="213"/>
      <c r="D4373" s="213"/>
      <c r="E4373" s="213"/>
      <c r="F4373" s="213"/>
      <c r="G4373" s="213"/>
    </row>
    <row r="4374" spans="1:7" x14ac:dyDescent="0.2">
      <c r="A4374" s="213"/>
      <c r="B4374" s="214"/>
      <c r="C4374" s="213"/>
      <c r="D4374" s="213"/>
      <c r="E4374" s="213"/>
      <c r="F4374" s="213"/>
      <c r="G4374" s="213"/>
    </row>
    <row r="4375" spans="1:7" x14ac:dyDescent="0.2">
      <c r="A4375" s="213"/>
      <c r="B4375" s="214"/>
      <c r="C4375" s="213"/>
      <c r="D4375" s="213"/>
      <c r="E4375" s="213"/>
      <c r="F4375" s="213"/>
      <c r="G4375" s="213"/>
    </row>
    <row r="4376" spans="1:7" x14ac:dyDescent="0.2">
      <c r="A4376" s="213"/>
      <c r="B4376" s="214"/>
      <c r="C4376" s="213"/>
      <c r="D4376" s="213"/>
      <c r="E4376" s="213"/>
      <c r="F4376" s="213"/>
      <c r="G4376" s="213"/>
    </row>
    <row r="4377" spans="1:7" x14ac:dyDescent="0.2">
      <c r="A4377" s="213"/>
      <c r="B4377" s="214"/>
      <c r="C4377" s="213"/>
      <c r="D4377" s="213"/>
      <c r="E4377" s="213"/>
      <c r="F4377" s="213"/>
      <c r="G4377" s="213"/>
    </row>
    <row r="4378" spans="1:7" x14ac:dyDescent="0.2">
      <c r="A4378" s="213"/>
      <c r="B4378" s="214"/>
      <c r="C4378" s="213"/>
      <c r="D4378" s="213"/>
      <c r="E4378" s="213"/>
      <c r="F4378" s="213"/>
      <c r="G4378" s="213"/>
    </row>
    <row r="4379" spans="1:7" x14ac:dyDescent="0.2">
      <c r="A4379" s="213"/>
      <c r="B4379" s="214"/>
      <c r="C4379" s="213"/>
      <c r="D4379" s="213"/>
      <c r="E4379" s="213"/>
      <c r="F4379" s="213"/>
      <c r="G4379" s="213"/>
    </row>
    <row r="4380" spans="1:7" x14ac:dyDescent="0.2">
      <c r="A4380" s="213"/>
      <c r="B4380" s="214"/>
      <c r="C4380" s="213"/>
      <c r="D4380" s="213"/>
      <c r="E4380" s="213"/>
      <c r="F4380" s="213"/>
      <c r="G4380" s="213"/>
    </row>
    <row r="4381" spans="1:7" x14ac:dyDescent="0.2">
      <c r="A4381" s="213"/>
      <c r="B4381" s="214"/>
      <c r="C4381" s="213"/>
      <c r="D4381" s="213"/>
      <c r="E4381" s="213"/>
      <c r="F4381" s="213"/>
      <c r="G4381" s="213"/>
    </row>
    <row r="4382" spans="1:7" x14ac:dyDescent="0.2">
      <c r="A4382" s="213"/>
      <c r="B4382" s="214"/>
      <c r="C4382" s="213"/>
      <c r="D4382" s="213"/>
      <c r="E4382" s="213"/>
      <c r="F4382" s="213"/>
      <c r="G4382" s="213"/>
    </row>
    <row r="4383" spans="1:7" x14ac:dyDescent="0.2">
      <c r="A4383" s="213"/>
      <c r="B4383" s="214"/>
      <c r="C4383" s="213"/>
      <c r="D4383" s="213"/>
      <c r="E4383" s="213"/>
      <c r="F4383" s="213"/>
      <c r="G4383" s="213"/>
    </row>
    <row r="4384" spans="1:7" x14ac:dyDescent="0.2">
      <c r="A4384" s="213"/>
      <c r="B4384" s="214"/>
      <c r="C4384" s="213"/>
      <c r="D4384" s="213"/>
      <c r="E4384" s="213"/>
      <c r="F4384" s="213"/>
      <c r="G4384" s="213"/>
    </row>
    <row r="4385" spans="1:7" x14ac:dyDescent="0.2">
      <c r="A4385" s="213"/>
      <c r="B4385" s="214"/>
      <c r="C4385" s="213"/>
      <c r="D4385" s="213"/>
      <c r="E4385" s="213"/>
      <c r="F4385" s="213"/>
      <c r="G4385" s="213"/>
    </row>
    <row r="4386" spans="1:7" x14ac:dyDescent="0.2">
      <c r="A4386" s="213"/>
      <c r="B4386" s="214"/>
      <c r="C4386" s="213"/>
      <c r="D4386" s="213"/>
      <c r="E4386" s="213"/>
      <c r="F4386" s="213"/>
      <c r="G4386" s="213"/>
    </row>
    <row r="4387" spans="1:7" x14ac:dyDescent="0.2">
      <c r="A4387" s="213"/>
      <c r="B4387" s="214"/>
      <c r="C4387" s="213"/>
      <c r="D4387" s="213"/>
      <c r="E4387" s="213"/>
      <c r="F4387" s="213"/>
      <c r="G4387" s="213"/>
    </row>
    <row r="4388" spans="1:7" x14ac:dyDescent="0.2">
      <c r="A4388" s="213"/>
      <c r="B4388" s="214"/>
      <c r="C4388" s="213"/>
      <c r="D4388" s="213"/>
      <c r="E4388" s="213"/>
      <c r="F4388" s="213"/>
      <c r="G4388" s="213"/>
    </row>
    <row r="4389" spans="1:7" x14ac:dyDescent="0.2">
      <c r="A4389" s="213"/>
      <c r="B4389" s="214"/>
      <c r="C4389" s="213"/>
      <c r="D4389" s="213"/>
      <c r="E4389" s="213"/>
      <c r="F4389" s="213"/>
      <c r="G4389" s="213"/>
    </row>
    <row r="4390" spans="1:7" x14ac:dyDescent="0.2">
      <c r="A4390" s="213"/>
      <c r="B4390" s="214"/>
      <c r="C4390" s="213"/>
      <c r="D4390" s="213"/>
      <c r="E4390" s="213"/>
      <c r="F4390" s="213"/>
      <c r="G4390" s="213"/>
    </row>
    <row r="4391" spans="1:7" x14ac:dyDescent="0.2">
      <c r="A4391" s="213"/>
      <c r="B4391" s="214"/>
      <c r="C4391" s="213"/>
      <c r="D4391" s="213"/>
      <c r="E4391" s="213"/>
      <c r="F4391" s="213"/>
      <c r="G4391" s="213"/>
    </row>
    <row r="4392" spans="1:7" x14ac:dyDescent="0.2">
      <c r="A4392" s="213"/>
      <c r="B4392" s="214"/>
      <c r="C4392" s="213"/>
      <c r="D4392" s="213"/>
      <c r="E4392" s="213"/>
      <c r="F4392" s="213"/>
      <c r="G4392" s="213"/>
    </row>
    <row r="4393" spans="1:7" x14ac:dyDescent="0.2">
      <c r="A4393" s="213"/>
      <c r="B4393" s="214"/>
      <c r="C4393" s="213"/>
      <c r="D4393" s="213"/>
      <c r="E4393" s="213"/>
      <c r="F4393" s="213"/>
      <c r="G4393" s="213"/>
    </row>
    <row r="4394" spans="1:7" x14ac:dyDescent="0.2">
      <c r="A4394" s="213"/>
      <c r="B4394" s="214"/>
      <c r="C4394" s="213"/>
      <c r="D4394" s="213"/>
      <c r="E4394" s="213"/>
      <c r="F4394" s="213"/>
      <c r="G4394" s="213"/>
    </row>
    <row r="4395" spans="1:7" x14ac:dyDescent="0.2">
      <c r="A4395" s="213"/>
      <c r="B4395" s="214"/>
      <c r="C4395" s="213"/>
      <c r="D4395" s="213"/>
      <c r="E4395" s="213"/>
      <c r="F4395" s="213"/>
      <c r="G4395" s="213"/>
    </row>
    <row r="4396" spans="1:7" x14ac:dyDescent="0.2">
      <c r="A4396" s="213"/>
      <c r="B4396" s="214"/>
      <c r="C4396" s="213"/>
      <c r="D4396" s="213"/>
      <c r="E4396" s="213"/>
      <c r="F4396" s="213"/>
      <c r="G4396" s="213"/>
    </row>
    <row r="4397" spans="1:7" x14ac:dyDescent="0.2">
      <c r="A4397" s="213"/>
      <c r="B4397" s="214"/>
      <c r="C4397" s="213"/>
      <c r="D4397" s="213"/>
      <c r="E4397" s="213"/>
      <c r="F4397" s="213"/>
      <c r="G4397" s="213"/>
    </row>
    <row r="4398" spans="1:7" x14ac:dyDescent="0.2">
      <c r="A4398" s="213"/>
      <c r="B4398" s="214"/>
      <c r="C4398" s="213"/>
      <c r="D4398" s="213"/>
      <c r="E4398" s="213"/>
      <c r="F4398" s="213"/>
      <c r="G4398" s="213"/>
    </row>
    <row r="4399" spans="1:7" x14ac:dyDescent="0.2">
      <c r="A4399" s="213"/>
      <c r="B4399" s="214"/>
      <c r="C4399" s="213"/>
      <c r="D4399" s="213"/>
      <c r="E4399" s="213"/>
      <c r="F4399" s="213"/>
      <c r="G4399" s="213"/>
    </row>
    <row r="4400" spans="1:7" x14ac:dyDescent="0.2">
      <c r="A4400" s="213"/>
      <c r="B4400" s="214"/>
      <c r="C4400" s="213"/>
      <c r="D4400" s="213"/>
      <c r="E4400" s="213"/>
      <c r="F4400" s="213"/>
      <c r="G4400" s="213"/>
    </row>
    <row r="4401" spans="1:7" x14ac:dyDescent="0.2">
      <c r="A4401" s="213"/>
      <c r="B4401" s="214"/>
      <c r="C4401" s="213"/>
      <c r="D4401" s="213"/>
      <c r="E4401" s="213"/>
      <c r="F4401" s="213"/>
      <c r="G4401" s="213"/>
    </row>
    <row r="4402" spans="1:7" x14ac:dyDescent="0.2">
      <c r="A4402" s="213"/>
      <c r="B4402" s="214"/>
      <c r="C4402" s="213"/>
      <c r="D4402" s="213"/>
      <c r="E4402" s="213"/>
      <c r="F4402" s="213"/>
      <c r="G4402" s="213"/>
    </row>
    <row r="4403" spans="1:7" x14ac:dyDescent="0.2">
      <c r="A4403" s="213"/>
      <c r="B4403" s="214"/>
      <c r="C4403" s="213"/>
      <c r="D4403" s="213"/>
      <c r="E4403" s="213"/>
      <c r="F4403" s="213"/>
      <c r="G4403" s="213"/>
    </row>
    <row r="4404" spans="1:7" x14ac:dyDescent="0.2">
      <c r="A4404" s="213"/>
      <c r="B4404" s="214"/>
      <c r="C4404" s="213"/>
      <c r="D4404" s="213"/>
      <c r="E4404" s="213"/>
      <c r="F4404" s="213"/>
      <c r="G4404" s="213"/>
    </row>
    <row r="4405" spans="1:7" x14ac:dyDescent="0.2">
      <c r="A4405" s="213"/>
      <c r="B4405" s="214"/>
      <c r="C4405" s="213"/>
      <c r="D4405" s="213"/>
      <c r="E4405" s="213"/>
      <c r="F4405" s="213"/>
      <c r="G4405" s="213"/>
    </row>
    <row r="4406" spans="1:7" x14ac:dyDescent="0.2">
      <c r="A4406" s="213"/>
      <c r="B4406" s="214"/>
      <c r="C4406" s="213"/>
      <c r="D4406" s="213"/>
      <c r="E4406" s="213"/>
      <c r="F4406" s="213"/>
      <c r="G4406" s="213"/>
    </row>
    <row r="4407" spans="1:7" x14ac:dyDescent="0.2">
      <c r="A4407" s="213"/>
      <c r="B4407" s="214"/>
      <c r="C4407" s="213"/>
      <c r="D4407" s="213"/>
      <c r="E4407" s="213"/>
      <c r="F4407" s="213"/>
      <c r="G4407" s="213"/>
    </row>
    <row r="4408" spans="1:7" x14ac:dyDescent="0.2">
      <c r="A4408" s="213"/>
      <c r="B4408" s="214"/>
      <c r="C4408" s="213"/>
      <c r="D4408" s="213"/>
      <c r="E4408" s="213"/>
      <c r="F4408" s="213"/>
      <c r="G4408" s="213"/>
    </row>
    <row r="4409" spans="1:7" x14ac:dyDescent="0.2">
      <c r="A4409" s="213"/>
      <c r="B4409" s="214"/>
      <c r="C4409" s="213"/>
      <c r="D4409" s="213"/>
      <c r="E4409" s="213"/>
      <c r="F4409" s="213"/>
      <c r="G4409" s="213"/>
    </row>
    <row r="4410" spans="1:7" x14ac:dyDescent="0.2">
      <c r="A4410" s="213"/>
      <c r="B4410" s="214"/>
      <c r="C4410" s="213"/>
      <c r="D4410" s="213"/>
      <c r="E4410" s="213"/>
      <c r="F4410" s="213"/>
      <c r="G4410" s="213"/>
    </row>
    <row r="4411" spans="1:7" x14ac:dyDescent="0.2">
      <c r="A4411" s="213"/>
      <c r="B4411" s="214"/>
      <c r="C4411" s="213"/>
      <c r="D4411" s="213"/>
      <c r="E4411" s="213"/>
      <c r="F4411" s="213"/>
      <c r="G4411" s="213"/>
    </row>
    <row r="4412" spans="1:7" x14ac:dyDescent="0.2">
      <c r="A4412" s="213"/>
      <c r="B4412" s="214"/>
      <c r="C4412" s="213"/>
      <c r="D4412" s="213"/>
      <c r="E4412" s="213"/>
      <c r="F4412" s="213"/>
      <c r="G4412" s="213"/>
    </row>
    <row r="4413" spans="1:7" x14ac:dyDescent="0.2">
      <c r="A4413" s="213"/>
      <c r="B4413" s="214"/>
      <c r="C4413" s="213"/>
      <c r="D4413" s="213"/>
      <c r="E4413" s="213"/>
      <c r="F4413" s="213"/>
      <c r="G4413" s="213"/>
    </row>
    <row r="4414" spans="1:7" x14ac:dyDescent="0.2">
      <c r="A4414" s="213"/>
      <c r="B4414" s="214"/>
      <c r="C4414" s="213"/>
      <c r="D4414" s="213"/>
      <c r="E4414" s="213"/>
      <c r="F4414" s="213"/>
      <c r="G4414" s="213"/>
    </row>
    <row r="4415" spans="1:7" x14ac:dyDescent="0.2">
      <c r="A4415" s="213"/>
      <c r="B4415" s="214"/>
      <c r="C4415" s="213"/>
      <c r="D4415" s="213"/>
      <c r="E4415" s="213"/>
      <c r="F4415" s="213"/>
      <c r="G4415" s="213"/>
    </row>
    <row r="4416" spans="1:7" x14ac:dyDescent="0.2">
      <c r="A4416" s="213"/>
      <c r="B4416" s="214"/>
      <c r="C4416" s="213"/>
      <c r="D4416" s="213"/>
      <c r="E4416" s="213"/>
      <c r="F4416" s="213"/>
      <c r="G4416" s="213"/>
    </row>
    <row r="4417" spans="1:7" x14ac:dyDescent="0.2">
      <c r="A4417" s="213"/>
      <c r="B4417" s="214"/>
      <c r="C4417" s="213"/>
      <c r="D4417" s="213"/>
      <c r="E4417" s="213"/>
      <c r="F4417" s="213"/>
      <c r="G4417" s="213"/>
    </row>
    <row r="4418" spans="1:7" x14ac:dyDescent="0.2">
      <c r="A4418" s="213"/>
      <c r="B4418" s="214"/>
      <c r="C4418" s="213"/>
      <c r="D4418" s="213"/>
      <c r="E4418" s="213"/>
      <c r="F4418" s="213"/>
      <c r="G4418" s="213"/>
    </row>
    <row r="4419" spans="1:7" x14ac:dyDescent="0.2">
      <c r="A4419" s="213"/>
      <c r="B4419" s="214"/>
      <c r="C4419" s="213"/>
      <c r="D4419" s="213"/>
      <c r="E4419" s="213"/>
      <c r="F4419" s="213"/>
      <c r="G4419" s="213"/>
    </row>
    <row r="4420" spans="1:7" x14ac:dyDescent="0.2">
      <c r="A4420" s="213"/>
      <c r="B4420" s="214"/>
      <c r="C4420" s="213"/>
      <c r="D4420" s="213"/>
      <c r="E4420" s="213"/>
      <c r="F4420" s="213"/>
      <c r="G4420" s="213"/>
    </row>
    <row r="4421" spans="1:7" x14ac:dyDescent="0.2">
      <c r="A4421" s="213"/>
      <c r="B4421" s="214"/>
      <c r="C4421" s="213"/>
      <c r="D4421" s="213"/>
      <c r="E4421" s="213"/>
      <c r="F4421" s="213"/>
      <c r="G4421" s="213"/>
    </row>
    <row r="4422" spans="1:7" x14ac:dyDescent="0.2">
      <c r="A4422" s="213"/>
      <c r="B4422" s="214"/>
      <c r="C4422" s="213"/>
      <c r="D4422" s="213"/>
      <c r="E4422" s="213"/>
      <c r="F4422" s="213"/>
      <c r="G4422" s="213"/>
    </row>
    <row r="4423" spans="1:7" x14ac:dyDescent="0.2">
      <c r="A4423" s="213"/>
      <c r="B4423" s="214"/>
      <c r="C4423" s="213"/>
      <c r="D4423" s="213"/>
      <c r="E4423" s="213"/>
      <c r="F4423" s="213"/>
      <c r="G4423" s="213"/>
    </row>
    <row r="4424" spans="1:7" x14ac:dyDescent="0.2">
      <c r="A4424" s="213"/>
      <c r="B4424" s="214"/>
      <c r="C4424" s="213"/>
      <c r="D4424" s="213"/>
      <c r="E4424" s="213"/>
      <c r="F4424" s="213"/>
      <c r="G4424" s="213"/>
    </row>
    <row r="4425" spans="1:7" x14ac:dyDescent="0.2">
      <c r="A4425" s="213"/>
      <c r="B4425" s="214"/>
      <c r="C4425" s="213"/>
      <c r="D4425" s="213"/>
      <c r="E4425" s="213"/>
      <c r="F4425" s="213"/>
      <c r="G4425" s="213"/>
    </row>
    <row r="4426" spans="1:7" x14ac:dyDescent="0.2">
      <c r="A4426" s="213"/>
      <c r="B4426" s="214"/>
      <c r="C4426" s="213"/>
      <c r="D4426" s="213"/>
      <c r="E4426" s="213"/>
      <c r="F4426" s="213"/>
      <c r="G4426" s="213"/>
    </row>
    <row r="4427" spans="1:7" x14ac:dyDescent="0.2">
      <c r="A4427" s="213"/>
      <c r="B4427" s="214"/>
      <c r="C4427" s="213"/>
      <c r="D4427" s="213"/>
      <c r="E4427" s="213"/>
      <c r="F4427" s="213"/>
      <c r="G4427" s="213"/>
    </row>
    <row r="4428" spans="1:7" x14ac:dyDescent="0.2">
      <c r="A4428" s="213"/>
      <c r="B4428" s="214"/>
      <c r="C4428" s="213"/>
      <c r="D4428" s="213"/>
      <c r="E4428" s="213"/>
      <c r="F4428" s="213"/>
      <c r="G4428" s="213"/>
    </row>
    <row r="4429" spans="1:7" x14ac:dyDescent="0.2">
      <c r="A4429" s="213"/>
      <c r="B4429" s="214"/>
      <c r="C4429" s="213"/>
      <c r="D4429" s="213"/>
      <c r="E4429" s="213"/>
      <c r="F4429" s="213"/>
      <c r="G4429" s="213"/>
    </row>
    <row r="4430" spans="1:7" x14ac:dyDescent="0.2">
      <c r="A4430" s="213"/>
      <c r="B4430" s="214"/>
      <c r="C4430" s="213"/>
      <c r="D4430" s="213"/>
      <c r="E4430" s="213"/>
      <c r="F4430" s="213"/>
      <c r="G4430" s="213"/>
    </row>
    <row r="4431" spans="1:7" x14ac:dyDescent="0.2">
      <c r="A4431" s="213"/>
      <c r="B4431" s="214"/>
      <c r="C4431" s="213"/>
      <c r="D4431" s="213"/>
      <c r="E4431" s="213"/>
      <c r="F4431" s="213"/>
      <c r="G4431" s="213"/>
    </row>
    <row r="4432" spans="1:7" x14ac:dyDescent="0.2">
      <c r="A4432" s="213"/>
      <c r="B4432" s="214"/>
      <c r="C4432" s="213"/>
      <c r="D4432" s="213"/>
      <c r="E4432" s="213"/>
      <c r="F4432" s="213"/>
      <c r="G4432" s="213"/>
    </row>
    <row r="4433" spans="1:7" x14ac:dyDescent="0.2">
      <c r="A4433" s="213"/>
      <c r="B4433" s="214"/>
      <c r="C4433" s="213"/>
      <c r="D4433" s="213"/>
      <c r="E4433" s="213"/>
      <c r="F4433" s="213"/>
      <c r="G4433" s="213"/>
    </row>
    <row r="4434" spans="1:7" x14ac:dyDescent="0.2">
      <c r="A4434" s="213"/>
      <c r="B4434" s="214"/>
      <c r="C4434" s="213"/>
      <c r="D4434" s="213"/>
      <c r="E4434" s="213"/>
      <c r="F4434" s="213"/>
      <c r="G4434" s="213"/>
    </row>
    <row r="4435" spans="1:7" x14ac:dyDescent="0.2">
      <c r="A4435" s="213"/>
      <c r="B4435" s="214"/>
      <c r="C4435" s="213"/>
      <c r="D4435" s="213"/>
      <c r="E4435" s="213"/>
      <c r="F4435" s="213"/>
      <c r="G4435" s="213"/>
    </row>
    <row r="4436" spans="1:7" x14ac:dyDescent="0.2">
      <c r="A4436" s="213"/>
      <c r="B4436" s="214"/>
      <c r="C4436" s="213"/>
      <c r="D4436" s="213"/>
      <c r="E4436" s="213"/>
      <c r="F4436" s="213"/>
      <c r="G4436" s="213"/>
    </row>
    <row r="4437" spans="1:7" x14ac:dyDescent="0.2">
      <c r="A4437" s="213"/>
      <c r="B4437" s="214"/>
      <c r="C4437" s="213"/>
      <c r="D4437" s="213"/>
      <c r="E4437" s="213"/>
      <c r="F4437" s="213"/>
      <c r="G4437" s="213"/>
    </row>
    <row r="4438" spans="1:7" x14ac:dyDescent="0.2">
      <c r="A4438" s="213"/>
      <c r="B4438" s="214"/>
      <c r="C4438" s="213"/>
      <c r="D4438" s="213"/>
      <c r="E4438" s="213"/>
      <c r="F4438" s="213"/>
      <c r="G4438" s="213"/>
    </row>
    <row r="4439" spans="1:7" x14ac:dyDescent="0.2">
      <c r="A4439" s="213"/>
      <c r="B4439" s="214"/>
      <c r="C4439" s="213"/>
      <c r="D4439" s="213"/>
      <c r="E4439" s="213"/>
      <c r="F4439" s="213"/>
      <c r="G4439" s="213"/>
    </row>
    <row r="4440" spans="1:7" x14ac:dyDescent="0.2">
      <c r="A4440" s="213"/>
      <c r="B4440" s="214"/>
      <c r="C4440" s="213"/>
      <c r="D4440" s="213"/>
      <c r="E4440" s="213"/>
      <c r="F4440" s="213"/>
      <c r="G4440" s="213"/>
    </row>
    <row r="4441" spans="1:7" x14ac:dyDescent="0.2">
      <c r="A4441" s="213"/>
      <c r="B4441" s="214"/>
      <c r="C4441" s="213"/>
      <c r="D4441" s="213"/>
      <c r="E4441" s="213"/>
      <c r="F4441" s="213"/>
      <c r="G4441" s="213"/>
    </row>
    <row r="4442" spans="1:7" x14ac:dyDescent="0.2">
      <c r="A4442" s="213"/>
      <c r="B4442" s="214"/>
      <c r="C4442" s="213"/>
      <c r="D4442" s="213"/>
      <c r="E4442" s="213"/>
      <c r="F4442" s="213"/>
      <c r="G4442" s="213"/>
    </row>
    <row r="4443" spans="1:7" x14ac:dyDescent="0.2">
      <c r="A4443" s="213"/>
      <c r="B4443" s="214"/>
      <c r="C4443" s="213"/>
      <c r="D4443" s="213"/>
      <c r="E4443" s="213"/>
      <c r="F4443" s="213"/>
      <c r="G4443" s="213"/>
    </row>
    <row r="4444" spans="1:7" x14ac:dyDescent="0.2">
      <c r="A4444" s="213"/>
      <c r="B4444" s="214"/>
      <c r="C4444" s="213"/>
      <c r="D4444" s="213"/>
      <c r="E4444" s="213"/>
      <c r="F4444" s="213"/>
      <c r="G4444" s="213"/>
    </row>
    <row r="4445" spans="1:7" x14ac:dyDescent="0.2">
      <c r="A4445" s="213"/>
      <c r="B4445" s="214"/>
      <c r="C4445" s="213"/>
      <c r="D4445" s="213"/>
      <c r="E4445" s="213"/>
      <c r="F4445" s="213"/>
      <c r="G4445" s="213"/>
    </row>
    <row r="4446" spans="1:7" x14ac:dyDescent="0.2">
      <c r="A4446" s="213"/>
      <c r="B4446" s="214"/>
      <c r="C4446" s="213"/>
      <c r="D4446" s="213"/>
      <c r="E4446" s="213"/>
      <c r="F4446" s="213"/>
      <c r="G4446" s="213"/>
    </row>
    <row r="4447" spans="1:7" x14ac:dyDescent="0.2">
      <c r="A4447" s="213"/>
      <c r="B4447" s="214"/>
      <c r="C4447" s="213"/>
      <c r="D4447" s="213"/>
      <c r="E4447" s="213"/>
      <c r="F4447" s="213"/>
      <c r="G4447" s="213"/>
    </row>
    <row r="4448" spans="1:7" x14ac:dyDescent="0.2">
      <c r="A4448" s="213"/>
      <c r="B4448" s="214"/>
      <c r="C4448" s="213"/>
      <c r="D4448" s="213"/>
      <c r="E4448" s="213"/>
      <c r="F4448" s="213"/>
      <c r="G4448" s="213"/>
    </row>
    <row r="4449" spans="1:7" x14ac:dyDescent="0.2">
      <c r="A4449" s="213"/>
      <c r="B4449" s="214"/>
      <c r="C4449" s="213"/>
      <c r="D4449" s="213"/>
      <c r="E4449" s="213"/>
      <c r="F4449" s="213"/>
      <c r="G4449" s="213"/>
    </row>
    <row r="4450" spans="1:7" x14ac:dyDescent="0.2">
      <c r="A4450" s="213"/>
      <c r="B4450" s="214"/>
      <c r="C4450" s="213"/>
      <c r="D4450" s="213"/>
      <c r="E4450" s="213"/>
      <c r="F4450" s="213"/>
      <c r="G4450" s="213"/>
    </row>
    <row r="4451" spans="1:7" x14ac:dyDescent="0.2">
      <c r="A4451" s="213"/>
      <c r="B4451" s="214"/>
      <c r="C4451" s="213"/>
      <c r="D4451" s="213"/>
      <c r="E4451" s="213"/>
      <c r="F4451" s="213"/>
      <c r="G4451" s="213"/>
    </row>
    <row r="4452" spans="1:7" x14ac:dyDescent="0.2">
      <c r="A4452" s="213"/>
      <c r="B4452" s="214"/>
      <c r="C4452" s="213"/>
      <c r="D4452" s="213"/>
      <c r="E4452" s="213"/>
      <c r="F4452" s="213"/>
      <c r="G4452" s="213"/>
    </row>
    <row r="4453" spans="1:7" x14ac:dyDescent="0.2">
      <c r="A4453" s="213"/>
      <c r="B4453" s="214"/>
      <c r="C4453" s="213"/>
      <c r="D4453" s="213"/>
      <c r="E4453" s="213"/>
      <c r="F4453" s="213"/>
      <c r="G4453" s="213"/>
    </row>
    <row r="4454" spans="1:7" x14ac:dyDescent="0.2">
      <c r="A4454" s="213"/>
      <c r="B4454" s="214"/>
      <c r="C4454" s="213"/>
      <c r="D4454" s="213"/>
      <c r="E4454" s="213"/>
      <c r="F4454" s="213"/>
      <c r="G4454" s="213"/>
    </row>
    <row r="4455" spans="1:7" x14ac:dyDescent="0.2">
      <c r="A4455" s="213"/>
      <c r="B4455" s="214"/>
      <c r="C4455" s="213"/>
      <c r="D4455" s="213"/>
      <c r="E4455" s="213"/>
      <c r="F4455" s="213"/>
      <c r="G4455" s="213"/>
    </row>
    <row r="4456" spans="1:7" x14ac:dyDescent="0.2">
      <c r="A4456" s="213"/>
      <c r="B4456" s="214"/>
      <c r="C4456" s="213"/>
      <c r="D4456" s="213"/>
      <c r="E4456" s="213"/>
      <c r="F4456" s="213"/>
      <c r="G4456" s="213"/>
    </row>
    <row r="4457" spans="1:7" x14ac:dyDescent="0.2">
      <c r="A4457" s="213"/>
      <c r="B4457" s="214"/>
      <c r="C4457" s="213"/>
      <c r="D4457" s="213"/>
      <c r="E4457" s="213"/>
      <c r="F4457" s="213"/>
      <c r="G4457" s="213"/>
    </row>
    <row r="4458" spans="1:7" x14ac:dyDescent="0.2">
      <c r="A4458" s="213"/>
      <c r="B4458" s="214"/>
      <c r="C4458" s="213"/>
      <c r="D4458" s="213"/>
      <c r="E4458" s="213"/>
      <c r="F4458" s="213"/>
      <c r="G4458" s="213"/>
    </row>
    <row r="4459" spans="1:7" x14ac:dyDescent="0.2">
      <c r="A4459" s="213"/>
      <c r="B4459" s="214"/>
      <c r="C4459" s="213"/>
      <c r="D4459" s="213"/>
      <c r="E4459" s="213"/>
      <c r="F4459" s="213"/>
      <c r="G4459" s="213"/>
    </row>
    <row r="4460" spans="1:7" x14ac:dyDescent="0.2">
      <c r="A4460" s="213"/>
      <c r="B4460" s="214"/>
      <c r="C4460" s="213"/>
      <c r="D4460" s="213"/>
      <c r="E4460" s="213"/>
      <c r="F4460" s="213"/>
      <c r="G4460" s="213"/>
    </row>
    <row r="4461" spans="1:7" x14ac:dyDescent="0.2">
      <c r="A4461" s="213"/>
      <c r="B4461" s="214"/>
      <c r="C4461" s="213"/>
      <c r="D4461" s="213"/>
      <c r="E4461" s="213"/>
      <c r="F4461" s="213"/>
      <c r="G4461" s="213"/>
    </row>
    <row r="4462" spans="1:7" x14ac:dyDescent="0.2">
      <c r="A4462" s="213"/>
      <c r="B4462" s="214"/>
      <c r="C4462" s="213"/>
      <c r="D4462" s="213"/>
      <c r="E4462" s="213"/>
      <c r="F4462" s="213"/>
      <c r="G4462" s="213"/>
    </row>
    <row r="4463" spans="1:7" x14ac:dyDescent="0.2">
      <c r="A4463" s="213"/>
      <c r="B4463" s="214"/>
      <c r="C4463" s="213"/>
      <c r="D4463" s="213"/>
      <c r="E4463" s="213"/>
      <c r="F4463" s="213"/>
      <c r="G4463" s="213"/>
    </row>
    <row r="4464" spans="1:7" x14ac:dyDescent="0.2">
      <c r="A4464" s="213"/>
      <c r="B4464" s="214"/>
      <c r="C4464" s="213"/>
      <c r="D4464" s="213"/>
      <c r="E4464" s="213"/>
      <c r="F4464" s="213"/>
      <c r="G4464" s="213"/>
    </row>
    <row r="4465" spans="1:7" x14ac:dyDescent="0.2">
      <c r="A4465" s="213"/>
      <c r="B4465" s="214"/>
      <c r="C4465" s="213"/>
      <c r="D4465" s="213"/>
      <c r="E4465" s="213"/>
      <c r="F4465" s="213"/>
      <c r="G4465" s="213"/>
    </row>
    <row r="4466" spans="1:7" x14ac:dyDescent="0.2">
      <c r="A4466" s="213"/>
      <c r="B4466" s="214"/>
      <c r="C4466" s="213"/>
      <c r="D4466" s="213"/>
      <c r="E4466" s="213"/>
      <c r="F4466" s="213"/>
      <c r="G4466" s="213"/>
    </row>
    <row r="4467" spans="1:7" x14ac:dyDescent="0.2">
      <c r="A4467" s="213"/>
      <c r="B4467" s="214"/>
      <c r="C4467" s="213"/>
      <c r="D4467" s="213"/>
      <c r="E4467" s="213"/>
      <c r="F4467" s="213"/>
      <c r="G4467" s="213"/>
    </row>
    <row r="4468" spans="1:7" x14ac:dyDescent="0.2">
      <c r="A4468" s="213"/>
      <c r="B4468" s="214"/>
      <c r="C4468" s="213"/>
      <c r="D4468" s="213"/>
      <c r="E4468" s="213"/>
      <c r="F4468" s="213"/>
      <c r="G4468" s="213"/>
    </row>
    <row r="4469" spans="1:7" x14ac:dyDescent="0.2">
      <c r="A4469" s="213"/>
      <c r="B4469" s="214"/>
      <c r="C4469" s="213"/>
      <c r="D4469" s="213"/>
      <c r="E4469" s="213"/>
      <c r="F4469" s="213"/>
      <c r="G4469" s="213"/>
    </row>
    <row r="4470" spans="1:7" x14ac:dyDescent="0.2">
      <c r="A4470" s="213"/>
      <c r="B4470" s="214"/>
      <c r="C4470" s="213"/>
      <c r="D4470" s="213"/>
      <c r="E4470" s="213"/>
      <c r="F4470" s="213"/>
      <c r="G4470" s="213"/>
    </row>
    <row r="4471" spans="1:7" x14ac:dyDescent="0.2">
      <c r="A4471" s="213"/>
      <c r="B4471" s="214"/>
      <c r="C4471" s="213"/>
      <c r="D4471" s="213"/>
      <c r="E4471" s="213"/>
      <c r="F4471" s="213"/>
      <c r="G4471" s="213"/>
    </row>
    <row r="4472" spans="1:7" x14ac:dyDescent="0.2">
      <c r="A4472" s="213"/>
      <c r="B4472" s="214"/>
      <c r="C4472" s="213"/>
      <c r="D4472" s="213"/>
      <c r="E4472" s="213"/>
      <c r="F4472" s="213"/>
      <c r="G4472" s="213"/>
    </row>
    <row r="4473" spans="1:7" x14ac:dyDescent="0.2">
      <c r="A4473" s="213"/>
      <c r="B4473" s="214"/>
      <c r="C4473" s="213"/>
      <c r="D4473" s="213"/>
      <c r="E4473" s="213"/>
      <c r="F4473" s="213"/>
      <c r="G4473" s="213"/>
    </row>
    <row r="4474" spans="1:7" x14ac:dyDescent="0.2">
      <c r="A4474" s="213"/>
      <c r="B4474" s="214"/>
      <c r="C4474" s="213"/>
      <c r="D4474" s="213"/>
      <c r="E4474" s="213"/>
      <c r="F4474" s="213"/>
      <c r="G4474" s="213"/>
    </row>
    <row r="4475" spans="1:7" x14ac:dyDescent="0.2">
      <c r="A4475" s="213"/>
      <c r="B4475" s="214"/>
      <c r="C4475" s="213"/>
      <c r="D4475" s="213"/>
      <c r="E4475" s="213"/>
      <c r="F4475" s="213"/>
      <c r="G4475" s="213"/>
    </row>
    <row r="4476" spans="1:7" x14ac:dyDescent="0.2">
      <c r="A4476" s="213"/>
      <c r="B4476" s="214"/>
      <c r="C4476" s="213"/>
      <c r="D4476" s="213"/>
      <c r="E4476" s="213"/>
      <c r="F4476" s="213"/>
      <c r="G4476" s="213"/>
    </row>
    <row r="4477" spans="1:7" x14ac:dyDescent="0.2">
      <c r="A4477" s="213"/>
      <c r="B4477" s="214"/>
      <c r="C4477" s="213"/>
      <c r="D4477" s="213"/>
      <c r="E4477" s="213"/>
      <c r="F4477" s="213"/>
      <c r="G4477" s="213"/>
    </row>
    <row r="4478" spans="1:7" x14ac:dyDescent="0.2">
      <c r="A4478" s="213"/>
      <c r="B4478" s="214"/>
      <c r="C4478" s="213"/>
      <c r="D4478" s="213"/>
      <c r="E4478" s="213"/>
      <c r="F4478" s="213"/>
      <c r="G4478" s="213"/>
    </row>
    <row r="4479" spans="1:7" x14ac:dyDescent="0.2">
      <c r="A4479" s="213"/>
      <c r="B4479" s="214"/>
      <c r="C4479" s="213"/>
      <c r="D4479" s="213"/>
      <c r="E4479" s="213"/>
      <c r="F4479" s="213"/>
      <c r="G4479" s="213"/>
    </row>
    <row r="4480" spans="1:7" x14ac:dyDescent="0.2">
      <c r="A4480" s="213"/>
      <c r="B4480" s="214"/>
      <c r="C4480" s="213"/>
      <c r="D4480" s="213"/>
      <c r="E4480" s="213"/>
      <c r="F4480" s="213"/>
      <c r="G4480" s="213"/>
    </row>
    <row r="4481" spans="1:7" x14ac:dyDescent="0.2">
      <c r="A4481" s="213"/>
      <c r="B4481" s="214"/>
      <c r="C4481" s="213"/>
      <c r="D4481" s="213"/>
      <c r="E4481" s="213"/>
      <c r="F4481" s="213"/>
      <c r="G4481" s="213"/>
    </row>
    <row r="4482" spans="1:7" x14ac:dyDescent="0.2">
      <c r="A4482" s="213"/>
      <c r="B4482" s="214"/>
      <c r="C4482" s="213"/>
      <c r="D4482" s="213"/>
      <c r="E4482" s="213"/>
      <c r="F4482" s="213"/>
      <c r="G4482" s="213"/>
    </row>
    <row r="4483" spans="1:7" x14ac:dyDescent="0.2">
      <c r="A4483" s="213"/>
      <c r="B4483" s="214"/>
      <c r="C4483" s="213"/>
      <c r="D4483" s="213"/>
      <c r="E4483" s="213"/>
      <c r="F4483" s="213"/>
      <c r="G4483" s="213"/>
    </row>
    <row r="4484" spans="1:7" x14ac:dyDescent="0.2">
      <c r="A4484" s="213"/>
      <c r="B4484" s="214"/>
      <c r="C4484" s="213"/>
      <c r="D4484" s="213"/>
      <c r="E4484" s="213"/>
      <c r="F4484" s="213"/>
      <c r="G4484" s="213"/>
    </row>
    <row r="4485" spans="1:7" x14ac:dyDescent="0.2">
      <c r="A4485" s="213"/>
      <c r="B4485" s="214"/>
      <c r="C4485" s="213"/>
      <c r="D4485" s="213"/>
      <c r="E4485" s="213"/>
      <c r="F4485" s="213"/>
      <c r="G4485" s="213"/>
    </row>
    <row r="4486" spans="1:7" x14ac:dyDescent="0.2">
      <c r="A4486" s="213"/>
      <c r="B4486" s="214"/>
      <c r="C4486" s="213"/>
      <c r="D4486" s="213"/>
      <c r="E4486" s="213"/>
      <c r="F4486" s="213"/>
      <c r="G4486" s="213"/>
    </row>
    <row r="4487" spans="1:7" x14ac:dyDescent="0.2">
      <c r="A4487" s="213"/>
      <c r="B4487" s="214"/>
      <c r="C4487" s="213"/>
      <c r="D4487" s="213"/>
      <c r="E4487" s="213"/>
      <c r="F4487" s="213"/>
      <c r="G4487" s="213"/>
    </row>
    <row r="4488" spans="1:7" x14ac:dyDescent="0.2">
      <c r="A4488" s="213"/>
      <c r="B4488" s="214"/>
      <c r="C4488" s="213"/>
      <c r="D4488" s="213"/>
      <c r="E4488" s="213"/>
      <c r="F4488" s="213"/>
      <c r="G4488" s="213"/>
    </row>
    <row r="4489" spans="1:7" x14ac:dyDescent="0.2">
      <c r="A4489" s="213"/>
      <c r="B4489" s="214"/>
      <c r="C4489" s="213"/>
      <c r="D4489" s="213"/>
      <c r="E4489" s="213"/>
      <c r="F4489" s="213"/>
      <c r="G4489" s="213"/>
    </row>
    <row r="4490" spans="1:7" x14ac:dyDescent="0.2">
      <c r="A4490" s="213"/>
      <c r="B4490" s="214"/>
      <c r="C4490" s="213"/>
      <c r="D4490" s="213"/>
      <c r="E4490" s="213"/>
      <c r="F4490" s="213"/>
      <c r="G4490" s="213"/>
    </row>
    <row r="4491" spans="1:7" x14ac:dyDescent="0.2">
      <c r="A4491" s="213"/>
      <c r="B4491" s="214"/>
      <c r="C4491" s="213"/>
      <c r="D4491" s="213"/>
      <c r="E4491" s="213"/>
      <c r="F4491" s="213"/>
      <c r="G4491" s="213"/>
    </row>
    <row r="4492" spans="1:7" x14ac:dyDescent="0.2">
      <c r="A4492" s="213"/>
      <c r="B4492" s="214"/>
      <c r="C4492" s="213"/>
      <c r="D4492" s="213"/>
      <c r="E4492" s="213"/>
      <c r="F4492" s="213"/>
      <c r="G4492" s="213"/>
    </row>
    <row r="4493" spans="1:7" x14ac:dyDescent="0.2">
      <c r="A4493" s="213"/>
      <c r="B4493" s="214"/>
      <c r="C4493" s="213"/>
      <c r="D4493" s="213"/>
      <c r="E4493" s="213"/>
      <c r="F4493" s="213"/>
      <c r="G4493" s="213"/>
    </row>
    <row r="4494" spans="1:7" x14ac:dyDescent="0.2">
      <c r="A4494" s="213"/>
      <c r="B4494" s="214"/>
      <c r="C4494" s="213"/>
      <c r="D4494" s="213"/>
      <c r="E4494" s="213"/>
      <c r="F4494" s="213"/>
      <c r="G4494" s="213"/>
    </row>
    <row r="4495" spans="1:7" x14ac:dyDescent="0.2">
      <c r="A4495" s="213"/>
      <c r="B4495" s="214"/>
      <c r="C4495" s="213"/>
      <c r="D4495" s="213"/>
      <c r="E4495" s="213"/>
      <c r="F4495" s="213"/>
      <c r="G4495" s="213"/>
    </row>
    <row r="4496" spans="1:7" x14ac:dyDescent="0.2">
      <c r="A4496" s="213"/>
      <c r="B4496" s="214"/>
      <c r="C4496" s="213"/>
      <c r="D4496" s="213"/>
      <c r="E4496" s="213"/>
      <c r="F4496" s="213"/>
      <c r="G4496" s="213"/>
    </row>
    <row r="4497" spans="1:7" x14ac:dyDescent="0.2">
      <c r="A4497" s="213"/>
      <c r="B4497" s="214"/>
      <c r="C4497" s="213"/>
      <c r="D4497" s="213"/>
      <c r="E4497" s="213"/>
      <c r="F4497" s="213"/>
      <c r="G4497" s="213"/>
    </row>
    <row r="4498" spans="1:7" x14ac:dyDescent="0.2">
      <c r="A4498" s="213"/>
      <c r="B4498" s="214"/>
      <c r="C4498" s="213"/>
      <c r="D4498" s="213"/>
      <c r="E4498" s="213"/>
      <c r="F4498" s="213"/>
      <c r="G4498" s="213"/>
    </row>
    <row r="4499" spans="1:7" x14ac:dyDescent="0.2">
      <c r="A4499" s="213"/>
      <c r="B4499" s="214"/>
      <c r="C4499" s="213"/>
      <c r="D4499" s="213"/>
      <c r="E4499" s="213"/>
      <c r="F4499" s="213"/>
      <c r="G4499" s="213"/>
    </row>
    <row r="4500" spans="1:7" x14ac:dyDescent="0.2">
      <c r="A4500" s="213"/>
      <c r="B4500" s="214"/>
      <c r="C4500" s="213"/>
      <c r="D4500" s="213"/>
      <c r="E4500" s="213"/>
      <c r="F4500" s="213"/>
      <c r="G4500" s="213"/>
    </row>
    <row r="4501" spans="1:7" x14ac:dyDescent="0.2">
      <c r="A4501" s="213"/>
      <c r="B4501" s="214"/>
      <c r="C4501" s="213"/>
      <c r="D4501" s="213"/>
      <c r="E4501" s="213"/>
      <c r="F4501" s="213"/>
      <c r="G4501" s="213"/>
    </row>
    <row r="4502" spans="1:7" x14ac:dyDescent="0.2">
      <c r="A4502" s="213"/>
      <c r="B4502" s="214"/>
      <c r="C4502" s="213"/>
      <c r="D4502" s="213"/>
      <c r="E4502" s="213"/>
      <c r="F4502" s="213"/>
      <c r="G4502" s="213"/>
    </row>
    <row r="4503" spans="1:7" x14ac:dyDescent="0.2">
      <c r="A4503" s="213"/>
      <c r="B4503" s="214"/>
      <c r="C4503" s="213"/>
      <c r="D4503" s="213"/>
      <c r="E4503" s="213"/>
      <c r="F4503" s="213"/>
      <c r="G4503" s="213"/>
    </row>
    <row r="4504" spans="1:7" x14ac:dyDescent="0.2">
      <c r="A4504" s="213"/>
      <c r="B4504" s="214"/>
      <c r="C4504" s="213"/>
      <c r="D4504" s="213"/>
      <c r="E4504" s="213"/>
      <c r="F4504" s="213"/>
      <c r="G4504" s="213"/>
    </row>
    <row r="4505" spans="1:7" x14ac:dyDescent="0.2">
      <c r="A4505" s="213"/>
      <c r="B4505" s="214"/>
      <c r="C4505" s="213"/>
      <c r="D4505" s="213"/>
      <c r="E4505" s="213"/>
      <c r="F4505" s="213"/>
      <c r="G4505" s="213"/>
    </row>
    <row r="4506" spans="1:7" x14ac:dyDescent="0.2">
      <c r="A4506" s="213"/>
      <c r="B4506" s="214"/>
      <c r="C4506" s="213"/>
      <c r="D4506" s="213"/>
      <c r="E4506" s="213"/>
      <c r="F4506" s="213"/>
      <c r="G4506" s="213"/>
    </row>
    <row r="4507" spans="1:7" x14ac:dyDescent="0.2">
      <c r="A4507" s="213"/>
      <c r="B4507" s="214"/>
      <c r="C4507" s="213"/>
      <c r="D4507" s="213"/>
      <c r="E4507" s="213"/>
      <c r="F4507" s="213"/>
      <c r="G4507" s="213"/>
    </row>
    <row r="4508" spans="1:7" x14ac:dyDescent="0.2">
      <c r="A4508" s="213"/>
      <c r="B4508" s="214"/>
      <c r="C4508" s="213"/>
      <c r="D4508" s="213"/>
      <c r="E4508" s="213"/>
      <c r="F4508" s="213"/>
      <c r="G4508" s="213"/>
    </row>
    <row r="4509" spans="1:7" x14ac:dyDescent="0.2">
      <c r="A4509" s="213"/>
      <c r="B4509" s="214"/>
      <c r="C4509" s="213"/>
      <c r="D4509" s="213"/>
      <c r="E4509" s="213"/>
      <c r="F4509" s="213"/>
      <c r="G4509" s="213"/>
    </row>
    <row r="4510" spans="1:7" x14ac:dyDescent="0.2">
      <c r="A4510" s="213"/>
      <c r="B4510" s="214"/>
      <c r="C4510" s="213"/>
      <c r="D4510" s="213"/>
      <c r="E4510" s="213"/>
      <c r="F4510" s="213"/>
      <c r="G4510" s="213"/>
    </row>
    <row r="4511" spans="1:7" x14ac:dyDescent="0.2">
      <c r="A4511" s="213"/>
      <c r="B4511" s="214"/>
      <c r="C4511" s="213"/>
      <c r="D4511" s="213"/>
      <c r="E4511" s="213"/>
      <c r="F4511" s="213"/>
      <c r="G4511" s="213"/>
    </row>
    <row r="4512" spans="1:7" x14ac:dyDescent="0.2">
      <c r="A4512" s="213"/>
      <c r="B4512" s="214"/>
      <c r="C4512" s="213"/>
      <c r="D4512" s="213"/>
      <c r="E4512" s="213"/>
      <c r="F4512" s="213"/>
      <c r="G4512" s="213"/>
    </row>
    <row r="4513" spans="1:7" x14ac:dyDescent="0.2">
      <c r="A4513" s="213"/>
      <c r="B4513" s="214"/>
      <c r="C4513" s="213"/>
      <c r="D4513" s="213"/>
      <c r="E4513" s="213"/>
      <c r="F4513" s="213"/>
      <c r="G4513" s="213"/>
    </row>
    <row r="4514" spans="1:7" x14ac:dyDescent="0.2">
      <c r="A4514" s="213"/>
      <c r="B4514" s="214"/>
      <c r="C4514" s="213"/>
      <c r="D4514" s="213"/>
      <c r="E4514" s="213"/>
      <c r="F4514" s="213"/>
      <c r="G4514" s="213"/>
    </row>
    <row r="4515" spans="1:7" x14ac:dyDescent="0.2">
      <c r="A4515" s="213"/>
      <c r="B4515" s="214"/>
      <c r="C4515" s="213"/>
      <c r="D4515" s="213"/>
      <c r="E4515" s="213"/>
      <c r="F4515" s="213"/>
      <c r="G4515" s="213"/>
    </row>
    <row r="4516" spans="1:7" x14ac:dyDescent="0.2">
      <c r="A4516" s="213"/>
      <c r="B4516" s="214"/>
      <c r="C4516" s="213"/>
      <c r="D4516" s="213"/>
      <c r="E4516" s="213"/>
      <c r="F4516" s="213"/>
      <c r="G4516" s="213"/>
    </row>
    <row r="4517" spans="1:7" x14ac:dyDescent="0.2">
      <c r="A4517" s="213"/>
      <c r="B4517" s="214"/>
      <c r="C4517" s="213"/>
      <c r="D4517" s="213"/>
      <c r="E4517" s="213"/>
      <c r="F4517" s="213"/>
      <c r="G4517" s="213"/>
    </row>
    <row r="4518" spans="1:7" x14ac:dyDescent="0.2">
      <c r="A4518" s="213"/>
      <c r="B4518" s="214"/>
      <c r="C4518" s="213"/>
      <c r="D4518" s="213"/>
      <c r="E4518" s="213"/>
      <c r="F4518" s="213"/>
      <c r="G4518" s="213"/>
    </row>
    <row r="4519" spans="1:7" x14ac:dyDescent="0.2">
      <c r="A4519" s="213"/>
      <c r="B4519" s="214"/>
      <c r="C4519" s="213"/>
      <c r="D4519" s="213"/>
      <c r="E4519" s="213"/>
      <c r="F4519" s="213"/>
      <c r="G4519" s="213"/>
    </row>
    <row r="4520" spans="1:7" x14ac:dyDescent="0.2">
      <c r="A4520" s="213"/>
      <c r="B4520" s="214"/>
      <c r="C4520" s="213"/>
      <c r="D4520" s="213"/>
      <c r="E4520" s="213"/>
      <c r="F4520" s="213"/>
      <c r="G4520" s="213"/>
    </row>
    <row r="4521" spans="1:7" x14ac:dyDescent="0.2">
      <c r="A4521" s="213"/>
      <c r="B4521" s="214"/>
      <c r="C4521" s="213"/>
      <c r="D4521" s="213"/>
      <c r="E4521" s="213"/>
      <c r="F4521" s="213"/>
      <c r="G4521" s="213"/>
    </row>
    <row r="4522" spans="1:7" x14ac:dyDescent="0.2">
      <c r="A4522" s="213"/>
      <c r="B4522" s="214"/>
      <c r="C4522" s="213"/>
      <c r="D4522" s="213"/>
      <c r="E4522" s="213"/>
      <c r="F4522" s="213"/>
      <c r="G4522" s="213"/>
    </row>
    <row r="4523" spans="1:7" x14ac:dyDescent="0.2">
      <c r="A4523" s="213"/>
      <c r="B4523" s="214"/>
      <c r="C4523" s="213"/>
      <c r="D4523" s="213"/>
      <c r="E4523" s="213"/>
      <c r="F4523" s="213"/>
      <c r="G4523" s="213"/>
    </row>
    <row r="4524" spans="1:7" x14ac:dyDescent="0.2">
      <c r="A4524" s="213"/>
      <c r="B4524" s="214"/>
      <c r="C4524" s="213"/>
      <c r="D4524" s="213"/>
      <c r="E4524" s="213"/>
      <c r="F4524" s="213"/>
      <c r="G4524" s="213"/>
    </row>
    <row r="4525" spans="1:7" x14ac:dyDescent="0.2">
      <c r="A4525" s="213"/>
      <c r="B4525" s="214"/>
      <c r="C4525" s="213"/>
      <c r="D4525" s="213"/>
      <c r="E4525" s="213"/>
      <c r="F4525" s="213"/>
      <c r="G4525" s="213"/>
    </row>
    <row r="4526" spans="1:7" x14ac:dyDescent="0.2">
      <c r="A4526" s="213"/>
      <c r="B4526" s="214"/>
      <c r="C4526" s="213"/>
      <c r="D4526" s="213"/>
      <c r="E4526" s="213"/>
      <c r="F4526" s="213"/>
      <c r="G4526" s="213"/>
    </row>
    <row r="4527" spans="1:7" x14ac:dyDescent="0.2">
      <c r="A4527" s="213"/>
      <c r="B4527" s="214"/>
      <c r="C4527" s="213"/>
      <c r="D4527" s="213"/>
      <c r="E4527" s="213"/>
      <c r="F4527" s="213"/>
      <c r="G4527" s="213"/>
    </row>
    <row r="4528" spans="1:7" x14ac:dyDescent="0.2">
      <c r="A4528" s="213"/>
      <c r="B4528" s="214"/>
      <c r="C4528" s="213"/>
      <c r="D4528" s="213"/>
      <c r="E4528" s="213"/>
      <c r="F4528" s="213"/>
      <c r="G4528" s="213"/>
    </row>
    <row r="4529" spans="1:7" x14ac:dyDescent="0.2">
      <c r="A4529" s="213"/>
      <c r="B4529" s="214"/>
      <c r="C4529" s="213"/>
      <c r="D4529" s="213"/>
      <c r="E4529" s="213"/>
      <c r="F4529" s="213"/>
      <c r="G4529" s="213"/>
    </row>
    <row r="4530" spans="1:7" x14ac:dyDescent="0.2">
      <c r="A4530" s="213"/>
      <c r="B4530" s="214"/>
      <c r="C4530" s="213"/>
      <c r="D4530" s="213"/>
      <c r="E4530" s="213"/>
      <c r="F4530" s="213"/>
      <c r="G4530" s="213"/>
    </row>
    <row r="4531" spans="1:7" x14ac:dyDescent="0.2">
      <c r="A4531" s="213"/>
      <c r="B4531" s="214"/>
      <c r="C4531" s="213"/>
      <c r="D4531" s="213"/>
      <c r="E4531" s="213"/>
      <c r="F4531" s="213"/>
      <c r="G4531" s="213"/>
    </row>
    <row r="4532" spans="1:7" x14ac:dyDescent="0.2">
      <c r="A4532" s="213"/>
      <c r="B4532" s="214"/>
      <c r="C4532" s="213"/>
      <c r="D4532" s="213"/>
      <c r="E4532" s="213"/>
      <c r="F4532" s="213"/>
      <c r="G4532" s="213"/>
    </row>
    <row r="4533" spans="1:7" x14ac:dyDescent="0.2">
      <c r="A4533" s="213"/>
      <c r="B4533" s="214"/>
      <c r="C4533" s="213"/>
      <c r="D4533" s="213"/>
      <c r="E4533" s="213"/>
      <c r="F4533" s="213"/>
      <c r="G4533" s="213"/>
    </row>
    <row r="4534" spans="1:7" x14ac:dyDescent="0.2">
      <c r="A4534" s="213"/>
      <c r="B4534" s="214"/>
      <c r="C4534" s="213"/>
      <c r="D4534" s="213"/>
      <c r="E4534" s="213"/>
      <c r="F4534" s="213"/>
      <c r="G4534" s="213"/>
    </row>
    <row r="4535" spans="1:7" x14ac:dyDescent="0.2">
      <c r="A4535" s="213"/>
      <c r="B4535" s="214"/>
      <c r="C4535" s="213"/>
      <c r="D4535" s="213"/>
      <c r="E4535" s="213"/>
      <c r="F4535" s="213"/>
      <c r="G4535" s="213"/>
    </row>
    <row r="4536" spans="1:7" x14ac:dyDescent="0.2">
      <c r="A4536" s="213"/>
      <c r="B4536" s="214"/>
      <c r="C4536" s="213"/>
      <c r="D4536" s="213"/>
      <c r="E4536" s="213"/>
      <c r="F4536" s="213"/>
      <c r="G4536" s="213"/>
    </row>
    <row r="4537" spans="1:7" x14ac:dyDescent="0.2">
      <c r="A4537" s="213"/>
      <c r="B4537" s="214"/>
      <c r="C4537" s="213"/>
      <c r="D4537" s="213"/>
      <c r="E4537" s="213"/>
      <c r="F4537" s="213"/>
      <c r="G4537" s="213"/>
    </row>
    <row r="4538" spans="1:7" x14ac:dyDescent="0.2">
      <c r="A4538" s="213"/>
      <c r="B4538" s="214"/>
      <c r="C4538" s="213"/>
      <c r="D4538" s="213"/>
      <c r="E4538" s="213"/>
      <c r="F4538" s="213"/>
      <c r="G4538" s="213"/>
    </row>
    <row r="4539" spans="1:7" x14ac:dyDescent="0.2">
      <c r="A4539" s="213"/>
      <c r="B4539" s="214"/>
      <c r="C4539" s="213"/>
      <c r="D4539" s="213"/>
      <c r="E4539" s="213"/>
      <c r="F4539" s="213"/>
      <c r="G4539" s="213"/>
    </row>
    <row r="4540" spans="1:7" x14ac:dyDescent="0.2">
      <c r="A4540" s="213"/>
      <c r="B4540" s="214"/>
      <c r="C4540" s="213"/>
      <c r="D4540" s="213"/>
      <c r="E4540" s="213"/>
      <c r="F4540" s="213"/>
      <c r="G4540" s="213"/>
    </row>
    <row r="4541" spans="1:7" x14ac:dyDescent="0.2">
      <c r="A4541" s="213"/>
      <c r="B4541" s="214"/>
      <c r="C4541" s="213"/>
      <c r="D4541" s="213"/>
      <c r="E4541" s="213"/>
      <c r="F4541" s="213"/>
      <c r="G4541" s="213"/>
    </row>
    <row r="4542" spans="1:7" x14ac:dyDescent="0.2">
      <c r="A4542" s="213"/>
      <c r="B4542" s="214"/>
      <c r="C4542" s="213"/>
      <c r="D4542" s="213"/>
      <c r="E4542" s="213"/>
      <c r="F4542" s="213"/>
      <c r="G4542" s="213"/>
    </row>
    <row r="4543" spans="1:7" x14ac:dyDescent="0.2">
      <c r="A4543" s="213"/>
      <c r="B4543" s="214"/>
      <c r="C4543" s="213"/>
      <c r="D4543" s="213"/>
      <c r="E4543" s="213"/>
      <c r="F4543" s="213"/>
      <c r="G4543" s="213"/>
    </row>
    <row r="4544" spans="1:7" x14ac:dyDescent="0.2">
      <c r="A4544" s="213"/>
      <c r="B4544" s="214"/>
      <c r="C4544" s="213"/>
      <c r="D4544" s="213"/>
      <c r="E4544" s="213"/>
      <c r="F4544" s="213"/>
      <c r="G4544" s="213"/>
    </row>
    <row r="4545" spans="1:7" x14ac:dyDescent="0.2">
      <c r="A4545" s="213"/>
      <c r="B4545" s="214"/>
      <c r="C4545" s="213"/>
      <c r="D4545" s="213"/>
      <c r="E4545" s="213"/>
      <c r="F4545" s="213"/>
      <c r="G4545" s="213"/>
    </row>
    <row r="4546" spans="1:7" x14ac:dyDescent="0.2">
      <c r="A4546" s="213"/>
      <c r="B4546" s="214"/>
      <c r="C4546" s="213"/>
      <c r="D4546" s="213"/>
      <c r="E4546" s="213"/>
      <c r="F4546" s="213"/>
      <c r="G4546" s="213"/>
    </row>
    <row r="4547" spans="1:7" x14ac:dyDescent="0.2">
      <c r="A4547" s="213"/>
      <c r="B4547" s="214"/>
      <c r="C4547" s="213"/>
      <c r="D4547" s="213"/>
      <c r="E4547" s="213"/>
      <c r="F4547" s="213"/>
      <c r="G4547" s="213"/>
    </row>
    <row r="4548" spans="1:7" x14ac:dyDescent="0.2">
      <c r="A4548" s="213"/>
      <c r="B4548" s="214"/>
      <c r="C4548" s="213"/>
      <c r="D4548" s="213"/>
      <c r="E4548" s="213"/>
      <c r="F4548" s="213"/>
      <c r="G4548" s="213"/>
    </row>
    <row r="4549" spans="1:7" x14ac:dyDescent="0.2">
      <c r="A4549" s="213"/>
      <c r="B4549" s="214"/>
      <c r="C4549" s="213"/>
      <c r="D4549" s="213"/>
      <c r="E4549" s="213"/>
      <c r="F4549" s="213"/>
      <c r="G4549" s="213"/>
    </row>
    <row r="4550" spans="1:7" x14ac:dyDescent="0.2">
      <c r="A4550" s="213"/>
      <c r="B4550" s="214"/>
      <c r="C4550" s="213"/>
      <c r="D4550" s="213"/>
      <c r="E4550" s="213"/>
      <c r="F4550" s="213"/>
      <c r="G4550" s="213"/>
    </row>
    <row r="4551" spans="1:7" x14ac:dyDescent="0.2">
      <c r="A4551" s="213"/>
      <c r="B4551" s="214"/>
      <c r="C4551" s="213"/>
      <c r="D4551" s="213"/>
      <c r="E4551" s="213"/>
      <c r="F4551" s="213"/>
      <c r="G4551" s="213"/>
    </row>
    <row r="4552" spans="1:7" x14ac:dyDescent="0.2">
      <c r="A4552" s="213"/>
      <c r="B4552" s="214"/>
      <c r="C4552" s="213"/>
      <c r="D4552" s="213"/>
      <c r="E4552" s="213"/>
      <c r="F4552" s="213"/>
      <c r="G4552" s="213"/>
    </row>
    <row r="4553" spans="1:7" x14ac:dyDescent="0.2">
      <c r="A4553" s="213"/>
      <c r="B4553" s="214"/>
      <c r="C4553" s="213"/>
      <c r="D4553" s="213"/>
      <c r="E4553" s="213"/>
      <c r="F4553" s="213"/>
      <c r="G4553" s="213"/>
    </row>
    <row r="4554" spans="1:7" x14ac:dyDescent="0.2">
      <c r="A4554" s="213"/>
      <c r="B4554" s="214"/>
      <c r="C4554" s="213"/>
      <c r="D4554" s="213"/>
      <c r="E4554" s="213"/>
      <c r="F4554" s="213"/>
      <c r="G4554" s="213"/>
    </row>
    <row r="4555" spans="1:7" x14ac:dyDescent="0.2">
      <c r="A4555" s="213"/>
      <c r="B4555" s="214"/>
      <c r="C4555" s="213"/>
      <c r="D4555" s="213"/>
      <c r="E4555" s="213"/>
      <c r="F4555" s="213"/>
      <c r="G4555" s="213"/>
    </row>
    <row r="4556" spans="1:7" x14ac:dyDescent="0.2">
      <c r="A4556" s="213"/>
      <c r="B4556" s="214"/>
      <c r="C4556" s="213"/>
      <c r="D4556" s="213"/>
      <c r="E4556" s="213"/>
      <c r="F4556" s="213"/>
      <c r="G4556" s="213"/>
    </row>
    <row r="4557" spans="1:7" x14ac:dyDescent="0.2">
      <c r="A4557" s="213"/>
      <c r="B4557" s="214"/>
      <c r="C4557" s="213"/>
      <c r="D4557" s="213"/>
      <c r="E4557" s="213"/>
      <c r="F4557" s="213"/>
      <c r="G4557" s="213"/>
    </row>
    <row r="4558" spans="1:7" x14ac:dyDescent="0.2">
      <c r="A4558" s="213"/>
      <c r="B4558" s="214"/>
      <c r="C4558" s="213"/>
      <c r="D4558" s="213"/>
      <c r="E4558" s="213"/>
      <c r="F4558" s="213"/>
      <c r="G4558" s="213"/>
    </row>
    <row r="4559" spans="1:7" x14ac:dyDescent="0.2">
      <c r="A4559" s="213"/>
      <c r="B4559" s="214"/>
      <c r="C4559" s="213"/>
      <c r="D4559" s="213"/>
      <c r="E4559" s="213"/>
      <c r="F4559" s="213"/>
      <c r="G4559" s="213"/>
    </row>
    <row r="4560" spans="1:7" x14ac:dyDescent="0.2">
      <c r="A4560" s="213"/>
      <c r="B4560" s="214"/>
      <c r="C4560" s="213"/>
      <c r="D4560" s="213"/>
      <c r="E4560" s="213"/>
      <c r="F4560" s="213"/>
      <c r="G4560" s="213"/>
    </row>
    <row r="4561" spans="1:7" x14ac:dyDescent="0.2">
      <c r="A4561" s="213"/>
      <c r="B4561" s="214"/>
      <c r="C4561" s="213"/>
      <c r="D4561" s="213"/>
      <c r="E4561" s="213"/>
      <c r="F4561" s="213"/>
      <c r="G4561" s="213"/>
    </row>
    <row r="4562" spans="1:7" x14ac:dyDescent="0.2">
      <c r="A4562" s="213"/>
      <c r="B4562" s="214"/>
      <c r="C4562" s="213"/>
      <c r="D4562" s="213"/>
      <c r="E4562" s="213"/>
      <c r="F4562" s="213"/>
      <c r="G4562" s="213"/>
    </row>
    <row r="4563" spans="1:7" x14ac:dyDescent="0.2">
      <c r="A4563" s="213"/>
      <c r="B4563" s="214"/>
      <c r="C4563" s="213"/>
      <c r="D4563" s="213"/>
      <c r="E4563" s="213"/>
      <c r="F4563" s="213"/>
      <c r="G4563" s="213"/>
    </row>
    <row r="4564" spans="1:7" x14ac:dyDescent="0.2">
      <c r="A4564" s="213"/>
      <c r="B4564" s="214"/>
      <c r="C4564" s="213"/>
      <c r="D4564" s="213"/>
      <c r="E4564" s="213"/>
      <c r="F4564" s="213"/>
      <c r="G4564" s="213"/>
    </row>
    <row r="4565" spans="1:7" x14ac:dyDescent="0.2">
      <c r="A4565" s="213"/>
      <c r="B4565" s="214"/>
      <c r="C4565" s="213"/>
      <c r="D4565" s="213"/>
      <c r="E4565" s="213"/>
      <c r="F4565" s="213"/>
      <c r="G4565" s="213"/>
    </row>
    <row r="4566" spans="1:7" x14ac:dyDescent="0.2">
      <c r="A4566" s="213"/>
      <c r="B4566" s="214"/>
      <c r="C4566" s="213"/>
      <c r="D4566" s="213"/>
      <c r="E4566" s="213"/>
      <c r="F4566" s="213"/>
      <c r="G4566" s="213"/>
    </row>
    <row r="4567" spans="1:7" x14ac:dyDescent="0.2">
      <c r="A4567" s="213"/>
      <c r="B4567" s="214"/>
      <c r="C4567" s="213"/>
      <c r="D4567" s="213"/>
      <c r="E4567" s="213"/>
      <c r="F4567" s="213"/>
      <c r="G4567" s="213"/>
    </row>
    <row r="4568" spans="1:7" x14ac:dyDescent="0.2">
      <c r="A4568" s="213"/>
      <c r="B4568" s="214"/>
      <c r="C4568" s="213"/>
      <c r="D4568" s="213"/>
      <c r="E4568" s="213"/>
      <c r="F4568" s="213"/>
      <c r="G4568" s="213"/>
    </row>
    <row r="4569" spans="1:7" x14ac:dyDescent="0.2">
      <c r="A4569" s="213"/>
      <c r="B4569" s="214"/>
      <c r="C4569" s="213"/>
      <c r="D4569" s="213"/>
      <c r="E4569" s="213"/>
      <c r="F4569" s="213"/>
      <c r="G4569" s="213"/>
    </row>
    <row r="4570" spans="1:7" x14ac:dyDescent="0.2">
      <c r="A4570" s="213"/>
      <c r="B4570" s="214"/>
      <c r="C4570" s="213"/>
      <c r="D4570" s="213"/>
      <c r="E4570" s="213"/>
      <c r="F4570" s="213"/>
      <c r="G4570" s="213"/>
    </row>
    <row r="4571" spans="1:7" x14ac:dyDescent="0.2">
      <c r="A4571" s="213"/>
      <c r="B4571" s="214"/>
      <c r="C4571" s="213"/>
      <c r="D4571" s="213"/>
      <c r="E4571" s="213"/>
      <c r="F4571" s="213"/>
      <c r="G4571" s="213"/>
    </row>
    <row r="4572" spans="1:7" x14ac:dyDescent="0.2">
      <c r="A4572" s="213"/>
      <c r="B4572" s="214"/>
      <c r="C4572" s="213"/>
      <c r="D4572" s="213"/>
      <c r="E4572" s="213"/>
      <c r="F4572" s="213"/>
      <c r="G4572" s="213"/>
    </row>
    <row r="4573" spans="1:7" x14ac:dyDescent="0.2">
      <c r="A4573" s="213"/>
      <c r="B4573" s="214"/>
      <c r="C4573" s="213"/>
      <c r="D4573" s="213"/>
      <c r="E4573" s="213"/>
      <c r="F4573" s="213"/>
      <c r="G4573" s="213"/>
    </row>
    <row r="4574" spans="1:7" x14ac:dyDescent="0.2">
      <c r="A4574" s="213"/>
      <c r="B4574" s="214"/>
      <c r="C4574" s="213"/>
      <c r="D4574" s="213"/>
      <c r="E4574" s="213"/>
      <c r="F4574" s="213"/>
      <c r="G4574" s="213"/>
    </row>
    <row r="4575" spans="1:7" x14ac:dyDescent="0.2">
      <c r="A4575" s="213"/>
      <c r="B4575" s="214"/>
      <c r="C4575" s="213"/>
      <c r="D4575" s="213"/>
      <c r="E4575" s="213"/>
      <c r="F4575" s="213"/>
      <c r="G4575" s="213"/>
    </row>
    <row r="4576" spans="1:7" x14ac:dyDescent="0.2">
      <c r="A4576" s="213"/>
      <c r="B4576" s="214"/>
      <c r="C4576" s="213"/>
      <c r="D4576" s="213"/>
      <c r="E4576" s="213"/>
      <c r="F4576" s="213"/>
      <c r="G4576" s="213"/>
    </row>
    <row r="4577" spans="1:7" x14ac:dyDescent="0.2">
      <c r="A4577" s="213"/>
      <c r="B4577" s="214"/>
      <c r="C4577" s="213"/>
      <c r="D4577" s="213"/>
      <c r="E4577" s="213"/>
      <c r="F4577" s="213"/>
      <c r="G4577" s="213"/>
    </row>
    <row r="4578" spans="1:7" x14ac:dyDescent="0.2">
      <c r="A4578" s="213"/>
      <c r="B4578" s="214"/>
      <c r="C4578" s="213"/>
      <c r="D4578" s="213"/>
      <c r="E4578" s="213"/>
      <c r="F4578" s="213"/>
      <c r="G4578" s="213"/>
    </row>
    <row r="4579" spans="1:7" x14ac:dyDescent="0.2">
      <c r="A4579" s="213"/>
      <c r="B4579" s="214"/>
      <c r="C4579" s="213"/>
      <c r="D4579" s="213"/>
      <c r="E4579" s="213"/>
      <c r="F4579" s="213"/>
      <c r="G4579" s="213"/>
    </row>
    <row r="4580" spans="1:7" x14ac:dyDescent="0.2">
      <c r="A4580" s="213"/>
      <c r="B4580" s="214"/>
      <c r="C4580" s="213"/>
      <c r="D4580" s="213"/>
      <c r="E4580" s="213"/>
      <c r="F4580" s="213"/>
      <c r="G4580" s="213"/>
    </row>
    <row r="4581" spans="1:7" x14ac:dyDescent="0.2">
      <c r="A4581" s="213"/>
      <c r="B4581" s="214"/>
      <c r="C4581" s="213"/>
      <c r="D4581" s="213"/>
      <c r="E4581" s="213"/>
      <c r="F4581" s="213"/>
      <c r="G4581" s="213"/>
    </row>
    <row r="4582" spans="1:7" x14ac:dyDescent="0.2">
      <c r="A4582" s="213"/>
      <c r="B4582" s="214"/>
      <c r="C4582" s="213"/>
      <c r="D4582" s="213"/>
      <c r="E4582" s="213"/>
      <c r="F4582" s="213"/>
      <c r="G4582" s="213"/>
    </row>
    <row r="4583" spans="1:7" x14ac:dyDescent="0.2">
      <c r="A4583" s="213"/>
      <c r="B4583" s="214"/>
      <c r="C4583" s="213"/>
      <c r="D4583" s="213"/>
      <c r="E4583" s="213"/>
      <c r="F4583" s="213"/>
      <c r="G4583" s="213"/>
    </row>
    <row r="4584" spans="1:7" x14ac:dyDescent="0.2">
      <c r="A4584" s="213"/>
      <c r="B4584" s="214"/>
      <c r="C4584" s="213"/>
      <c r="D4584" s="213"/>
      <c r="E4584" s="213"/>
      <c r="F4584" s="213"/>
      <c r="G4584" s="213"/>
    </row>
    <row r="4585" spans="1:7" x14ac:dyDescent="0.2">
      <c r="A4585" s="213"/>
      <c r="B4585" s="214"/>
      <c r="C4585" s="213"/>
      <c r="D4585" s="213"/>
      <c r="E4585" s="213"/>
      <c r="F4585" s="213"/>
      <c r="G4585" s="213"/>
    </row>
    <row r="4586" spans="1:7" x14ac:dyDescent="0.2">
      <c r="A4586" s="213"/>
      <c r="B4586" s="214"/>
      <c r="C4586" s="213"/>
      <c r="D4586" s="213"/>
      <c r="E4586" s="213"/>
      <c r="F4586" s="213"/>
      <c r="G4586" s="213"/>
    </row>
    <row r="4587" spans="1:7" x14ac:dyDescent="0.2">
      <c r="A4587" s="213"/>
      <c r="B4587" s="214"/>
      <c r="C4587" s="213"/>
      <c r="D4587" s="213"/>
      <c r="E4587" s="213"/>
      <c r="F4587" s="213"/>
      <c r="G4587" s="213"/>
    </row>
    <row r="4588" spans="1:7" x14ac:dyDescent="0.2">
      <c r="A4588" s="213"/>
      <c r="B4588" s="214"/>
      <c r="C4588" s="213"/>
      <c r="D4588" s="213"/>
      <c r="E4588" s="213"/>
      <c r="F4588" s="213"/>
      <c r="G4588" s="213"/>
    </row>
    <row r="4589" spans="1:7" x14ac:dyDescent="0.2">
      <c r="A4589" s="213"/>
      <c r="B4589" s="214"/>
      <c r="C4589" s="213"/>
      <c r="D4589" s="213"/>
      <c r="E4589" s="213"/>
      <c r="F4589" s="213"/>
      <c r="G4589" s="213"/>
    </row>
    <row r="4590" spans="1:7" x14ac:dyDescent="0.2">
      <c r="A4590" s="213"/>
      <c r="B4590" s="214"/>
      <c r="C4590" s="213"/>
      <c r="D4590" s="213"/>
      <c r="E4590" s="213"/>
      <c r="F4590" s="213"/>
      <c r="G4590" s="213"/>
    </row>
    <row r="4591" spans="1:7" x14ac:dyDescent="0.2">
      <c r="A4591" s="213"/>
      <c r="B4591" s="214"/>
      <c r="C4591" s="213"/>
      <c r="D4591" s="213"/>
      <c r="E4591" s="213"/>
      <c r="F4591" s="213"/>
      <c r="G4591" s="213"/>
    </row>
    <row r="4592" spans="1:7" x14ac:dyDescent="0.2">
      <c r="A4592" s="213"/>
      <c r="B4592" s="214"/>
      <c r="C4592" s="213"/>
      <c r="D4592" s="213"/>
      <c r="E4592" s="213"/>
      <c r="F4592" s="213"/>
      <c r="G4592" s="213"/>
    </row>
    <row r="4593" spans="1:7" x14ac:dyDescent="0.2">
      <c r="A4593" s="213"/>
      <c r="B4593" s="214"/>
      <c r="C4593" s="213"/>
      <c r="D4593" s="213"/>
      <c r="E4593" s="213"/>
      <c r="F4593" s="213"/>
      <c r="G4593" s="213"/>
    </row>
    <row r="4594" spans="1:7" x14ac:dyDescent="0.2">
      <c r="A4594" s="213"/>
      <c r="B4594" s="214"/>
      <c r="C4594" s="213"/>
      <c r="D4594" s="213"/>
      <c r="E4594" s="213"/>
      <c r="F4594" s="213"/>
      <c r="G4594" s="213"/>
    </row>
    <row r="4595" spans="1:7" x14ac:dyDescent="0.2">
      <c r="A4595" s="213"/>
      <c r="B4595" s="214"/>
      <c r="C4595" s="213"/>
      <c r="D4595" s="213"/>
      <c r="E4595" s="213"/>
      <c r="F4595" s="213"/>
      <c r="G4595" s="213"/>
    </row>
    <row r="4596" spans="1:7" x14ac:dyDescent="0.2">
      <c r="A4596" s="213"/>
      <c r="B4596" s="214"/>
      <c r="C4596" s="213"/>
      <c r="D4596" s="213"/>
      <c r="E4596" s="213"/>
      <c r="F4596" s="213"/>
      <c r="G4596" s="213"/>
    </row>
    <row r="4597" spans="1:7" x14ac:dyDescent="0.2">
      <c r="A4597" s="213"/>
      <c r="B4597" s="214"/>
      <c r="C4597" s="213"/>
      <c r="D4597" s="213"/>
      <c r="E4597" s="213"/>
      <c r="F4597" s="213"/>
      <c r="G4597" s="213"/>
    </row>
    <row r="4598" spans="1:7" x14ac:dyDescent="0.2">
      <c r="A4598" s="213"/>
      <c r="B4598" s="214"/>
      <c r="C4598" s="213"/>
      <c r="D4598" s="213"/>
      <c r="E4598" s="213"/>
      <c r="F4598" s="213"/>
      <c r="G4598" s="213"/>
    </row>
    <row r="4599" spans="1:7" x14ac:dyDescent="0.2">
      <c r="A4599" s="213"/>
      <c r="B4599" s="214"/>
      <c r="C4599" s="213"/>
      <c r="D4599" s="213"/>
      <c r="E4599" s="213"/>
      <c r="F4599" s="213"/>
      <c r="G4599" s="213"/>
    </row>
    <row r="4600" spans="1:7" x14ac:dyDescent="0.2">
      <c r="A4600" s="213"/>
      <c r="B4600" s="214"/>
      <c r="C4600" s="213"/>
      <c r="D4600" s="213"/>
      <c r="E4600" s="213"/>
      <c r="F4600" s="213"/>
      <c r="G4600" s="213"/>
    </row>
    <row r="4601" spans="1:7" x14ac:dyDescent="0.2">
      <c r="A4601" s="213"/>
      <c r="B4601" s="214"/>
      <c r="C4601" s="213"/>
      <c r="D4601" s="213"/>
      <c r="E4601" s="213"/>
      <c r="F4601" s="213"/>
      <c r="G4601" s="213"/>
    </row>
    <row r="4602" spans="1:7" x14ac:dyDescent="0.2">
      <c r="A4602" s="213"/>
      <c r="B4602" s="214"/>
      <c r="C4602" s="213"/>
      <c r="D4602" s="213"/>
      <c r="E4602" s="213"/>
      <c r="F4602" s="213"/>
      <c r="G4602" s="213"/>
    </row>
    <row r="4603" spans="1:7" x14ac:dyDescent="0.2">
      <c r="A4603" s="213"/>
      <c r="B4603" s="214"/>
      <c r="C4603" s="213"/>
      <c r="D4603" s="213"/>
      <c r="E4603" s="213"/>
      <c r="F4603" s="213"/>
      <c r="G4603" s="213"/>
    </row>
    <row r="4604" spans="1:7" x14ac:dyDescent="0.2">
      <c r="A4604" s="213"/>
      <c r="B4604" s="214"/>
      <c r="C4604" s="213"/>
      <c r="D4604" s="213"/>
      <c r="E4604" s="213"/>
      <c r="F4604" s="213"/>
      <c r="G4604" s="213"/>
    </row>
    <row r="4605" spans="1:7" x14ac:dyDescent="0.2">
      <c r="A4605" s="213"/>
      <c r="B4605" s="214"/>
      <c r="C4605" s="213"/>
      <c r="D4605" s="213"/>
      <c r="E4605" s="213"/>
      <c r="F4605" s="213"/>
      <c r="G4605" s="213"/>
    </row>
    <row r="4606" spans="1:7" x14ac:dyDescent="0.2">
      <c r="A4606" s="213"/>
      <c r="B4606" s="214"/>
      <c r="C4606" s="213"/>
      <c r="D4606" s="213"/>
      <c r="E4606" s="213"/>
      <c r="F4606" s="213"/>
      <c r="G4606" s="213"/>
    </row>
    <row r="4607" spans="1:7" x14ac:dyDescent="0.2">
      <c r="A4607" s="213"/>
      <c r="B4607" s="214"/>
      <c r="C4607" s="213"/>
      <c r="D4607" s="213"/>
      <c r="E4607" s="213"/>
      <c r="F4607" s="213"/>
      <c r="G4607" s="213"/>
    </row>
    <row r="4608" spans="1:7" x14ac:dyDescent="0.2">
      <c r="A4608" s="213"/>
      <c r="B4608" s="214"/>
      <c r="C4608" s="213"/>
      <c r="D4608" s="213"/>
      <c r="E4608" s="213"/>
      <c r="F4608" s="213"/>
      <c r="G4608" s="213"/>
    </row>
    <row r="4609" spans="1:7" x14ac:dyDescent="0.2">
      <c r="A4609" s="213"/>
      <c r="B4609" s="214"/>
      <c r="C4609" s="213"/>
      <c r="D4609" s="213"/>
      <c r="E4609" s="213"/>
      <c r="F4609" s="213"/>
      <c r="G4609" s="213"/>
    </row>
    <row r="4610" spans="1:7" x14ac:dyDescent="0.2">
      <c r="A4610" s="213"/>
      <c r="B4610" s="214"/>
      <c r="C4610" s="213"/>
      <c r="D4610" s="213"/>
      <c r="E4610" s="213"/>
      <c r="F4610" s="213"/>
      <c r="G4610" s="213"/>
    </row>
    <row r="4611" spans="1:7" x14ac:dyDescent="0.2">
      <c r="A4611" s="213"/>
      <c r="B4611" s="214"/>
      <c r="C4611" s="213"/>
      <c r="D4611" s="213"/>
      <c r="E4611" s="213"/>
      <c r="F4611" s="213"/>
      <c r="G4611" s="213"/>
    </row>
    <row r="4612" spans="1:7" x14ac:dyDescent="0.2">
      <c r="A4612" s="213"/>
      <c r="B4612" s="214"/>
      <c r="C4612" s="213"/>
      <c r="D4612" s="213"/>
      <c r="E4612" s="213"/>
      <c r="F4612" s="213"/>
      <c r="G4612" s="213"/>
    </row>
    <row r="4613" spans="1:7" x14ac:dyDescent="0.2">
      <c r="A4613" s="213"/>
      <c r="B4613" s="214"/>
      <c r="C4613" s="213"/>
      <c r="D4613" s="213"/>
      <c r="E4613" s="213"/>
      <c r="F4613" s="213"/>
      <c r="G4613" s="213"/>
    </row>
    <row r="4614" spans="1:7" x14ac:dyDescent="0.2">
      <c r="A4614" s="213"/>
      <c r="B4614" s="214"/>
      <c r="C4614" s="213"/>
      <c r="D4614" s="213"/>
      <c r="E4614" s="213"/>
      <c r="F4614" s="213"/>
      <c r="G4614" s="213"/>
    </row>
    <row r="4615" spans="1:7" x14ac:dyDescent="0.2">
      <c r="A4615" s="213"/>
      <c r="B4615" s="214"/>
      <c r="C4615" s="213"/>
      <c r="D4615" s="213"/>
      <c r="E4615" s="213"/>
      <c r="F4615" s="213"/>
      <c r="G4615" s="213"/>
    </row>
    <row r="4616" spans="1:7" x14ac:dyDescent="0.2">
      <c r="A4616" s="213"/>
      <c r="B4616" s="214"/>
      <c r="C4616" s="213"/>
      <c r="D4616" s="213"/>
      <c r="E4616" s="213"/>
      <c r="F4616" s="213"/>
      <c r="G4616" s="213"/>
    </row>
    <row r="4617" spans="1:7" x14ac:dyDescent="0.2">
      <c r="A4617" s="213"/>
      <c r="B4617" s="214"/>
      <c r="C4617" s="213"/>
      <c r="D4617" s="213"/>
      <c r="E4617" s="213"/>
      <c r="F4617" s="213"/>
      <c r="G4617" s="213"/>
    </row>
    <row r="4618" spans="1:7" x14ac:dyDescent="0.2">
      <c r="A4618" s="213"/>
      <c r="B4618" s="214"/>
      <c r="C4618" s="213"/>
      <c r="D4618" s="213"/>
      <c r="E4618" s="213"/>
      <c r="F4618" s="213"/>
      <c r="G4618" s="213"/>
    </row>
    <row r="4619" spans="1:7" x14ac:dyDescent="0.2">
      <c r="A4619" s="213"/>
      <c r="B4619" s="214"/>
      <c r="C4619" s="213"/>
      <c r="D4619" s="213"/>
      <c r="E4619" s="213"/>
      <c r="F4619" s="213"/>
      <c r="G4619" s="213"/>
    </row>
    <row r="4620" spans="1:7" x14ac:dyDescent="0.2">
      <c r="A4620" s="213"/>
      <c r="B4620" s="214"/>
      <c r="C4620" s="213"/>
      <c r="D4620" s="213"/>
      <c r="E4620" s="213"/>
      <c r="F4620" s="213"/>
      <c r="G4620" s="213"/>
    </row>
    <row r="4621" spans="1:7" x14ac:dyDescent="0.2">
      <c r="A4621" s="213"/>
      <c r="B4621" s="214"/>
      <c r="C4621" s="213"/>
      <c r="D4621" s="213"/>
      <c r="E4621" s="213"/>
      <c r="F4621" s="213"/>
      <c r="G4621" s="213"/>
    </row>
    <row r="4622" spans="1:7" x14ac:dyDescent="0.2">
      <c r="A4622" s="213"/>
      <c r="B4622" s="214"/>
      <c r="C4622" s="213"/>
      <c r="D4622" s="213"/>
      <c r="E4622" s="213"/>
      <c r="F4622" s="213"/>
      <c r="G4622" s="213"/>
    </row>
    <row r="4623" spans="1:7" x14ac:dyDescent="0.2">
      <c r="A4623" s="213"/>
      <c r="B4623" s="214"/>
      <c r="C4623" s="213"/>
      <c r="D4623" s="213"/>
      <c r="E4623" s="213"/>
      <c r="F4623" s="213"/>
      <c r="G4623" s="213"/>
    </row>
    <row r="4624" spans="1:7" x14ac:dyDescent="0.2">
      <c r="A4624" s="213"/>
      <c r="B4624" s="214"/>
      <c r="C4624" s="213"/>
      <c r="D4624" s="213"/>
      <c r="E4624" s="213"/>
      <c r="F4624" s="213"/>
      <c r="G4624" s="213"/>
    </row>
    <row r="4625" spans="1:7" x14ac:dyDescent="0.2">
      <c r="A4625" s="213"/>
      <c r="B4625" s="214"/>
      <c r="C4625" s="213"/>
      <c r="D4625" s="213"/>
      <c r="E4625" s="213"/>
      <c r="F4625" s="213"/>
      <c r="G4625" s="213"/>
    </row>
    <row r="4626" spans="1:7" x14ac:dyDescent="0.2">
      <c r="A4626" s="213"/>
      <c r="B4626" s="214"/>
      <c r="C4626" s="213"/>
      <c r="D4626" s="213"/>
      <c r="E4626" s="213"/>
      <c r="F4626" s="213"/>
      <c r="G4626" s="213"/>
    </row>
    <row r="4627" spans="1:7" x14ac:dyDescent="0.2">
      <c r="A4627" s="213"/>
      <c r="B4627" s="214"/>
      <c r="C4627" s="213"/>
      <c r="D4627" s="213"/>
      <c r="E4627" s="213"/>
      <c r="F4627" s="213"/>
      <c r="G4627" s="213"/>
    </row>
    <row r="4628" spans="1:7" x14ac:dyDescent="0.2">
      <c r="A4628" s="213"/>
      <c r="B4628" s="214"/>
      <c r="C4628" s="213"/>
      <c r="D4628" s="213"/>
      <c r="E4628" s="213"/>
      <c r="F4628" s="213"/>
      <c r="G4628" s="213"/>
    </row>
    <row r="4629" spans="1:7" x14ac:dyDescent="0.2">
      <c r="A4629" s="213"/>
      <c r="B4629" s="214"/>
      <c r="C4629" s="213"/>
      <c r="D4629" s="213"/>
      <c r="E4629" s="213"/>
      <c r="F4629" s="213"/>
      <c r="G4629" s="213"/>
    </row>
    <row r="4630" spans="1:7" x14ac:dyDescent="0.2">
      <c r="A4630" s="213"/>
      <c r="B4630" s="214"/>
      <c r="C4630" s="213"/>
      <c r="D4630" s="213"/>
      <c r="E4630" s="213"/>
      <c r="F4630" s="213"/>
      <c r="G4630" s="213"/>
    </row>
    <row r="4631" spans="1:7" x14ac:dyDescent="0.2">
      <c r="A4631" s="213"/>
      <c r="B4631" s="214"/>
      <c r="C4631" s="213"/>
      <c r="D4631" s="213"/>
      <c r="E4631" s="213"/>
      <c r="F4631" s="213"/>
      <c r="G4631" s="213"/>
    </row>
    <row r="4632" spans="1:7" x14ac:dyDescent="0.2">
      <c r="A4632" s="213"/>
      <c r="B4632" s="214"/>
      <c r="C4632" s="213"/>
      <c r="D4632" s="213"/>
      <c r="E4632" s="213"/>
      <c r="F4632" s="213"/>
      <c r="G4632" s="213"/>
    </row>
    <row r="4633" spans="1:7" x14ac:dyDescent="0.2">
      <c r="A4633" s="213"/>
      <c r="B4633" s="214"/>
      <c r="C4633" s="213"/>
      <c r="D4633" s="213"/>
      <c r="E4633" s="213"/>
      <c r="F4633" s="213"/>
      <c r="G4633" s="213"/>
    </row>
    <row r="4634" spans="1:7" x14ac:dyDescent="0.2">
      <c r="A4634" s="213"/>
      <c r="B4634" s="214"/>
      <c r="C4634" s="213"/>
      <c r="D4634" s="213"/>
      <c r="E4634" s="213"/>
      <c r="F4634" s="213"/>
      <c r="G4634" s="213"/>
    </row>
    <row r="4635" spans="1:7" x14ac:dyDescent="0.2">
      <c r="A4635" s="213"/>
      <c r="B4635" s="214"/>
      <c r="C4635" s="213"/>
      <c r="D4635" s="213"/>
      <c r="E4635" s="213"/>
      <c r="F4635" s="213"/>
      <c r="G4635" s="213"/>
    </row>
    <row r="4636" spans="1:7" x14ac:dyDescent="0.2">
      <c r="A4636" s="213"/>
      <c r="B4636" s="214"/>
      <c r="C4636" s="213"/>
      <c r="D4636" s="213"/>
      <c r="E4636" s="213"/>
      <c r="F4636" s="213"/>
      <c r="G4636" s="213"/>
    </row>
    <row r="4637" spans="1:7" x14ac:dyDescent="0.2">
      <c r="A4637" s="213"/>
      <c r="B4637" s="214"/>
      <c r="C4637" s="213"/>
      <c r="D4637" s="213"/>
      <c r="E4637" s="213"/>
      <c r="F4637" s="213"/>
      <c r="G4637" s="213"/>
    </row>
    <row r="4638" spans="1:7" x14ac:dyDescent="0.2">
      <c r="A4638" s="213"/>
      <c r="B4638" s="214"/>
      <c r="C4638" s="213"/>
      <c r="D4638" s="213"/>
      <c r="E4638" s="213"/>
      <c r="F4638" s="213"/>
      <c r="G4638" s="213"/>
    </row>
    <row r="4639" spans="1:7" x14ac:dyDescent="0.2">
      <c r="A4639" s="213"/>
      <c r="B4639" s="214"/>
      <c r="C4639" s="213"/>
      <c r="D4639" s="213"/>
      <c r="E4639" s="213"/>
      <c r="F4639" s="213"/>
      <c r="G4639" s="213"/>
    </row>
    <row r="4640" spans="1:7" x14ac:dyDescent="0.2">
      <c r="A4640" s="213"/>
      <c r="B4640" s="214"/>
      <c r="C4640" s="213"/>
      <c r="D4640" s="213"/>
      <c r="E4640" s="213"/>
      <c r="F4640" s="213"/>
      <c r="G4640" s="213"/>
    </row>
    <row r="4641" spans="1:7" x14ac:dyDescent="0.2">
      <c r="A4641" s="213"/>
      <c r="B4641" s="214"/>
      <c r="C4641" s="213"/>
      <c r="D4641" s="213"/>
      <c r="E4641" s="213"/>
      <c r="F4641" s="213"/>
      <c r="G4641" s="213"/>
    </row>
    <row r="4642" spans="1:7" x14ac:dyDescent="0.2">
      <c r="A4642" s="213"/>
      <c r="B4642" s="214"/>
      <c r="C4642" s="213"/>
      <c r="D4642" s="213"/>
      <c r="E4642" s="213"/>
      <c r="F4642" s="213"/>
      <c r="G4642" s="213"/>
    </row>
    <row r="4643" spans="1:7" x14ac:dyDescent="0.2">
      <c r="A4643" s="213"/>
      <c r="B4643" s="214"/>
      <c r="C4643" s="213"/>
      <c r="D4643" s="213"/>
      <c r="E4643" s="213"/>
      <c r="F4643" s="213"/>
      <c r="G4643" s="213"/>
    </row>
    <row r="4644" spans="1:7" x14ac:dyDescent="0.2">
      <c r="A4644" s="213"/>
      <c r="B4644" s="214"/>
      <c r="C4644" s="213"/>
      <c r="D4644" s="213"/>
      <c r="E4644" s="213"/>
      <c r="F4644" s="213"/>
      <c r="G4644" s="213"/>
    </row>
    <row r="4645" spans="1:7" x14ac:dyDescent="0.2">
      <c r="A4645" s="213"/>
      <c r="B4645" s="214"/>
      <c r="C4645" s="213"/>
      <c r="D4645" s="213"/>
      <c r="E4645" s="213"/>
      <c r="F4645" s="213"/>
      <c r="G4645" s="213"/>
    </row>
    <row r="4646" spans="1:7" x14ac:dyDescent="0.2">
      <c r="A4646" s="213"/>
      <c r="B4646" s="214"/>
      <c r="C4646" s="213"/>
      <c r="D4646" s="213"/>
      <c r="E4646" s="213"/>
      <c r="F4646" s="213"/>
      <c r="G4646" s="213"/>
    </row>
    <row r="4647" spans="1:7" x14ac:dyDescent="0.2">
      <c r="A4647" s="213"/>
      <c r="B4647" s="214"/>
      <c r="C4647" s="213"/>
      <c r="D4647" s="213"/>
      <c r="E4647" s="213"/>
      <c r="F4647" s="213"/>
      <c r="G4647" s="213"/>
    </row>
    <row r="4648" spans="1:7" x14ac:dyDescent="0.2">
      <c r="A4648" s="213"/>
      <c r="B4648" s="214"/>
      <c r="C4648" s="213"/>
      <c r="D4648" s="213"/>
      <c r="E4648" s="213"/>
      <c r="F4648" s="213"/>
      <c r="G4648" s="213"/>
    </row>
    <row r="4649" spans="1:7" x14ac:dyDescent="0.2">
      <c r="A4649" s="213"/>
      <c r="B4649" s="214"/>
      <c r="C4649" s="213"/>
      <c r="D4649" s="213"/>
      <c r="E4649" s="213"/>
      <c r="F4649" s="213"/>
      <c r="G4649" s="213"/>
    </row>
    <row r="4650" spans="1:7" x14ac:dyDescent="0.2">
      <c r="A4650" s="213"/>
      <c r="B4650" s="214"/>
      <c r="C4650" s="213"/>
      <c r="D4650" s="213"/>
      <c r="E4650" s="213"/>
      <c r="F4650" s="213"/>
      <c r="G4650" s="213"/>
    </row>
    <row r="4651" spans="1:7" x14ac:dyDescent="0.2">
      <c r="A4651" s="213"/>
      <c r="B4651" s="214"/>
      <c r="C4651" s="213"/>
      <c r="D4651" s="213"/>
      <c r="E4651" s="213"/>
      <c r="F4651" s="213"/>
      <c r="G4651" s="213"/>
    </row>
    <row r="4652" spans="1:7" x14ac:dyDescent="0.2">
      <c r="A4652" s="213"/>
      <c r="B4652" s="214"/>
      <c r="C4652" s="213"/>
      <c r="D4652" s="213"/>
      <c r="E4652" s="213"/>
      <c r="F4652" s="213"/>
      <c r="G4652" s="213"/>
    </row>
    <row r="4653" spans="1:7" x14ac:dyDescent="0.2">
      <c r="A4653" s="213"/>
      <c r="B4653" s="214"/>
      <c r="C4653" s="213"/>
      <c r="D4653" s="213"/>
      <c r="E4653" s="213"/>
      <c r="F4653" s="213"/>
      <c r="G4653" s="213"/>
    </row>
    <row r="4654" spans="1:7" x14ac:dyDescent="0.2">
      <c r="A4654" s="213"/>
      <c r="B4654" s="214"/>
      <c r="C4654" s="213"/>
      <c r="D4654" s="213"/>
      <c r="E4654" s="213"/>
      <c r="F4654" s="213"/>
      <c r="G4654" s="213"/>
    </row>
    <row r="4655" spans="1:7" x14ac:dyDescent="0.2">
      <c r="A4655" s="213"/>
      <c r="B4655" s="214"/>
      <c r="C4655" s="213"/>
      <c r="D4655" s="213"/>
      <c r="E4655" s="213"/>
      <c r="F4655" s="213"/>
      <c r="G4655" s="213"/>
    </row>
    <row r="4656" spans="1:7" x14ac:dyDescent="0.2">
      <c r="A4656" s="213"/>
      <c r="B4656" s="214"/>
      <c r="C4656" s="213"/>
      <c r="D4656" s="213"/>
      <c r="E4656" s="213"/>
      <c r="F4656" s="213"/>
      <c r="G4656" s="213"/>
    </row>
    <row r="4657" spans="1:7" x14ac:dyDescent="0.2">
      <c r="A4657" s="213"/>
      <c r="B4657" s="214"/>
      <c r="C4657" s="213"/>
      <c r="D4657" s="213"/>
      <c r="E4657" s="213"/>
      <c r="F4657" s="213"/>
      <c r="G4657" s="213"/>
    </row>
    <row r="4658" spans="1:7" x14ac:dyDescent="0.2">
      <c r="A4658" s="213"/>
      <c r="B4658" s="214"/>
      <c r="C4658" s="213"/>
      <c r="D4658" s="213"/>
      <c r="E4658" s="213"/>
      <c r="F4658" s="213"/>
      <c r="G4658" s="213"/>
    </row>
    <row r="4659" spans="1:7" x14ac:dyDescent="0.2">
      <c r="A4659" s="213"/>
      <c r="B4659" s="214"/>
      <c r="C4659" s="213"/>
      <c r="D4659" s="213"/>
      <c r="E4659" s="213"/>
      <c r="F4659" s="213"/>
      <c r="G4659" s="213"/>
    </row>
    <row r="4660" spans="1:7" x14ac:dyDescent="0.2">
      <c r="A4660" s="213"/>
      <c r="B4660" s="214"/>
      <c r="C4660" s="213"/>
      <c r="D4660" s="213"/>
      <c r="E4660" s="213"/>
      <c r="F4660" s="213"/>
      <c r="G4660" s="213"/>
    </row>
    <row r="4661" spans="1:7" x14ac:dyDescent="0.2">
      <c r="A4661" s="213"/>
      <c r="B4661" s="214"/>
      <c r="C4661" s="213"/>
      <c r="D4661" s="213"/>
      <c r="E4661" s="213"/>
      <c r="F4661" s="213"/>
      <c r="G4661" s="213"/>
    </row>
    <row r="4662" spans="1:7" x14ac:dyDescent="0.2">
      <c r="A4662" s="213"/>
      <c r="B4662" s="214"/>
      <c r="C4662" s="213"/>
      <c r="D4662" s="213"/>
      <c r="E4662" s="213"/>
      <c r="F4662" s="213"/>
      <c r="G4662" s="213"/>
    </row>
    <row r="4663" spans="1:7" x14ac:dyDescent="0.2">
      <c r="A4663" s="213"/>
      <c r="B4663" s="214"/>
      <c r="C4663" s="213"/>
      <c r="D4663" s="213"/>
      <c r="E4663" s="213"/>
      <c r="F4663" s="213"/>
      <c r="G4663" s="213"/>
    </row>
    <row r="4664" spans="1:7" x14ac:dyDescent="0.2">
      <c r="A4664" s="213"/>
      <c r="B4664" s="214"/>
      <c r="C4664" s="213"/>
      <c r="D4664" s="213"/>
      <c r="E4664" s="213"/>
      <c r="F4664" s="213"/>
      <c r="G4664" s="213"/>
    </row>
    <row r="4665" spans="1:7" x14ac:dyDescent="0.2">
      <c r="A4665" s="213"/>
      <c r="B4665" s="214"/>
      <c r="C4665" s="213"/>
      <c r="D4665" s="213"/>
      <c r="E4665" s="213"/>
      <c r="F4665" s="213"/>
      <c r="G4665" s="213"/>
    </row>
    <row r="4666" spans="1:7" x14ac:dyDescent="0.2">
      <c r="A4666" s="213"/>
      <c r="B4666" s="214"/>
      <c r="C4666" s="213"/>
      <c r="D4666" s="213"/>
      <c r="E4666" s="213"/>
      <c r="F4666" s="213"/>
      <c r="G4666" s="213"/>
    </row>
    <row r="4667" spans="1:7" x14ac:dyDescent="0.2">
      <c r="A4667" s="213"/>
      <c r="B4667" s="214"/>
      <c r="C4667" s="213"/>
      <c r="D4667" s="213"/>
      <c r="E4667" s="213"/>
      <c r="F4667" s="213"/>
      <c r="G4667" s="213"/>
    </row>
    <row r="4668" spans="1:7" x14ac:dyDescent="0.2">
      <c r="A4668" s="213"/>
      <c r="B4668" s="214"/>
      <c r="C4668" s="213"/>
      <c r="D4668" s="213"/>
      <c r="E4668" s="213"/>
      <c r="F4668" s="213"/>
      <c r="G4668" s="213"/>
    </row>
    <row r="4669" spans="1:7" x14ac:dyDescent="0.2">
      <c r="A4669" s="213"/>
      <c r="B4669" s="214"/>
      <c r="C4669" s="213"/>
      <c r="D4669" s="213"/>
      <c r="E4669" s="213"/>
      <c r="F4669" s="213"/>
      <c r="G4669" s="213"/>
    </row>
    <row r="4670" spans="1:7" x14ac:dyDescent="0.2">
      <c r="A4670" s="213"/>
      <c r="B4670" s="214"/>
      <c r="C4670" s="213"/>
      <c r="D4670" s="213"/>
      <c r="E4670" s="213"/>
      <c r="F4670" s="213"/>
      <c r="G4670" s="213"/>
    </row>
    <row r="4671" spans="1:7" x14ac:dyDescent="0.2">
      <c r="A4671" s="213"/>
      <c r="B4671" s="214"/>
      <c r="C4671" s="213"/>
      <c r="D4671" s="213"/>
      <c r="E4671" s="213"/>
      <c r="F4671" s="213"/>
      <c r="G4671" s="213"/>
    </row>
    <row r="4672" spans="1:7" x14ac:dyDescent="0.2">
      <c r="A4672" s="213"/>
      <c r="B4672" s="214"/>
      <c r="C4672" s="213"/>
      <c r="D4672" s="213"/>
      <c r="E4672" s="213"/>
      <c r="F4672" s="213"/>
      <c r="G4672" s="213"/>
    </row>
    <row r="4673" spans="1:7" x14ac:dyDescent="0.2">
      <c r="A4673" s="213"/>
      <c r="B4673" s="214"/>
      <c r="C4673" s="213"/>
      <c r="D4673" s="213"/>
      <c r="E4673" s="213"/>
      <c r="F4673" s="213"/>
      <c r="G4673" s="213"/>
    </row>
    <row r="4674" spans="1:7" x14ac:dyDescent="0.2">
      <c r="A4674" s="213"/>
      <c r="B4674" s="214"/>
      <c r="C4674" s="213"/>
      <c r="D4674" s="213"/>
      <c r="E4674" s="213"/>
      <c r="F4674" s="213"/>
      <c r="G4674" s="213"/>
    </row>
    <row r="4675" spans="1:7" x14ac:dyDescent="0.2">
      <c r="A4675" s="213"/>
      <c r="B4675" s="214"/>
      <c r="C4675" s="213"/>
      <c r="D4675" s="213"/>
      <c r="E4675" s="213"/>
      <c r="F4675" s="213"/>
      <c r="G4675" s="213"/>
    </row>
    <row r="4676" spans="1:7" x14ac:dyDescent="0.2">
      <c r="A4676" s="213"/>
      <c r="B4676" s="214"/>
      <c r="C4676" s="213"/>
      <c r="D4676" s="213"/>
      <c r="E4676" s="213"/>
      <c r="F4676" s="213"/>
      <c r="G4676" s="213"/>
    </row>
    <row r="4677" spans="1:7" x14ac:dyDescent="0.2">
      <c r="A4677" s="213"/>
      <c r="B4677" s="214"/>
      <c r="C4677" s="213"/>
      <c r="D4677" s="213"/>
      <c r="E4677" s="213"/>
      <c r="F4677" s="213"/>
      <c r="G4677" s="213"/>
    </row>
    <row r="4678" spans="1:7" x14ac:dyDescent="0.2">
      <c r="A4678" s="213"/>
      <c r="B4678" s="214"/>
      <c r="C4678" s="213"/>
      <c r="D4678" s="213"/>
      <c r="E4678" s="213"/>
      <c r="F4678" s="213"/>
      <c r="G4678" s="213"/>
    </row>
    <row r="4679" spans="1:7" x14ac:dyDescent="0.2">
      <c r="A4679" s="213"/>
      <c r="B4679" s="214"/>
      <c r="C4679" s="213"/>
      <c r="D4679" s="213"/>
      <c r="E4679" s="213"/>
      <c r="F4679" s="213"/>
      <c r="G4679" s="213"/>
    </row>
    <row r="4680" spans="1:7" x14ac:dyDescent="0.2">
      <c r="A4680" s="213"/>
      <c r="B4680" s="214"/>
      <c r="C4680" s="213"/>
      <c r="D4680" s="213"/>
      <c r="E4680" s="213"/>
      <c r="F4680" s="213"/>
      <c r="G4680" s="213"/>
    </row>
    <row r="4681" spans="1:7" x14ac:dyDescent="0.2">
      <c r="A4681" s="213"/>
      <c r="B4681" s="214"/>
      <c r="C4681" s="213"/>
      <c r="D4681" s="213"/>
      <c r="E4681" s="213"/>
      <c r="F4681" s="213"/>
      <c r="G4681" s="213"/>
    </row>
    <row r="4682" spans="1:7" x14ac:dyDescent="0.2">
      <c r="A4682" s="213"/>
      <c r="B4682" s="214"/>
      <c r="C4682" s="213"/>
      <c r="D4682" s="213"/>
      <c r="E4682" s="213"/>
      <c r="F4682" s="213"/>
      <c r="G4682" s="213"/>
    </row>
    <row r="4683" spans="1:7" x14ac:dyDescent="0.2">
      <c r="A4683" s="213"/>
      <c r="B4683" s="214"/>
      <c r="C4683" s="213"/>
      <c r="D4683" s="213"/>
      <c r="E4683" s="213"/>
      <c r="F4683" s="213"/>
      <c r="G4683" s="213"/>
    </row>
    <row r="4684" spans="1:7" x14ac:dyDescent="0.2">
      <c r="A4684" s="213"/>
      <c r="B4684" s="214"/>
      <c r="C4684" s="213"/>
      <c r="D4684" s="213"/>
      <c r="E4684" s="213"/>
      <c r="F4684" s="213"/>
      <c r="G4684" s="213"/>
    </row>
    <row r="4685" spans="1:7" x14ac:dyDescent="0.2">
      <c r="A4685" s="213"/>
      <c r="B4685" s="214"/>
      <c r="C4685" s="213"/>
      <c r="D4685" s="213"/>
      <c r="E4685" s="213"/>
      <c r="F4685" s="213"/>
      <c r="G4685" s="213"/>
    </row>
    <row r="4686" spans="1:7" x14ac:dyDescent="0.2">
      <c r="A4686" s="213"/>
      <c r="B4686" s="214"/>
      <c r="C4686" s="213"/>
      <c r="D4686" s="213"/>
      <c r="E4686" s="213"/>
      <c r="F4686" s="213"/>
      <c r="G4686" s="213"/>
    </row>
    <row r="4687" spans="1:7" x14ac:dyDescent="0.2">
      <c r="A4687" s="213"/>
      <c r="B4687" s="214"/>
      <c r="C4687" s="213"/>
      <c r="D4687" s="213"/>
      <c r="E4687" s="213"/>
      <c r="F4687" s="213"/>
      <c r="G4687" s="213"/>
    </row>
    <row r="4688" spans="1:7" x14ac:dyDescent="0.2">
      <c r="A4688" s="213"/>
      <c r="B4688" s="214"/>
      <c r="C4688" s="213"/>
      <c r="D4688" s="213"/>
      <c r="E4688" s="213"/>
      <c r="F4688" s="213"/>
      <c r="G4688" s="213"/>
    </row>
    <row r="4689" spans="1:7" x14ac:dyDescent="0.2">
      <c r="A4689" s="213"/>
      <c r="B4689" s="214"/>
      <c r="C4689" s="213"/>
      <c r="D4689" s="213"/>
      <c r="E4689" s="213"/>
      <c r="F4689" s="213"/>
      <c r="G4689" s="213"/>
    </row>
    <row r="4690" spans="1:7" x14ac:dyDescent="0.2">
      <c r="A4690" s="213"/>
      <c r="B4690" s="214"/>
      <c r="C4690" s="213"/>
      <c r="D4690" s="213"/>
      <c r="E4690" s="213"/>
      <c r="F4690" s="213"/>
      <c r="G4690" s="213"/>
    </row>
    <row r="4691" spans="1:7" x14ac:dyDescent="0.2">
      <c r="A4691" s="213"/>
      <c r="B4691" s="214"/>
      <c r="C4691" s="213"/>
      <c r="D4691" s="213"/>
      <c r="E4691" s="213"/>
      <c r="F4691" s="213"/>
      <c r="G4691" s="213"/>
    </row>
    <row r="4692" spans="1:7" x14ac:dyDescent="0.2">
      <c r="A4692" s="213"/>
      <c r="B4692" s="214"/>
      <c r="C4692" s="213"/>
      <c r="D4692" s="213"/>
      <c r="E4692" s="213"/>
      <c r="F4692" s="213"/>
      <c r="G4692" s="213"/>
    </row>
    <row r="4693" spans="1:7" x14ac:dyDescent="0.2">
      <c r="A4693" s="213"/>
      <c r="B4693" s="214"/>
      <c r="C4693" s="213"/>
      <c r="D4693" s="213"/>
      <c r="E4693" s="213"/>
      <c r="F4693" s="213"/>
      <c r="G4693" s="213"/>
    </row>
    <row r="4694" spans="1:7" x14ac:dyDescent="0.2">
      <c r="A4694" s="213"/>
      <c r="B4694" s="214"/>
      <c r="C4694" s="213"/>
      <c r="D4694" s="213"/>
      <c r="E4694" s="213"/>
      <c r="F4694" s="213"/>
      <c r="G4694" s="213"/>
    </row>
    <row r="4695" spans="1:7" x14ac:dyDescent="0.2">
      <c r="A4695" s="213"/>
      <c r="B4695" s="214"/>
      <c r="C4695" s="213"/>
      <c r="D4695" s="213"/>
      <c r="E4695" s="213"/>
      <c r="F4695" s="213"/>
      <c r="G4695" s="213"/>
    </row>
    <row r="4696" spans="1:7" x14ac:dyDescent="0.2">
      <c r="A4696" s="213"/>
      <c r="B4696" s="214"/>
      <c r="C4696" s="213"/>
      <c r="D4696" s="213"/>
      <c r="E4696" s="213"/>
      <c r="F4696" s="213"/>
      <c r="G4696" s="213"/>
    </row>
    <row r="4697" spans="1:7" x14ac:dyDescent="0.2">
      <c r="A4697" s="213"/>
      <c r="B4697" s="214"/>
      <c r="C4697" s="213"/>
      <c r="D4697" s="213"/>
      <c r="E4697" s="213"/>
      <c r="F4697" s="213"/>
      <c r="G4697" s="213"/>
    </row>
    <row r="4698" spans="1:7" x14ac:dyDescent="0.2">
      <c r="A4698" s="213"/>
      <c r="B4698" s="214"/>
      <c r="C4698" s="213"/>
      <c r="D4698" s="213"/>
      <c r="E4698" s="213"/>
      <c r="F4698" s="213"/>
      <c r="G4698" s="213"/>
    </row>
    <row r="4699" spans="1:7" x14ac:dyDescent="0.2">
      <c r="A4699" s="213"/>
      <c r="B4699" s="214"/>
      <c r="C4699" s="213"/>
      <c r="D4699" s="213"/>
      <c r="E4699" s="213"/>
      <c r="F4699" s="213"/>
      <c r="G4699" s="213"/>
    </row>
    <row r="4700" spans="1:7" x14ac:dyDescent="0.2">
      <c r="A4700" s="213"/>
      <c r="B4700" s="214"/>
      <c r="C4700" s="213"/>
      <c r="D4700" s="213"/>
      <c r="E4700" s="213"/>
      <c r="F4700" s="213"/>
      <c r="G4700" s="213"/>
    </row>
    <row r="4701" spans="1:7" x14ac:dyDescent="0.2">
      <c r="A4701" s="213"/>
      <c r="B4701" s="214"/>
      <c r="C4701" s="213"/>
      <c r="D4701" s="213"/>
      <c r="E4701" s="213"/>
      <c r="F4701" s="213"/>
      <c r="G4701" s="213"/>
    </row>
    <row r="4702" spans="1:7" x14ac:dyDescent="0.2">
      <c r="A4702" s="213"/>
      <c r="B4702" s="214"/>
      <c r="C4702" s="213"/>
      <c r="D4702" s="213"/>
      <c r="E4702" s="213"/>
      <c r="F4702" s="213"/>
      <c r="G4702" s="213"/>
    </row>
    <row r="4703" spans="1:7" x14ac:dyDescent="0.2">
      <c r="A4703" s="213"/>
      <c r="B4703" s="214"/>
      <c r="C4703" s="213"/>
      <c r="D4703" s="213"/>
      <c r="E4703" s="213"/>
      <c r="F4703" s="213"/>
      <c r="G4703" s="213"/>
    </row>
    <row r="4704" spans="1:7" x14ac:dyDescent="0.2">
      <c r="A4704" s="213"/>
      <c r="B4704" s="214"/>
      <c r="C4704" s="213"/>
      <c r="D4704" s="213"/>
      <c r="E4704" s="213"/>
      <c r="F4704" s="213"/>
      <c r="G4704" s="213"/>
    </row>
    <row r="4705" spans="1:7" x14ac:dyDescent="0.2">
      <c r="A4705" s="213"/>
      <c r="B4705" s="214"/>
      <c r="C4705" s="213"/>
      <c r="D4705" s="213"/>
      <c r="E4705" s="213"/>
      <c r="F4705" s="213"/>
      <c r="G4705" s="213"/>
    </row>
    <row r="4706" spans="1:7" x14ac:dyDescent="0.2">
      <c r="A4706" s="213"/>
      <c r="B4706" s="214"/>
      <c r="C4706" s="213"/>
      <c r="D4706" s="213"/>
      <c r="E4706" s="213"/>
      <c r="F4706" s="213"/>
      <c r="G4706" s="213"/>
    </row>
    <row r="4707" spans="1:7" x14ac:dyDescent="0.2">
      <c r="A4707" s="213"/>
      <c r="B4707" s="214"/>
      <c r="C4707" s="213"/>
      <c r="D4707" s="213"/>
      <c r="E4707" s="213"/>
      <c r="F4707" s="213"/>
      <c r="G4707" s="213"/>
    </row>
    <row r="4708" spans="1:7" x14ac:dyDescent="0.2">
      <c r="A4708" s="213"/>
      <c r="B4708" s="214"/>
      <c r="C4708" s="213"/>
      <c r="D4708" s="213"/>
      <c r="E4708" s="213"/>
      <c r="F4708" s="213"/>
      <c r="G4708" s="213"/>
    </row>
    <row r="4709" spans="1:7" x14ac:dyDescent="0.2">
      <c r="A4709" s="213"/>
      <c r="B4709" s="214"/>
      <c r="C4709" s="213"/>
      <c r="D4709" s="213"/>
      <c r="E4709" s="213"/>
      <c r="F4709" s="213"/>
      <c r="G4709" s="213"/>
    </row>
    <row r="4710" spans="1:7" x14ac:dyDescent="0.2">
      <c r="A4710" s="213"/>
      <c r="B4710" s="214"/>
      <c r="C4710" s="213"/>
      <c r="D4710" s="213"/>
      <c r="E4710" s="213"/>
      <c r="F4710" s="213"/>
      <c r="G4710" s="213"/>
    </row>
    <row r="4711" spans="1:7" x14ac:dyDescent="0.2">
      <c r="A4711" s="213"/>
      <c r="B4711" s="214"/>
      <c r="C4711" s="213"/>
      <c r="D4711" s="213"/>
      <c r="E4711" s="213"/>
      <c r="F4711" s="213"/>
      <c r="G4711" s="213"/>
    </row>
    <row r="4712" spans="1:7" x14ac:dyDescent="0.2">
      <c r="A4712" s="213"/>
      <c r="B4712" s="214"/>
      <c r="C4712" s="213"/>
      <c r="D4712" s="213"/>
      <c r="E4712" s="213"/>
      <c r="F4712" s="213"/>
      <c r="G4712" s="213"/>
    </row>
    <row r="4713" spans="1:7" x14ac:dyDescent="0.2">
      <c r="A4713" s="213"/>
      <c r="B4713" s="214"/>
      <c r="C4713" s="213"/>
      <c r="D4713" s="213"/>
      <c r="E4713" s="213"/>
      <c r="F4713" s="213"/>
      <c r="G4713" s="213"/>
    </row>
    <row r="4714" spans="1:7" x14ac:dyDescent="0.2">
      <c r="A4714" s="213"/>
      <c r="B4714" s="214"/>
      <c r="C4714" s="213"/>
      <c r="D4714" s="213"/>
      <c r="E4714" s="213"/>
      <c r="F4714" s="213"/>
      <c r="G4714" s="213"/>
    </row>
    <row r="4715" spans="1:7" x14ac:dyDescent="0.2">
      <c r="A4715" s="213"/>
      <c r="B4715" s="214"/>
      <c r="C4715" s="213"/>
      <c r="D4715" s="213"/>
      <c r="E4715" s="213"/>
      <c r="F4715" s="213"/>
      <c r="G4715" s="213"/>
    </row>
    <row r="4716" spans="1:7" x14ac:dyDescent="0.2">
      <c r="A4716" s="213"/>
      <c r="B4716" s="214"/>
      <c r="C4716" s="213"/>
      <c r="D4716" s="213"/>
      <c r="E4716" s="213"/>
      <c r="F4716" s="213"/>
      <c r="G4716" s="213"/>
    </row>
    <row r="4717" spans="1:7" x14ac:dyDescent="0.2">
      <c r="A4717" s="213"/>
      <c r="B4717" s="214"/>
      <c r="C4717" s="213"/>
      <c r="D4717" s="213"/>
      <c r="E4717" s="213"/>
      <c r="F4717" s="213"/>
      <c r="G4717" s="213"/>
    </row>
    <row r="4718" spans="1:7" x14ac:dyDescent="0.2">
      <c r="A4718" s="213"/>
      <c r="B4718" s="214"/>
      <c r="C4718" s="213"/>
      <c r="D4718" s="213"/>
      <c r="E4718" s="213"/>
      <c r="F4718" s="213"/>
      <c r="G4718" s="213"/>
    </row>
    <row r="4719" spans="1:7" x14ac:dyDescent="0.2">
      <c r="A4719" s="213"/>
      <c r="B4719" s="214"/>
      <c r="C4719" s="213"/>
      <c r="D4719" s="213"/>
      <c r="E4719" s="213"/>
      <c r="F4719" s="213"/>
      <c r="G4719" s="213"/>
    </row>
    <row r="4720" spans="1:7" x14ac:dyDescent="0.2">
      <c r="A4720" s="213"/>
      <c r="B4720" s="214"/>
      <c r="C4720" s="213"/>
      <c r="D4720" s="213"/>
      <c r="E4720" s="213"/>
      <c r="F4720" s="213"/>
      <c r="G4720" s="213"/>
    </row>
    <row r="4721" spans="1:7" x14ac:dyDescent="0.2">
      <c r="A4721" s="213"/>
      <c r="B4721" s="214"/>
      <c r="C4721" s="213"/>
      <c r="D4721" s="213"/>
      <c r="E4721" s="213"/>
      <c r="F4721" s="213"/>
      <c r="G4721" s="213"/>
    </row>
    <row r="4722" spans="1:7" x14ac:dyDescent="0.2">
      <c r="A4722" s="213"/>
      <c r="B4722" s="214"/>
      <c r="C4722" s="213"/>
      <c r="D4722" s="213"/>
      <c r="E4722" s="213"/>
      <c r="F4722" s="213"/>
      <c r="G4722" s="213"/>
    </row>
    <row r="4723" spans="1:7" x14ac:dyDescent="0.2">
      <c r="A4723" s="213"/>
      <c r="B4723" s="214"/>
      <c r="C4723" s="213"/>
      <c r="D4723" s="213"/>
      <c r="E4723" s="213"/>
      <c r="F4723" s="213"/>
      <c r="G4723" s="213"/>
    </row>
    <row r="4724" spans="1:7" x14ac:dyDescent="0.2">
      <c r="A4724" s="213"/>
      <c r="B4724" s="214"/>
      <c r="C4724" s="213"/>
      <c r="D4724" s="213"/>
      <c r="E4724" s="213"/>
      <c r="F4724" s="213"/>
      <c r="G4724" s="213"/>
    </row>
    <row r="4725" spans="1:7" x14ac:dyDescent="0.2">
      <c r="A4725" s="213"/>
      <c r="B4725" s="214"/>
      <c r="C4725" s="213"/>
      <c r="D4725" s="213"/>
      <c r="E4725" s="213"/>
      <c r="F4725" s="213"/>
      <c r="G4725" s="213"/>
    </row>
    <row r="4726" spans="1:7" x14ac:dyDescent="0.2">
      <c r="A4726" s="213"/>
      <c r="B4726" s="214"/>
      <c r="C4726" s="213"/>
      <c r="D4726" s="213"/>
      <c r="E4726" s="213"/>
      <c r="F4726" s="213"/>
      <c r="G4726" s="213"/>
    </row>
    <row r="4727" spans="1:7" x14ac:dyDescent="0.2">
      <c r="A4727" s="213"/>
      <c r="B4727" s="214"/>
      <c r="C4727" s="213"/>
      <c r="D4727" s="213"/>
      <c r="E4727" s="213"/>
      <c r="F4727" s="213"/>
      <c r="G4727" s="213"/>
    </row>
    <row r="4728" spans="1:7" x14ac:dyDescent="0.2">
      <c r="A4728" s="213"/>
      <c r="B4728" s="214"/>
      <c r="C4728" s="213"/>
      <c r="D4728" s="213"/>
      <c r="E4728" s="213"/>
      <c r="F4728" s="213"/>
      <c r="G4728" s="213"/>
    </row>
    <row r="4729" spans="1:7" x14ac:dyDescent="0.2">
      <c r="A4729" s="213"/>
      <c r="B4729" s="214"/>
      <c r="C4729" s="213"/>
      <c r="D4729" s="213"/>
      <c r="E4729" s="213"/>
      <c r="F4729" s="213"/>
      <c r="G4729" s="213"/>
    </row>
    <row r="4730" spans="1:7" x14ac:dyDescent="0.2">
      <c r="A4730" s="213"/>
      <c r="B4730" s="214"/>
      <c r="C4730" s="213"/>
      <c r="D4730" s="213"/>
      <c r="E4730" s="213"/>
      <c r="F4730" s="213"/>
      <c r="G4730" s="213"/>
    </row>
    <row r="4731" spans="1:7" x14ac:dyDescent="0.2">
      <c r="A4731" s="213"/>
      <c r="B4731" s="214"/>
      <c r="C4731" s="213"/>
      <c r="D4731" s="213"/>
      <c r="E4731" s="213"/>
      <c r="F4731" s="213"/>
      <c r="G4731" s="213"/>
    </row>
    <row r="4732" spans="1:7" x14ac:dyDescent="0.2">
      <c r="A4732" s="213"/>
      <c r="B4732" s="214"/>
      <c r="C4732" s="213"/>
      <c r="D4732" s="213"/>
      <c r="E4732" s="213"/>
      <c r="F4732" s="213"/>
      <c r="G4732" s="213"/>
    </row>
    <row r="4733" spans="1:7" x14ac:dyDescent="0.2">
      <c r="A4733" s="213"/>
      <c r="B4733" s="214"/>
      <c r="C4733" s="213"/>
      <c r="D4733" s="213"/>
      <c r="E4733" s="213"/>
      <c r="F4733" s="213"/>
      <c r="G4733" s="213"/>
    </row>
    <row r="4734" spans="1:7" x14ac:dyDescent="0.2">
      <c r="A4734" s="213"/>
      <c r="B4734" s="214"/>
      <c r="C4734" s="213"/>
      <c r="D4734" s="213"/>
      <c r="E4734" s="213"/>
      <c r="F4734" s="213"/>
      <c r="G4734" s="213"/>
    </row>
    <row r="4735" spans="1:7" x14ac:dyDescent="0.2">
      <c r="A4735" s="213"/>
      <c r="B4735" s="214"/>
      <c r="C4735" s="213"/>
      <c r="D4735" s="213"/>
      <c r="E4735" s="213"/>
      <c r="F4735" s="213"/>
      <c r="G4735" s="213"/>
    </row>
    <row r="4736" spans="1:7" x14ac:dyDescent="0.2">
      <c r="A4736" s="213"/>
      <c r="B4736" s="214"/>
      <c r="C4736" s="213"/>
      <c r="D4736" s="213"/>
      <c r="E4736" s="213"/>
      <c r="F4736" s="213"/>
      <c r="G4736" s="213"/>
    </row>
    <row r="4737" spans="1:7" x14ac:dyDescent="0.2">
      <c r="A4737" s="213"/>
      <c r="B4737" s="214"/>
      <c r="C4737" s="213"/>
      <c r="D4737" s="213"/>
      <c r="E4737" s="213"/>
      <c r="F4737" s="213"/>
      <c r="G4737" s="213"/>
    </row>
    <row r="4738" spans="1:7" x14ac:dyDescent="0.2">
      <c r="A4738" s="213"/>
      <c r="B4738" s="214"/>
      <c r="C4738" s="213"/>
      <c r="D4738" s="213"/>
      <c r="E4738" s="213"/>
      <c r="F4738" s="213"/>
      <c r="G4738" s="213"/>
    </row>
    <row r="4739" spans="1:7" x14ac:dyDescent="0.2">
      <c r="A4739" s="213"/>
      <c r="B4739" s="214"/>
      <c r="C4739" s="213"/>
      <c r="D4739" s="213"/>
      <c r="E4739" s="213"/>
      <c r="F4739" s="213"/>
      <c r="G4739" s="213"/>
    </row>
    <row r="4740" spans="1:7" x14ac:dyDescent="0.2">
      <c r="A4740" s="213"/>
      <c r="B4740" s="214"/>
      <c r="C4740" s="213"/>
      <c r="D4740" s="213"/>
      <c r="E4740" s="213"/>
      <c r="F4740" s="213"/>
      <c r="G4740" s="213"/>
    </row>
    <row r="4741" spans="1:7" x14ac:dyDescent="0.2">
      <c r="A4741" s="213"/>
      <c r="B4741" s="214"/>
      <c r="C4741" s="213"/>
      <c r="D4741" s="213"/>
      <c r="E4741" s="213"/>
      <c r="F4741" s="213"/>
      <c r="G4741" s="213"/>
    </row>
    <row r="4742" spans="1:7" x14ac:dyDescent="0.2">
      <c r="A4742" s="213"/>
      <c r="B4742" s="214"/>
      <c r="C4742" s="213"/>
      <c r="D4742" s="213"/>
      <c r="E4742" s="213"/>
      <c r="F4742" s="213"/>
      <c r="G4742" s="213"/>
    </row>
    <row r="4743" spans="1:7" x14ac:dyDescent="0.2">
      <c r="A4743" s="213"/>
      <c r="B4743" s="214"/>
      <c r="C4743" s="213"/>
      <c r="D4743" s="213"/>
      <c r="E4743" s="213"/>
      <c r="F4743" s="213"/>
      <c r="G4743" s="213"/>
    </row>
    <row r="4744" spans="1:7" x14ac:dyDescent="0.2">
      <c r="A4744" s="213"/>
      <c r="B4744" s="214"/>
      <c r="C4744" s="213"/>
      <c r="D4744" s="213"/>
      <c r="E4744" s="213"/>
      <c r="F4744" s="213"/>
      <c r="G4744" s="213"/>
    </row>
    <row r="4745" spans="1:7" x14ac:dyDescent="0.2">
      <c r="A4745" s="213"/>
      <c r="B4745" s="214"/>
      <c r="C4745" s="213"/>
      <c r="D4745" s="213"/>
      <c r="E4745" s="213"/>
      <c r="F4745" s="213"/>
      <c r="G4745" s="213"/>
    </row>
    <row r="4746" spans="1:7" x14ac:dyDescent="0.2">
      <c r="A4746" s="213"/>
      <c r="B4746" s="214"/>
      <c r="C4746" s="213"/>
      <c r="D4746" s="213"/>
      <c r="E4746" s="213"/>
      <c r="F4746" s="213"/>
      <c r="G4746" s="213"/>
    </row>
    <row r="4747" spans="1:7" x14ac:dyDescent="0.2">
      <c r="A4747" s="213"/>
      <c r="B4747" s="214"/>
      <c r="C4747" s="213"/>
      <c r="D4747" s="213"/>
      <c r="E4747" s="213"/>
      <c r="F4747" s="213"/>
      <c r="G4747" s="213"/>
    </row>
    <row r="4748" spans="1:7" x14ac:dyDescent="0.2">
      <c r="A4748" s="213"/>
      <c r="B4748" s="214"/>
      <c r="C4748" s="213"/>
      <c r="D4748" s="213"/>
      <c r="E4748" s="213"/>
      <c r="F4748" s="213"/>
      <c r="G4748" s="213"/>
    </row>
    <row r="4749" spans="1:7" x14ac:dyDescent="0.2">
      <c r="A4749" s="213"/>
      <c r="B4749" s="214"/>
      <c r="C4749" s="213"/>
      <c r="D4749" s="213"/>
      <c r="E4749" s="213"/>
      <c r="F4749" s="213"/>
      <c r="G4749" s="213"/>
    </row>
    <row r="4750" spans="1:7" x14ac:dyDescent="0.2">
      <c r="A4750" s="213"/>
      <c r="B4750" s="214"/>
      <c r="C4750" s="213"/>
      <c r="D4750" s="213"/>
      <c r="E4750" s="213"/>
      <c r="F4750" s="213"/>
      <c r="G4750" s="213"/>
    </row>
    <row r="4751" spans="1:7" x14ac:dyDescent="0.2">
      <c r="A4751" s="213"/>
      <c r="B4751" s="214"/>
      <c r="C4751" s="213"/>
      <c r="D4751" s="213"/>
      <c r="E4751" s="213"/>
      <c r="F4751" s="213"/>
      <c r="G4751" s="213"/>
    </row>
    <row r="4752" spans="1:7" x14ac:dyDescent="0.2">
      <c r="A4752" s="213"/>
      <c r="B4752" s="214"/>
      <c r="C4752" s="213"/>
      <c r="D4752" s="213"/>
      <c r="E4752" s="213"/>
      <c r="F4752" s="213"/>
      <c r="G4752" s="213"/>
    </row>
    <row r="4753" spans="1:7" x14ac:dyDescent="0.2">
      <c r="A4753" s="213"/>
      <c r="B4753" s="214"/>
      <c r="C4753" s="213"/>
      <c r="D4753" s="213"/>
      <c r="E4753" s="213"/>
      <c r="F4753" s="213"/>
      <c r="G4753" s="213"/>
    </row>
    <row r="4754" spans="1:7" x14ac:dyDescent="0.2">
      <c r="A4754" s="213"/>
      <c r="B4754" s="214"/>
      <c r="C4754" s="213"/>
      <c r="D4754" s="213"/>
      <c r="E4754" s="213"/>
      <c r="F4754" s="213"/>
      <c r="G4754" s="213"/>
    </row>
    <row r="4755" spans="1:7" x14ac:dyDescent="0.2">
      <c r="A4755" s="213"/>
      <c r="B4755" s="214"/>
      <c r="C4755" s="213"/>
      <c r="D4755" s="213"/>
      <c r="E4755" s="213"/>
      <c r="F4755" s="213"/>
      <c r="G4755" s="213"/>
    </row>
    <row r="4756" spans="1:7" x14ac:dyDescent="0.2">
      <c r="A4756" s="213"/>
      <c r="B4756" s="214"/>
      <c r="C4756" s="213"/>
      <c r="D4756" s="213"/>
      <c r="E4756" s="213"/>
      <c r="F4756" s="213"/>
      <c r="G4756" s="213"/>
    </row>
    <row r="4757" spans="1:7" x14ac:dyDescent="0.2">
      <c r="A4757" s="213"/>
      <c r="B4757" s="214"/>
      <c r="C4757" s="213"/>
      <c r="D4757" s="213"/>
      <c r="E4757" s="213"/>
      <c r="F4757" s="213"/>
      <c r="G4757" s="213"/>
    </row>
    <row r="4758" spans="1:7" x14ac:dyDescent="0.2">
      <c r="A4758" s="213"/>
      <c r="B4758" s="214"/>
      <c r="C4758" s="213"/>
      <c r="D4758" s="213"/>
      <c r="E4758" s="213"/>
      <c r="F4758" s="213"/>
      <c r="G4758" s="213"/>
    </row>
    <row r="4759" spans="1:7" x14ac:dyDescent="0.2">
      <c r="A4759" s="213"/>
      <c r="B4759" s="214"/>
      <c r="C4759" s="213"/>
      <c r="D4759" s="213"/>
      <c r="E4759" s="213"/>
      <c r="F4759" s="213"/>
      <c r="G4759" s="213"/>
    </row>
    <row r="4760" spans="1:7" x14ac:dyDescent="0.2">
      <c r="A4760" s="213"/>
      <c r="B4760" s="214"/>
      <c r="C4760" s="213"/>
      <c r="D4760" s="213"/>
      <c r="E4760" s="213"/>
      <c r="F4760" s="213"/>
      <c r="G4760" s="213"/>
    </row>
    <row r="4761" spans="1:7" x14ac:dyDescent="0.2">
      <c r="A4761" s="213"/>
      <c r="B4761" s="214"/>
      <c r="C4761" s="213"/>
      <c r="D4761" s="213"/>
      <c r="E4761" s="213"/>
      <c r="F4761" s="213"/>
      <c r="G4761" s="213"/>
    </row>
    <row r="4762" spans="1:7" x14ac:dyDescent="0.2">
      <c r="A4762" s="213"/>
      <c r="B4762" s="214"/>
      <c r="C4762" s="213"/>
      <c r="D4762" s="213"/>
      <c r="E4762" s="213"/>
      <c r="F4762" s="213"/>
      <c r="G4762" s="213"/>
    </row>
    <row r="4763" spans="1:7" x14ac:dyDescent="0.2">
      <c r="A4763" s="213"/>
      <c r="B4763" s="214"/>
      <c r="C4763" s="213"/>
      <c r="D4763" s="213"/>
      <c r="E4763" s="213"/>
      <c r="F4763" s="213"/>
      <c r="G4763" s="213"/>
    </row>
    <row r="4764" spans="1:7" x14ac:dyDescent="0.2">
      <c r="A4764" s="213"/>
      <c r="B4764" s="214"/>
      <c r="C4764" s="213"/>
      <c r="D4764" s="213"/>
      <c r="E4764" s="213"/>
      <c r="F4764" s="213"/>
      <c r="G4764" s="213"/>
    </row>
    <row r="4765" spans="1:7" x14ac:dyDescent="0.2">
      <c r="A4765" s="213"/>
      <c r="B4765" s="214"/>
      <c r="C4765" s="213"/>
      <c r="D4765" s="213"/>
      <c r="E4765" s="213"/>
      <c r="F4765" s="213"/>
      <c r="G4765" s="213"/>
    </row>
    <row r="4766" spans="1:7" x14ac:dyDescent="0.2">
      <c r="A4766" s="213"/>
      <c r="B4766" s="214"/>
      <c r="C4766" s="213"/>
      <c r="D4766" s="213"/>
      <c r="E4766" s="213"/>
      <c r="F4766" s="213"/>
      <c r="G4766" s="213"/>
    </row>
    <row r="4767" spans="1:7" x14ac:dyDescent="0.2">
      <c r="A4767" s="213"/>
      <c r="B4767" s="214"/>
      <c r="C4767" s="213"/>
      <c r="D4767" s="213"/>
      <c r="E4767" s="213"/>
      <c r="F4767" s="213"/>
      <c r="G4767" s="213"/>
    </row>
    <row r="4768" spans="1:7" x14ac:dyDescent="0.2">
      <c r="A4768" s="213"/>
      <c r="B4768" s="214"/>
      <c r="C4768" s="213"/>
      <c r="D4768" s="213"/>
      <c r="E4768" s="213"/>
      <c r="F4768" s="213"/>
      <c r="G4768" s="213"/>
    </row>
    <row r="4769" spans="1:7" x14ac:dyDescent="0.2">
      <c r="A4769" s="213"/>
      <c r="B4769" s="214"/>
      <c r="C4769" s="213"/>
      <c r="D4769" s="213"/>
      <c r="E4769" s="213"/>
      <c r="F4769" s="213"/>
      <c r="G4769" s="213"/>
    </row>
    <row r="4770" spans="1:7" x14ac:dyDescent="0.2">
      <c r="A4770" s="213"/>
      <c r="B4770" s="214"/>
      <c r="C4770" s="213"/>
      <c r="D4770" s="213"/>
      <c r="E4770" s="213"/>
      <c r="F4770" s="213"/>
      <c r="G4770" s="213"/>
    </row>
    <row r="4771" spans="1:7" x14ac:dyDescent="0.2">
      <c r="A4771" s="213"/>
      <c r="B4771" s="214"/>
      <c r="C4771" s="213"/>
      <c r="D4771" s="213"/>
      <c r="E4771" s="213"/>
      <c r="F4771" s="213"/>
      <c r="G4771" s="213"/>
    </row>
    <row r="4772" spans="1:7" x14ac:dyDescent="0.2">
      <c r="A4772" s="213"/>
      <c r="B4772" s="214"/>
      <c r="C4772" s="213"/>
      <c r="D4772" s="213"/>
      <c r="E4772" s="213"/>
      <c r="F4772" s="213"/>
      <c r="G4772" s="213"/>
    </row>
    <row r="4773" spans="1:7" x14ac:dyDescent="0.2">
      <c r="A4773" s="213"/>
      <c r="B4773" s="214"/>
      <c r="C4773" s="213"/>
      <c r="D4773" s="213"/>
      <c r="E4773" s="213"/>
      <c r="F4773" s="213"/>
      <c r="G4773" s="213"/>
    </row>
    <row r="4774" spans="1:7" x14ac:dyDescent="0.2">
      <c r="A4774" s="213"/>
      <c r="B4774" s="214"/>
      <c r="C4774" s="213"/>
      <c r="D4774" s="213"/>
      <c r="E4774" s="213"/>
      <c r="F4774" s="213"/>
      <c r="G4774" s="213"/>
    </row>
    <row r="4775" spans="1:7" x14ac:dyDescent="0.2">
      <c r="A4775" s="213"/>
      <c r="B4775" s="214"/>
      <c r="C4775" s="213"/>
      <c r="D4775" s="213"/>
      <c r="E4775" s="213"/>
      <c r="F4775" s="213"/>
      <c r="G4775" s="213"/>
    </row>
    <row r="4776" spans="1:7" x14ac:dyDescent="0.2">
      <c r="A4776" s="213"/>
      <c r="B4776" s="214"/>
      <c r="C4776" s="213"/>
      <c r="D4776" s="213"/>
      <c r="E4776" s="213"/>
      <c r="F4776" s="213"/>
      <c r="G4776" s="213"/>
    </row>
    <row r="4777" spans="1:7" x14ac:dyDescent="0.2">
      <c r="A4777" s="213"/>
      <c r="B4777" s="214"/>
      <c r="C4777" s="213"/>
      <c r="D4777" s="213"/>
      <c r="E4777" s="213"/>
      <c r="F4777" s="213"/>
      <c r="G4777" s="213"/>
    </row>
    <row r="4778" spans="1:7" x14ac:dyDescent="0.2">
      <c r="A4778" s="213"/>
      <c r="B4778" s="214"/>
      <c r="C4778" s="213"/>
      <c r="D4778" s="213"/>
      <c r="E4778" s="213"/>
      <c r="F4778" s="213"/>
      <c r="G4778" s="213"/>
    </row>
    <row r="4779" spans="1:7" x14ac:dyDescent="0.2">
      <c r="A4779" s="213"/>
      <c r="B4779" s="214"/>
      <c r="C4779" s="213"/>
      <c r="D4779" s="213"/>
      <c r="E4779" s="213"/>
      <c r="F4779" s="213"/>
      <c r="G4779" s="213"/>
    </row>
    <row r="4780" spans="1:7" x14ac:dyDescent="0.2">
      <c r="A4780" s="213"/>
      <c r="B4780" s="214"/>
      <c r="C4780" s="213"/>
      <c r="D4780" s="213"/>
      <c r="E4780" s="213"/>
      <c r="F4780" s="213"/>
      <c r="G4780" s="213"/>
    </row>
    <row r="4781" spans="1:7" x14ac:dyDescent="0.2">
      <c r="A4781" s="213"/>
      <c r="B4781" s="214"/>
      <c r="C4781" s="213"/>
      <c r="D4781" s="213"/>
      <c r="E4781" s="213"/>
      <c r="F4781" s="213"/>
      <c r="G4781" s="213"/>
    </row>
    <row r="4782" spans="1:7" x14ac:dyDescent="0.2">
      <c r="A4782" s="213"/>
      <c r="B4782" s="214"/>
      <c r="C4782" s="213"/>
      <c r="D4782" s="213"/>
      <c r="E4782" s="213"/>
      <c r="F4782" s="213"/>
      <c r="G4782" s="213"/>
    </row>
    <row r="4783" spans="1:7" x14ac:dyDescent="0.2">
      <c r="A4783" s="213"/>
      <c r="B4783" s="214"/>
      <c r="C4783" s="213"/>
      <c r="D4783" s="213"/>
      <c r="E4783" s="213"/>
      <c r="F4783" s="213"/>
      <c r="G4783" s="213"/>
    </row>
    <row r="4784" spans="1:7" x14ac:dyDescent="0.2">
      <c r="A4784" s="213"/>
      <c r="B4784" s="214"/>
      <c r="C4784" s="213"/>
      <c r="D4784" s="213"/>
      <c r="E4784" s="213"/>
      <c r="F4784" s="213"/>
      <c r="G4784" s="213"/>
    </row>
    <row r="4785" spans="1:7" x14ac:dyDescent="0.2">
      <c r="A4785" s="213"/>
      <c r="B4785" s="214"/>
      <c r="C4785" s="213"/>
      <c r="D4785" s="213"/>
      <c r="E4785" s="213"/>
      <c r="F4785" s="213"/>
      <c r="G4785" s="213"/>
    </row>
    <row r="4786" spans="1:7" x14ac:dyDescent="0.2">
      <c r="A4786" s="213"/>
      <c r="B4786" s="214"/>
      <c r="C4786" s="213"/>
      <c r="D4786" s="213"/>
      <c r="E4786" s="213"/>
      <c r="F4786" s="213"/>
      <c r="G4786" s="213"/>
    </row>
    <row r="4787" spans="1:7" x14ac:dyDescent="0.2">
      <c r="A4787" s="213"/>
      <c r="B4787" s="214"/>
      <c r="C4787" s="213"/>
      <c r="D4787" s="213"/>
      <c r="E4787" s="213"/>
      <c r="F4787" s="213"/>
      <c r="G4787" s="213"/>
    </row>
    <row r="4788" spans="1:7" x14ac:dyDescent="0.2">
      <c r="A4788" s="213"/>
      <c r="B4788" s="214"/>
      <c r="C4788" s="213"/>
      <c r="D4788" s="213"/>
      <c r="E4788" s="213"/>
      <c r="F4788" s="213"/>
      <c r="G4788" s="213"/>
    </row>
    <row r="4789" spans="1:7" x14ac:dyDescent="0.2">
      <c r="A4789" s="213"/>
      <c r="B4789" s="214"/>
      <c r="C4789" s="213"/>
      <c r="D4789" s="213"/>
      <c r="E4789" s="213"/>
      <c r="F4789" s="213"/>
      <c r="G4789" s="213"/>
    </row>
    <row r="4790" spans="1:7" x14ac:dyDescent="0.2">
      <c r="A4790" s="213"/>
      <c r="B4790" s="214"/>
      <c r="C4790" s="213"/>
      <c r="D4790" s="213"/>
      <c r="E4790" s="213"/>
      <c r="F4790" s="213"/>
      <c r="G4790" s="213"/>
    </row>
    <row r="4791" spans="1:7" x14ac:dyDescent="0.2">
      <c r="A4791" s="213"/>
      <c r="B4791" s="214"/>
      <c r="C4791" s="213"/>
      <c r="D4791" s="213"/>
      <c r="E4791" s="213"/>
      <c r="F4791" s="213"/>
      <c r="G4791" s="213"/>
    </row>
    <row r="4792" spans="1:7" x14ac:dyDescent="0.2">
      <c r="A4792" s="213"/>
      <c r="B4792" s="214"/>
      <c r="C4792" s="213"/>
      <c r="D4792" s="213"/>
      <c r="E4792" s="213"/>
      <c r="F4792" s="213"/>
      <c r="G4792" s="213"/>
    </row>
    <row r="4793" spans="1:7" x14ac:dyDescent="0.2">
      <c r="A4793" s="213"/>
      <c r="B4793" s="214"/>
      <c r="C4793" s="213"/>
      <c r="D4793" s="213"/>
      <c r="E4793" s="213"/>
      <c r="F4793" s="213"/>
      <c r="G4793" s="213"/>
    </row>
    <row r="4794" spans="1:7" x14ac:dyDescent="0.2">
      <c r="A4794" s="213"/>
      <c r="B4794" s="214"/>
      <c r="C4794" s="213"/>
      <c r="D4794" s="213"/>
      <c r="E4794" s="213"/>
      <c r="F4794" s="213"/>
      <c r="G4794" s="213"/>
    </row>
    <row r="4795" spans="1:7" x14ac:dyDescent="0.2">
      <c r="A4795" s="213"/>
      <c r="B4795" s="214"/>
      <c r="C4795" s="213"/>
      <c r="D4795" s="213"/>
      <c r="E4795" s="213"/>
      <c r="F4795" s="213"/>
      <c r="G4795" s="213"/>
    </row>
    <row r="4796" spans="1:7" x14ac:dyDescent="0.2">
      <c r="A4796" s="213"/>
      <c r="B4796" s="214"/>
      <c r="C4796" s="213"/>
      <c r="D4796" s="213"/>
      <c r="E4796" s="213"/>
      <c r="F4796" s="213"/>
      <c r="G4796" s="213"/>
    </row>
    <row r="4797" spans="1:7" x14ac:dyDescent="0.2">
      <c r="A4797" s="213"/>
      <c r="B4797" s="214"/>
      <c r="C4797" s="213"/>
      <c r="D4797" s="213"/>
      <c r="E4797" s="213"/>
      <c r="F4797" s="213"/>
      <c r="G4797" s="213"/>
    </row>
    <row r="4798" spans="1:7" x14ac:dyDescent="0.2">
      <c r="A4798" s="213"/>
      <c r="B4798" s="214"/>
      <c r="C4798" s="213"/>
      <c r="D4798" s="213"/>
      <c r="E4798" s="213"/>
      <c r="F4798" s="213"/>
      <c r="G4798" s="213"/>
    </row>
    <row r="4799" spans="1:7" x14ac:dyDescent="0.2">
      <c r="A4799" s="213"/>
      <c r="B4799" s="214"/>
      <c r="C4799" s="213"/>
      <c r="D4799" s="213"/>
      <c r="E4799" s="213"/>
      <c r="F4799" s="213"/>
      <c r="G4799" s="213"/>
    </row>
    <row r="4800" spans="1:7" x14ac:dyDescent="0.2">
      <c r="A4800" s="213"/>
      <c r="B4800" s="214"/>
      <c r="C4800" s="213"/>
      <c r="D4800" s="213"/>
      <c r="E4800" s="213"/>
      <c r="F4800" s="213"/>
      <c r="G4800" s="213"/>
    </row>
    <row r="4801" spans="1:7" x14ac:dyDescent="0.2">
      <c r="A4801" s="213"/>
      <c r="B4801" s="214"/>
      <c r="C4801" s="213"/>
      <c r="D4801" s="213"/>
      <c r="E4801" s="213"/>
      <c r="F4801" s="213"/>
      <c r="G4801" s="213"/>
    </row>
    <row r="4802" spans="1:7" x14ac:dyDescent="0.2">
      <c r="A4802" s="213"/>
      <c r="B4802" s="214"/>
      <c r="C4802" s="213"/>
      <c r="D4802" s="213"/>
      <c r="E4802" s="213"/>
      <c r="F4802" s="213"/>
      <c r="G4802" s="213"/>
    </row>
    <row r="4803" spans="1:7" x14ac:dyDescent="0.2">
      <c r="A4803" s="213"/>
      <c r="B4803" s="214"/>
      <c r="C4803" s="213"/>
      <c r="D4803" s="213"/>
      <c r="E4803" s="213"/>
      <c r="F4803" s="213"/>
      <c r="G4803" s="213"/>
    </row>
    <row r="4804" spans="1:7" x14ac:dyDescent="0.2">
      <c r="A4804" s="213"/>
      <c r="B4804" s="214"/>
      <c r="C4804" s="213"/>
      <c r="D4804" s="213"/>
      <c r="E4804" s="213"/>
      <c r="F4804" s="213"/>
      <c r="G4804" s="213"/>
    </row>
    <row r="4805" spans="1:7" x14ac:dyDescent="0.2">
      <c r="A4805" s="213"/>
      <c r="B4805" s="214"/>
      <c r="C4805" s="213"/>
      <c r="D4805" s="213"/>
      <c r="E4805" s="213"/>
      <c r="F4805" s="213"/>
      <c r="G4805" s="213"/>
    </row>
    <row r="4806" spans="1:7" x14ac:dyDescent="0.2">
      <c r="A4806" s="213"/>
      <c r="B4806" s="214"/>
      <c r="C4806" s="213"/>
      <c r="D4806" s="213"/>
      <c r="E4806" s="213"/>
      <c r="F4806" s="213"/>
      <c r="G4806" s="213"/>
    </row>
    <row r="4807" spans="1:7" x14ac:dyDescent="0.2">
      <c r="A4807" s="213"/>
      <c r="B4807" s="214"/>
      <c r="C4807" s="213"/>
      <c r="D4807" s="213"/>
      <c r="E4807" s="213"/>
      <c r="F4807" s="213"/>
      <c r="G4807" s="213"/>
    </row>
    <row r="4808" spans="1:7" x14ac:dyDescent="0.2">
      <c r="A4808" s="213"/>
      <c r="B4808" s="214"/>
      <c r="C4808" s="213"/>
      <c r="D4808" s="213"/>
      <c r="E4808" s="213"/>
      <c r="F4808" s="213"/>
      <c r="G4808" s="213"/>
    </row>
    <row r="4809" spans="1:7" x14ac:dyDescent="0.2">
      <c r="A4809" s="213"/>
      <c r="B4809" s="214"/>
      <c r="C4809" s="213"/>
      <c r="D4809" s="213"/>
      <c r="E4809" s="213"/>
      <c r="F4809" s="213"/>
      <c r="G4809" s="213"/>
    </row>
    <row r="4810" spans="1:7" x14ac:dyDescent="0.2">
      <c r="A4810" s="213"/>
      <c r="B4810" s="214"/>
      <c r="C4810" s="213"/>
      <c r="D4810" s="213"/>
      <c r="E4810" s="213"/>
      <c r="F4810" s="213"/>
      <c r="G4810" s="213"/>
    </row>
    <row r="4811" spans="1:7" x14ac:dyDescent="0.2">
      <c r="A4811" s="213"/>
      <c r="B4811" s="214"/>
      <c r="C4811" s="213"/>
      <c r="D4811" s="213"/>
      <c r="E4811" s="213"/>
      <c r="F4811" s="213"/>
      <c r="G4811" s="213"/>
    </row>
    <row r="4812" spans="1:7" x14ac:dyDescent="0.2">
      <c r="A4812" s="213"/>
      <c r="B4812" s="214"/>
      <c r="C4812" s="213"/>
      <c r="D4812" s="213"/>
      <c r="E4812" s="213"/>
      <c r="F4812" s="213"/>
      <c r="G4812" s="213"/>
    </row>
    <row r="4813" spans="1:7" x14ac:dyDescent="0.2">
      <c r="A4813" s="213"/>
      <c r="B4813" s="214"/>
      <c r="C4813" s="213"/>
      <c r="D4813" s="213"/>
      <c r="E4813" s="213"/>
      <c r="F4813" s="213"/>
      <c r="G4813" s="213"/>
    </row>
    <row r="4814" spans="1:7" x14ac:dyDescent="0.2">
      <c r="A4814" s="213"/>
      <c r="B4814" s="214"/>
      <c r="C4814" s="213"/>
      <c r="D4814" s="213"/>
      <c r="E4814" s="213"/>
      <c r="F4814" s="213"/>
      <c r="G4814" s="213"/>
    </row>
    <row r="4815" spans="1:7" x14ac:dyDescent="0.2">
      <c r="A4815" s="213"/>
      <c r="B4815" s="214"/>
      <c r="C4815" s="213"/>
      <c r="D4815" s="213"/>
      <c r="E4815" s="213"/>
      <c r="F4815" s="213"/>
      <c r="G4815" s="213"/>
    </row>
    <row r="4816" spans="1:7" x14ac:dyDescent="0.2">
      <c r="A4816" s="213"/>
      <c r="B4816" s="214"/>
      <c r="C4816" s="213"/>
      <c r="D4816" s="213"/>
      <c r="E4816" s="213"/>
      <c r="F4816" s="213"/>
      <c r="G4816" s="213"/>
    </row>
    <row r="4817" spans="1:7" x14ac:dyDescent="0.2">
      <c r="A4817" s="213"/>
      <c r="B4817" s="214"/>
      <c r="C4817" s="213"/>
      <c r="D4817" s="213"/>
      <c r="E4817" s="213"/>
      <c r="F4817" s="213"/>
      <c r="G4817" s="213"/>
    </row>
    <row r="4818" spans="1:7" x14ac:dyDescent="0.2">
      <c r="A4818" s="213"/>
      <c r="B4818" s="214"/>
      <c r="C4818" s="213"/>
      <c r="D4818" s="213"/>
      <c r="E4818" s="213"/>
      <c r="F4818" s="213"/>
      <c r="G4818" s="213"/>
    </row>
    <row r="4819" spans="1:7" x14ac:dyDescent="0.2">
      <c r="A4819" s="213"/>
      <c r="B4819" s="214"/>
      <c r="C4819" s="213"/>
      <c r="D4819" s="213"/>
      <c r="E4819" s="213"/>
      <c r="F4819" s="213"/>
      <c r="G4819" s="213"/>
    </row>
    <row r="4820" spans="1:7" x14ac:dyDescent="0.2">
      <c r="A4820" s="213"/>
      <c r="B4820" s="214"/>
      <c r="C4820" s="213"/>
      <c r="D4820" s="213"/>
      <c r="E4820" s="213"/>
      <c r="F4820" s="213"/>
      <c r="G4820" s="213"/>
    </row>
    <row r="4821" spans="1:7" x14ac:dyDescent="0.2">
      <c r="A4821" s="213"/>
      <c r="B4821" s="214"/>
      <c r="C4821" s="213"/>
      <c r="D4821" s="213"/>
      <c r="E4821" s="213"/>
      <c r="F4821" s="213"/>
      <c r="G4821" s="213"/>
    </row>
    <row r="4822" spans="1:7" x14ac:dyDescent="0.2">
      <c r="A4822" s="213"/>
      <c r="B4822" s="214"/>
      <c r="C4822" s="213"/>
      <c r="D4822" s="213"/>
      <c r="E4822" s="213"/>
      <c r="F4822" s="213"/>
      <c r="G4822" s="213"/>
    </row>
    <row r="4823" spans="1:7" x14ac:dyDescent="0.2">
      <c r="A4823" s="213"/>
      <c r="B4823" s="214"/>
      <c r="C4823" s="213"/>
      <c r="D4823" s="213"/>
      <c r="E4823" s="213"/>
      <c r="F4823" s="213"/>
      <c r="G4823" s="213"/>
    </row>
    <row r="4824" spans="1:7" x14ac:dyDescent="0.2">
      <c r="A4824" s="213"/>
      <c r="B4824" s="214"/>
      <c r="C4824" s="213"/>
      <c r="D4824" s="213"/>
      <c r="E4824" s="213"/>
      <c r="F4824" s="213"/>
      <c r="G4824" s="213"/>
    </row>
    <row r="4825" spans="1:7" x14ac:dyDescent="0.2">
      <c r="A4825" s="213"/>
      <c r="B4825" s="214"/>
      <c r="C4825" s="213"/>
      <c r="D4825" s="213"/>
      <c r="E4825" s="213"/>
      <c r="F4825" s="213"/>
      <c r="G4825" s="213"/>
    </row>
    <row r="4826" spans="1:7" x14ac:dyDescent="0.2">
      <c r="A4826" s="213"/>
      <c r="B4826" s="214"/>
      <c r="C4826" s="213"/>
      <c r="D4826" s="213"/>
      <c r="E4826" s="213"/>
      <c r="F4826" s="213"/>
      <c r="G4826" s="213"/>
    </row>
    <row r="4827" spans="1:7" x14ac:dyDescent="0.2">
      <c r="A4827" s="213"/>
      <c r="B4827" s="214"/>
      <c r="C4827" s="213"/>
      <c r="D4827" s="213"/>
      <c r="E4827" s="213"/>
      <c r="F4827" s="213"/>
      <c r="G4827" s="213"/>
    </row>
    <row r="4828" spans="1:7" x14ac:dyDescent="0.2">
      <c r="A4828" s="213"/>
      <c r="B4828" s="214"/>
      <c r="C4828" s="213"/>
      <c r="D4828" s="213"/>
      <c r="E4828" s="213"/>
      <c r="F4828" s="213"/>
      <c r="G4828" s="213"/>
    </row>
    <row r="4829" spans="1:7" x14ac:dyDescent="0.2">
      <c r="A4829" s="213"/>
      <c r="B4829" s="214"/>
      <c r="C4829" s="213"/>
      <c r="D4829" s="213"/>
      <c r="E4829" s="213"/>
      <c r="F4829" s="213"/>
      <c r="G4829" s="213"/>
    </row>
    <row r="4830" spans="1:7" x14ac:dyDescent="0.2">
      <c r="A4830" s="213"/>
      <c r="B4830" s="214"/>
      <c r="C4830" s="213"/>
      <c r="D4830" s="213"/>
      <c r="E4830" s="213"/>
      <c r="F4830" s="213"/>
      <c r="G4830" s="213"/>
    </row>
    <row r="4831" spans="1:7" x14ac:dyDescent="0.2">
      <c r="A4831" s="213"/>
      <c r="B4831" s="214"/>
      <c r="C4831" s="213"/>
      <c r="D4831" s="213"/>
      <c r="E4831" s="213"/>
      <c r="F4831" s="213"/>
      <c r="G4831" s="213"/>
    </row>
    <row r="4832" spans="1:7" x14ac:dyDescent="0.2">
      <c r="A4832" s="213"/>
      <c r="B4832" s="214"/>
      <c r="C4832" s="213"/>
      <c r="D4832" s="213"/>
      <c r="E4832" s="213"/>
      <c r="F4832" s="213"/>
      <c r="G4832" s="213"/>
    </row>
    <row r="4833" spans="1:7" x14ac:dyDescent="0.2">
      <c r="A4833" s="213"/>
      <c r="B4833" s="214"/>
      <c r="C4833" s="213"/>
      <c r="D4833" s="213"/>
      <c r="E4833" s="213"/>
      <c r="F4833" s="213"/>
      <c r="G4833" s="213"/>
    </row>
    <row r="4834" spans="1:7" x14ac:dyDescent="0.2">
      <c r="A4834" s="213"/>
      <c r="B4834" s="214"/>
      <c r="C4834" s="213"/>
      <c r="D4834" s="213"/>
      <c r="E4834" s="213"/>
      <c r="F4834" s="213"/>
      <c r="G4834" s="213"/>
    </row>
    <row r="4835" spans="1:7" x14ac:dyDescent="0.2">
      <c r="A4835" s="213"/>
      <c r="B4835" s="214"/>
      <c r="C4835" s="213"/>
      <c r="D4835" s="213"/>
      <c r="E4835" s="213"/>
      <c r="F4835" s="213"/>
      <c r="G4835" s="213"/>
    </row>
    <row r="4836" spans="1:7" x14ac:dyDescent="0.2">
      <c r="A4836" s="213"/>
      <c r="B4836" s="214"/>
      <c r="C4836" s="213"/>
      <c r="D4836" s="213"/>
      <c r="E4836" s="213"/>
      <c r="F4836" s="213"/>
      <c r="G4836" s="213"/>
    </row>
    <row r="4837" spans="1:7" x14ac:dyDescent="0.2">
      <c r="A4837" s="213"/>
      <c r="B4837" s="214"/>
      <c r="C4837" s="213"/>
      <c r="D4837" s="213"/>
      <c r="E4837" s="213"/>
      <c r="F4837" s="213"/>
      <c r="G4837" s="213"/>
    </row>
    <row r="4838" spans="1:7" x14ac:dyDescent="0.2">
      <c r="A4838" s="213"/>
      <c r="B4838" s="214"/>
      <c r="C4838" s="213"/>
      <c r="D4838" s="213"/>
      <c r="E4838" s="213"/>
      <c r="F4838" s="213"/>
      <c r="G4838" s="213"/>
    </row>
    <row r="4839" spans="1:7" x14ac:dyDescent="0.2">
      <c r="A4839" s="213"/>
      <c r="B4839" s="214"/>
      <c r="C4839" s="213"/>
      <c r="D4839" s="213"/>
      <c r="E4839" s="213"/>
      <c r="F4839" s="213"/>
      <c r="G4839" s="213"/>
    </row>
    <row r="4840" spans="1:7" x14ac:dyDescent="0.2">
      <c r="A4840" s="213"/>
      <c r="B4840" s="214"/>
      <c r="C4840" s="213"/>
      <c r="D4840" s="213"/>
      <c r="E4840" s="213"/>
      <c r="F4840" s="213"/>
      <c r="G4840" s="213"/>
    </row>
    <row r="4841" spans="1:7" x14ac:dyDescent="0.2">
      <c r="A4841" s="213"/>
      <c r="B4841" s="214"/>
      <c r="C4841" s="213"/>
      <c r="D4841" s="213"/>
      <c r="E4841" s="213"/>
      <c r="F4841" s="213"/>
      <c r="G4841" s="213"/>
    </row>
    <row r="4842" spans="1:7" x14ac:dyDescent="0.2">
      <c r="A4842" s="213"/>
      <c r="B4842" s="214"/>
      <c r="C4842" s="213"/>
      <c r="D4842" s="213"/>
      <c r="E4842" s="213"/>
      <c r="F4842" s="213"/>
      <c r="G4842" s="213"/>
    </row>
    <row r="4843" spans="1:7" x14ac:dyDescent="0.2">
      <c r="A4843" s="213"/>
      <c r="B4843" s="214"/>
      <c r="C4843" s="213"/>
      <c r="D4843" s="213"/>
      <c r="E4843" s="213"/>
      <c r="F4843" s="213"/>
      <c r="G4843" s="213"/>
    </row>
    <row r="4844" spans="1:7" x14ac:dyDescent="0.2">
      <c r="A4844" s="213"/>
      <c r="B4844" s="214"/>
      <c r="C4844" s="213"/>
      <c r="D4844" s="213"/>
      <c r="E4844" s="213"/>
      <c r="F4844" s="213"/>
      <c r="G4844" s="213"/>
    </row>
    <row r="4845" spans="1:7" x14ac:dyDescent="0.2">
      <c r="A4845" s="213"/>
      <c r="B4845" s="214"/>
      <c r="C4845" s="213"/>
      <c r="D4845" s="213"/>
      <c r="E4845" s="213"/>
      <c r="F4845" s="213"/>
      <c r="G4845" s="213"/>
    </row>
    <row r="4846" spans="1:7" x14ac:dyDescent="0.2">
      <c r="A4846" s="213"/>
      <c r="B4846" s="214"/>
      <c r="C4846" s="213"/>
      <c r="D4846" s="213"/>
      <c r="E4846" s="213"/>
      <c r="F4846" s="213"/>
      <c r="G4846" s="213"/>
    </row>
    <row r="4847" spans="1:7" x14ac:dyDescent="0.2">
      <c r="A4847" s="213"/>
      <c r="B4847" s="214"/>
      <c r="C4847" s="213"/>
      <c r="D4847" s="213"/>
      <c r="E4847" s="213"/>
      <c r="F4847" s="213"/>
      <c r="G4847" s="213"/>
    </row>
    <row r="4848" spans="1:7" x14ac:dyDescent="0.2">
      <c r="A4848" s="213"/>
      <c r="B4848" s="214"/>
      <c r="C4848" s="213"/>
      <c r="D4848" s="213"/>
      <c r="E4848" s="213"/>
      <c r="F4848" s="213"/>
      <c r="G4848" s="213"/>
    </row>
    <row r="4849" spans="1:7" x14ac:dyDescent="0.2">
      <c r="A4849" s="213"/>
      <c r="B4849" s="214"/>
      <c r="C4849" s="213"/>
      <c r="D4849" s="213"/>
      <c r="E4849" s="213"/>
      <c r="F4849" s="213"/>
      <c r="G4849" s="213"/>
    </row>
    <row r="4850" spans="1:7" x14ac:dyDescent="0.2">
      <c r="A4850" s="213"/>
      <c r="B4850" s="214"/>
      <c r="C4850" s="213"/>
      <c r="D4850" s="213"/>
      <c r="E4850" s="213"/>
      <c r="F4850" s="213"/>
      <c r="G4850" s="213"/>
    </row>
    <row r="4851" spans="1:7" x14ac:dyDescent="0.2">
      <c r="A4851" s="213"/>
      <c r="B4851" s="214"/>
      <c r="C4851" s="213"/>
      <c r="D4851" s="213"/>
      <c r="E4851" s="213"/>
      <c r="F4851" s="213"/>
      <c r="G4851" s="213"/>
    </row>
    <row r="4852" spans="1:7" x14ac:dyDescent="0.2">
      <c r="A4852" s="213"/>
      <c r="B4852" s="214"/>
      <c r="C4852" s="213"/>
      <c r="D4852" s="213"/>
      <c r="E4852" s="213"/>
      <c r="F4852" s="213"/>
      <c r="G4852" s="213"/>
    </row>
    <row r="4853" spans="1:7" x14ac:dyDescent="0.2">
      <c r="A4853" s="213"/>
      <c r="B4853" s="214"/>
      <c r="C4853" s="213"/>
      <c r="D4853" s="213"/>
      <c r="E4853" s="213"/>
      <c r="F4853" s="213"/>
      <c r="G4853" s="213"/>
    </row>
    <row r="4854" spans="1:7" x14ac:dyDescent="0.2">
      <c r="A4854" s="213"/>
      <c r="B4854" s="214"/>
      <c r="C4854" s="213"/>
      <c r="D4854" s="213"/>
      <c r="E4854" s="213"/>
      <c r="F4854" s="213"/>
      <c r="G4854" s="213"/>
    </row>
    <row r="4855" spans="1:7" x14ac:dyDescent="0.2">
      <c r="A4855" s="213"/>
      <c r="B4855" s="214"/>
      <c r="C4855" s="213"/>
      <c r="D4855" s="213"/>
      <c r="E4855" s="213"/>
      <c r="F4855" s="213"/>
      <c r="G4855" s="213"/>
    </row>
    <row r="4856" spans="1:7" x14ac:dyDescent="0.2">
      <c r="A4856" s="213"/>
      <c r="B4856" s="214"/>
      <c r="C4856" s="213"/>
      <c r="D4856" s="213"/>
      <c r="E4856" s="213"/>
      <c r="F4856" s="213"/>
      <c r="G4856" s="213"/>
    </row>
    <row r="4857" spans="1:7" x14ac:dyDescent="0.2">
      <c r="A4857" s="213"/>
      <c r="B4857" s="214"/>
      <c r="C4857" s="213"/>
      <c r="D4857" s="213"/>
      <c r="E4857" s="213"/>
      <c r="F4857" s="213"/>
      <c r="G4857" s="213"/>
    </row>
    <row r="4858" spans="1:7" x14ac:dyDescent="0.2">
      <c r="A4858" s="213"/>
      <c r="B4858" s="214"/>
      <c r="C4858" s="213"/>
      <c r="D4858" s="213"/>
      <c r="E4858" s="213"/>
      <c r="F4858" s="213"/>
      <c r="G4858" s="213"/>
    </row>
    <row r="4859" spans="1:7" x14ac:dyDescent="0.2">
      <c r="A4859" s="213"/>
      <c r="B4859" s="214"/>
      <c r="C4859" s="213"/>
      <c r="D4859" s="213"/>
      <c r="E4859" s="213"/>
      <c r="F4859" s="213"/>
      <c r="G4859" s="213"/>
    </row>
    <row r="4860" spans="1:7" x14ac:dyDescent="0.2">
      <c r="A4860" s="213"/>
      <c r="B4860" s="214"/>
      <c r="C4860" s="213"/>
      <c r="D4860" s="213"/>
      <c r="E4860" s="213"/>
      <c r="F4860" s="213"/>
      <c r="G4860" s="213"/>
    </row>
    <row r="4861" spans="1:7" x14ac:dyDescent="0.2">
      <c r="A4861" s="213"/>
      <c r="B4861" s="214"/>
      <c r="C4861" s="213"/>
      <c r="D4861" s="213"/>
      <c r="E4861" s="213"/>
      <c r="F4861" s="213"/>
      <c r="G4861" s="213"/>
    </row>
    <row r="4862" spans="1:7" x14ac:dyDescent="0.2">
      <c r="A4862" s="213"/>
      <c r="B4862" s="214"/>
      <c r="C4862" s="213"/>
      <c r="D4862" s="213"/>
      <c r="E4862" s="213"/>
      <c r="F4862" s="213"/>
      <c r="G4862" s="213"/>
    </row>
    <row r="4863" spans="1:7" x14ac:dyDescent="0.2">
      <c r="A4863" s="213"/>
      <c r="B4863" s="214"/>
      <c r="C4863" s="213"/>
      <c r="D4863" s="213"/>
      <c r="E4863" s="213"/>
      <c r="F4863" s="213"/>
      <c r="G4863" s="213"/>
    </row>
    <row r="4864" spans="1:7" x14ac:dyDescent="0.2">
      <c r="A4864" s="213"/>
      <c r="B4864" s="214"/>
      <c r="C4864" s="213"/>
      <c r="D4864" s="213"/>
      <c r="E4864" s="213"/>
      <c r="F4864" s="213"/>
      <c r="G4864" s="213"/>
    </row>
    <row r="4865" spans="1:7" x14ac:dyDescent="0.2">
      <c r="A4865" s="213"/>
      <c r="B4865" s="214"/>
      <c r="C4865" s="213"/>
      <c r="D4865" s="213"/>
      <c r="E4865" s="213"/>
      <c r="F4865" s="213"/>
      <c r="G4865" s="213"/>
    </row>
    <row r="4866" spans="1:7" x14ac:dyDescent="0.2">
      <c r="A4866" s="213"/>
      <c r="B4866" s="214"/>
      <c r="C4866" s="213"/>
      <c r="D4866" s="213"/>
      <c r="E4866" s="213"/>
      <c r="F4866" s="213"/>
      <c r="G4866" s="213"/>
    </row>
    <row r="4867" spans="1:7" x14ac:dyDescent="0.2">
      <c r="A4867" s="213"/>
      <c r="B4867" s="214"/>
      <c r="C4867" s="213"/>
      <c r="D4867" s="213"/>
      <c r="E4867" s="213"/>
      <c r="F4867" s="213"/>
      <c r="G4867" s="213"/>
    </row>
    <row r="4868" spans="1:7" x14ac:dyDescent="0.2">
      <c r="A4868" s="213"/>
      <c r="B4868" s="214"/>
      <c r="C4868" s="213"/>
      <c r="D4868" s="213"/>
      <c r="E4868" s="213"/>
      <c r="F4868" s="213"/>
      <c r="G4868" s="213"/>
    </row>
    <row r="4869" spans="1:7" x14ac:dyDescent="0.2">
      <c r="A4869" s="213"/>
      <c r="B4869" s="214"/>
      <c r="C4869" s="213"/>
      <c r="D4869" s="213"/>
      <c r="E4869" s="213"/>
      <c r="F4869" s="213"/>
      <c r="G4869" s="213"/>
    </row>
    <row r="4870" spans="1:7" x14ac:dyDescent="0.2">
      <c r="A4870" s="213"/>
      <c r="B4870" s="214"/>
      <c r="C4870" s="213"/>
      <c r="D4870" s="213"/>
      <c r="E4870" s="213"/>
      <c r="F4870" s="213"/>
      <c r="G4870" s="213"/>
    </row>
    <row r="4871" spans="1:7" x14ac:dyDescent="0.2">
      <c r="A4871" s="213"/>
      <c r="B4871" s="214"/>
      <c r="C4871" s="213"/>
      <c r="D4871" s="213"/>
      <c r="E4871" s="213"/>
      <c r="F4871" s="213"/>
      <c r="G4871" s="213"/>
    </row>
    <row r="4872" spans="1:7" x14ac:dyDescent="0.2">
      <c r="A4872" s="213"/>
      <c r="B4872" s="214"/>
      <c r="C4872" s="213"/>
      <c r="D4872" s="213"/>
      <c r="E4872" s="213"/>
      <c r="F4872" s="213"/>
      <c r="G4872" s="213"/>
    </row>
    <row r="4873" spans="1:7" x14ac:dyDescent="0.2">
      <c r="A4873" s="213"/>
      <c r="B4873" s="214"/>
      <c r="C4873" s="213"/>
      <c r="D4873" s="213"/>
      <c r="E4873" s="213"/>
      <c r="F4873" s="213"/>
      <c r="G4873" s="213"/>
    </row>
    <row r="4874" spans="1:7" x14ac:dyDescent="0.2">
      <c r="A4874" s="213"/>
      <c r="B4874" s="214"/>
      <c r="C4874" s="213"/>
      <c r="D4874" s="213"/>
      <c r="E4874" s="213"/>
      <c r="F4874" s="213"/>
      <c r="G4874" s="213"/>
    </row>
    <row r="4875" spans="1:7" x14ac:dyDescent="0.2">
      <c r="A4875" s="213"/>
      <c r="B4875" s="214"/>
      <c r="C4875" s="213"/>
      <c r="D4875" s="213"/>
      <c r="E4875" s="213"/>
      <c r="F4875" s="213"/>
      <c r="G4875" s="213"/>
    </row>
    <row r="4876" spans="1:7" x14ac:dyDescent="0.2">
      <c r="A4876" s="213"/>
      <c r="B4876" s="214"/>
      <c r="C4876" s="213"/>
      <c r="D4876" s="213"/>
      <c r="E4876" s="213"/>
      <c r="F4876" s="213"/>
      <c r="G4876" s="213"/>
    </row>
    <row r="4877" spans="1:7" x14ac:dyDescent="0.2">
      <c r="A4877" s="213"/>
      <c r="B4877" s="214"/>
      <c r="C4877" s="213"/>
      <c r="D4877" s="213"/>
      <c r="E4877" s="213"/>
      <c r="F4877" s="213"/>
      <c r="G4877" s="213"/>
    </row>
    <row r="4878" spans="1:7" x14ac:dyDescent="0.2">
      <c r="A4878" s="213"/>
      <c r="B4878" s="214"/>
      <c r="C4878" s="213"/>
      <c r="D4878" s="213"/>
      <c r="E4878" s="213"/>
      <c r="F4878" s="213"/>
      <c r="G4878" s="213"/>
    </row>
    <row r="4879" spans="1:7" x14ac:dyDescent="0.2">
      <c r="A4879" s="213"/>
      <c r="B4879" s="214"/>
      <c r="C4879" s="213"/>
      <c r="D4879" s="213"/>
      <c r="E4879" s="213"/>
      <c r="F4879" s="213"/>
      <c r="G4879" s="213"/>
    </row>
    <row r="4880" spans="1:7" x14ac:dyDescent="0.2">
      <c r="A4880" s="213"/>
      <c r="B4880" s="214"/>
      <c r="C4880" s="213"/>
      <c r="D4880" s="213"/>
      <c r="E4880" s="213"/>
      <c r="F4880" s="213"/>
      <c r="G4880" s="213"/>
    </row>
    <row r="4881" spans="1:7" x14ac:dyDescent="0.2">
      <c r="A4881" s="213"/>
      <c r="B4881" s="214"/>
      <c r="C4881" s="213"/>
      <c r="D4881" s="213"/>
      <c r="E4881" s="213"/>
      <c r="F4881" s="213"/>
      <c r="G4881" s="213"/>
    </row>
    <row r="4882" spans="1:7" x14ac:dyDescent="0.2">
      <c r="A4882" s="213"/>
      <c r="B4882" s="214"/>
      <c r="C4882" s="213"/>
      <c r="D4882" s="213"/>
      <c r="E4882" s="213"/>
      <c r="F4882" s="213"/>
      <c r="G4882" s="213"/>
    </row>
    <row r="4883" spans="1:7" x14ac:dyDescent="0.2">
      <c r="A4883" s="213"/>
      <c r="B4883" s="214"/>
      <c r="C4883" s="213"/>
      <c r="D4883" s="213"/>
      <c r="E4883" s="213"/>
      <c r="F4883" s="213"/>
      <c r="G4883" s="213"/>
    </row>
    <row r="4884" spans="1:7" x14ac:dyDescent="0.2">
      <c r="A4884" s="213"/>
      <c r="B4884" s="214"/>
      <c r="C4884" s="213"/>
      <c r="D4884" s="213"/>
      <c r="E4884" s="213"/>
      <c r="F4884" s="213"/>
      <c r="G4884" s="213"/>
    </row>
    <row r="4885" spans="1:7" x14ac:dyDescent="0.2">
      <c r="A4885" s="213"/>
      <c r="B4885" s="214"/>
      <c r="C4885" s="213"/>
      <c r="D4885" s="213"/>
      <c r="E4885" s="213"/>
      <c r="F4885" s="213"/>
      <c r="G4885" s="213"/>
    </row>
    <row r="4886" spans="1:7" x14ac:dyDescent="0.2">
      <c r="A4886" s="213"/>
      <c r="B4886" s="214"/>
      <c r="C4886" s="213"/>
      <c r="D4886" s="213"/>
      <c r="E4886" s="213"/>
      <c r="F4886" s="213"/>
      <c r="G4886" s="213"/>
    </row>
    <row r="4887" spans="1:7" x14ac:dyDescent="0.2">
      <c r="A4887" s="213"/>
      <c r="B4887" s="214"/>
      <c r="C4887" s="213"/>
      <c r="D4887" s="213"/>
      <c r="E4887" s="213"/>
      <c r="F4887" s="213"/>
      <c r="G4887" s="213"/>
    </row>
    <row r="4888" spans="1:7" x14ac:dyDescent="0.2">
      <c r="A4888" s="213"/>
      <c r="B4888" s="214"/>
      <c r="C4888" s="213"/>
      <c r="D4888" s="213"/>
      <c r="E4888" s="213"/>
      <c r="F4888" s="213"/>
      <c r="G4888" s="213"/>
    </row>
    <row r="4889" spans="1:7" x14ac:dyDescent="0.2">
      <c r="A4889" s="213"/>
      <c r="B4889" s="214"/>
      <c r="C4889" s="213"/>
      <c r="D4889" s="213"/>
      <c r="E4889" s="213"/>
      <c r="F4889" s="213"/>
      <c r="G4889" s="213"/>
    </row>
    <row r="4890" spans="1:7" x14ac:dyDescent="0.2">
      <c r="A4890" s="213"/>
      <c r="B4890" s="214"/>
      <c r="C4890" s="213"/>
      <c r="D4890" s="213"/>
      <c r="E4890" s="213"/>
      <c r="F4890" s="213"/>
      <c r="G4890" s="213"/>
    </row>
    <row r="4891" spans="1:7" x14ac:dyDescent="0.2">
      <c r="A4891" s="213"/>
      <c r="B4891" s="214"/>
      <c r="C4891" s="213"/>
      <c r="D4891" s="213"/>
      <c r="E4891" s="213"/>
      <c r="F4891" s="213"/>
      <c r="G4891" s="213"/>
    </row>
    <row r="4892" spans="1:7" x14ac:dyDescent="0.2">
      <c r="A4892" s="213"/>
      <c r="B4892" s="214"/>
      <c r="C4892" s="213"/>
      <c r="D4892" s="213"/>
      <c r="E4892" s="213"/>
      <c r="F4892" s="213"/>
      <c r="G4892" s="213"/>
    </row>
    <row r="4893" spans="1:7" x14ac:dyDescent="0.2">
      <c r="A4893" s="213"/>
      <c r="B4893" s="214"/>
      <c r="C4893" s="213"/>
      <c r="D4893" s="213"/>
      <c r="E4893" s="213"/>
      <c r="F4893" s="213"/>
      <c r="G4893" s="213"/>
    </row>
    <row r="4894" spans="1:7" x14ac:dyDescent="0.2">
      <c r="A4894" s="213"/>
      <c r="B4894" s="214"/>
      <c r="C4894" s="213"/>
      <c r="D4894" s="213"/>
      <c r="E4894" s="213"/>
      <c r="F4894" s="213"/>
      <c r="G4894" s="213"/>
    </row>
    <row r="4895" spans="1:7" x14ac:dyDescent="0.2">
      <c r="A4895" s="213"/>
      <c r="B4895" s="214"/>
      <c r="C4895" s="213"/>
      <c r="D4895" s="213"/>
      <c r="E4895" s="213"/>
      <c r="F4895" s="213"/>
      <c r="G4895" s="213"/>
    </row>
    <row r="4896" spans="1:7" x14ac:dyDescent="0.2">
      <c r="A4896" s="213"/>
      <c r="B4896" s="214"/>
      <c r="C4896" s="213"/>
      <c r="D4896" s="213"/>
      <c r="E4896" s="213"/>
      <c r="F4896" s="213"/>
      <c r="G4896" s="213"/>
    </row>
    <row r="4897" spans="1:7" x14ac:dyDescent="0.2">
      <c r="A4897" s="213"/>
      <c r="B4897" s="214"/>
      <c r="C4897" s="213"/>
      <c r="D4897" s="213"/>
      <c r="E4897" s="213"/>
      <c r="F4897" s="213"/>
      <c r="G4897" s="213"/>
    </row>
    <row r="4898" spans="1:7" x14ac:dyDescent="0.2">
      <c r="A4898" s="213"/>
      <c r="B4898" s="214"/>
      <c r="C4898" s="213"/>
      <c r="D4898" s="213"/>
      <c r="E4898" s="213"/>
      <c r="F4898" s="213"/>
      <c r="G4898" s="213"/>
    </row>
    <row r="4899" spans="1:7" x14ac:dyDescent="0.2">
      <c r="A4899" s="213"/>
      <c r="B4899" s="214"/>
      <c r="C4899" s="213"/>
      <c r="D4899" s="213"/>
      <c r="E4899" s="213"/>
      <c r="F4899" s="213"/>
      <c r="G4899" s="213"/>
    </row>
    <row r="4900" spans="1:7" x14ac:dyDescent="0.2">
      <c r="A4900" s="213"/>
      <c r="B4900" s="214"/>
      <c r="C4900" s="213"/>
      <c r="D4900" s="213"/>
      <c r="E4900" s="213"/>
      <c r="F4900" s="213"/>
      <c r="G4900" s="213"/>
    </row>
    <row r="4901" spans="1:7" x14ac:dyDescent="0.2">
      <c r="A4901" s="213"/>
      <c r="B4901" s="214"/>
      <c r="C4901" s="213"/>
      <c r="D4901" s="213"/>
      <c r="E4901" s="213"/>
      <c r="F4901" s="213"/>
      <c r="G4901" s="213"/>
    </row>
    <row r="4902" spans="1:7" x14ac:dyDescent="0.2">
      <c r="A4902" s="213"/>
      <c r="B4902" s="214"/>
      <c r="C4902" s="213"/>
      <c r="D4902" s="213"/>
      <c r="E4902" s="213"/>
      <c r="F4902" s="213"/>
      <c r="G4902" s="213"/>
    </row>
    <row r="4903" spans="1:7" x14ac:dyDescent="0.2">
      <c r="A4903" s="213"/>
      <c r="B4903" s="214"/>
      <c r="C4903" s="213"/>
      <c r="D4903" s="213"/>
      <c r="E4903" s="213"/>
      <c r="F4903" s="213"/>
      <c r="G4903" s="213"/>
    </row>
    <row r="4904" spans="1:7" x14ac:dyDescent="0.2">
      <c r="A4904" s="213"/>
      <c r="B4904" s="214"/>
      <c r="C4904" s="213"/>
      <c r="D4904" s="213"/>
      <c r="E4904" s="213"/>
      <c r="F4904" s="213"/>
      <c r="G4904" s="213"/>
    </row>
    <row r="4905" spans="1:7" x14ac:dyDescent="0.2">
      <c r="A4905" s="213"/>
      <c r="B4905" s="214"/>
      <c r="C4905" s="213"/>
      <c r="D4905" s="213"/>
      <c r="E4905" s="213"/>
      <c r="F4905" s="213"/>
      <c r="G4905" s="213"/>
    </row>
    <row r="4906" spans="1:7" x14ac:dyDescent="0.2">
      <c r="A4906" s="213"/>
      <c r="B4906" s="214"/>
      <c r="C4906" s="213"/>
      <c r="D4906" s="213"/>
      <c r="E4906" s="213"/>
      <c r="F4906" s="213"/>
      <c r="G4906" s="213"/>
    </row>
    <row r="4907" spans="1:7" x14ac:dyDescent="0.2">
      <c r="A4907" s="213"/>
      <c r="B4907" s="214"/>
      <c r="C4907" s="213"/>
      <c r="D4907" s="213"/>
      <c r="E4907" s="213"/>
      <c r="F4907" s="213"/>
      <c r="G4907" s="213"/>
    </row>
    <row r="4908" spans="1:7" x14ac:dyDescent="0.2">
      <c r="A4908" s="213"/>
      <c r="B4908" s="214"/>
      <c r="C4908" s="213"/>
      <c r="D4908" s="213"/>
      <c r="E4908" s="213"/>
      <c r="F4908" s="213"/>
      <c r="G4908" s="213"/>
    </row>
    <row r="4909" spans="1:7" x14ac:dyDescent="0.2">
      <c r="A4909" s="213"/>
      <c r="B4909" s="214"/>
      <c r="C4909" s="213"/>
      <c r="D4909" s="213"/>
      <c r="E4909" s="213"/>
      <c r="F4909" s="213"/>
      <c r="G4909" s="213"/>
    </row>
    <row r="4910" spans="1:7" x14ac:dyDescent="0.2">
      <c r="A4910" s="213"/>
      <c r="B4910" s="214"/>
      <c r="C4910" s="213"/>
      <c r="D4910" s="213"/>
      <c r="E4910" s="213"/>
      <c r="F4910" s="213"/>
      <c r="G4910" s="213"/>
    </row>
    <row r="4911" spans="1:7" x14ac:dyDescent="0.2">
      <c r="A4911" s="213"/>
      <c r="B4911" s="214"/>
      <c r="C4911" s="213"/>
      <c r="D4911" s="213"/>
      <c r="E4911" s="213"/>
      <c r="F4911" s="213"/>
      <c r="G4911" s="213"/>
    </row>
    <row r="4912" spans="1:7" x14ac:dyDescent="0.2">
      <c r="A4912" s="213"/>
      <c r="B4912" s="214"/>
      <c r="C4912" s="213"/>
      <c r="D4912" s="213"/>
      <c r="E4912" s="213"/>
      <c r="F4912" s="213"/>
      <c r="G4912" s="213"/>
    </row>
    <row r="4913" spans="1:7" x14ac:dyDescent="0.2">
      <c r="A4913" s="213"/>
      <c r="B4913" s="214"/>
      <c r="C4913" s="213"/>
      <c r="D4913" s="213"/>
      <c r="E4913" s="213"/>
      <c r="F4913" s="213"/>
      <c r="G4913" s="213"/>
    </row>
    <row r="4914" spans="1:7" x14ac:dyDescent="0.2">
      <c r="A4914" s="213"/>
      <c r="B4914" s="214"/>
      <c r="C4914" s="213"/>
      <c r="D4914" s="213"/>
      <c r="E4914" s="213"/>
      <c r="F4914" s="213"/>
      <c r="G4914" s="213"/>
    </row>
    <row r="4915" spans="1:7" x14ac:dyDescent="0.2">
      <c r="A4915" s="213"/>
      <c r="B4915" s="214"/>
      <c r="C4915" s="213"/>
      <c r="D4915" s="213"/>
      <c r="E4915" s="213"/>
      <c r="F4915" s="213"/>
      <c r="G4915" s="213"/>
    </row>
    <row r="4916" spans="1:7" x14ac:dyDescent="0.2">
      <c r="A4916" s="213"/>
      <c r="B4916" s="214"/>
      <c r="C4916" s="213"/>
      <c r="D4916" s="213"/>
      <c r="E4916" s="213"/>
      <c r="F4916" s="213"/>
      <c r="G4916" s="213"/>
    </row>
    <row r="4917" spans="1:7" x14ac:dyDescent="0.2">
      <c r="A4917" s="213"/>
      <c r="B4917" s="214"/>
      <c r="C4917" s="213"/>
      <c r="D4917" s="213"/>
      <c r="E4917" s="213"/>
      <c r="F4917" s="213"/>
      <c r="G4917" s="213"/>
    </row>
    <row r="4918" spans="1:7" x14ac:dyDescent="0.2">
      <c r="A4918" s="213"/>
      <c r="B4918" s="214"/>
      <c r="C4918" s="213"/>
      <c r="D4918" s="213"/>
      <c r="E4918" s="213"/>
      <c r="F4918" s="213"/>
      <c r="G4918" s="213"/>
    </row>
    <row r="4919" spans="1:7" x14ac:dyDescent="0.2">
      <c r="A4919" s="213"/>
      <c r="B4919" s="214"/>
      <c r="C4919" s="213"/>
      <c r="D4919" s="213"/>
      <c r="E4919" s="213"/>
      <c r="F4919" s="213"/>
      <c r="G4919" s="213"/>
    </row>
    <row r="4920" spans="1:7" x14ac:dyDescent="0.2">
      <c r="A4920" s="213"/>
      <c r="B4920" s="214"/>
      <c r="C4920" s="213"/>
      <c r="D4920" s="213"/>
      <c r="E4920" s="213"/>
      <c r="F4920" s="213"/>
      <c r="G4920" s="213"/>
    </row>
    <row r="4921" spans="1:7" x14ac:dyDescent="0.2">
      <c r="A4921" s="213"/>
      <c r="B4921" s="214"/>
      <c r="C4921" s="213"/>
      <c r="D4921" s="213"/>
      <c r="E4921" s="213"/>
      <c r="F4921" s="213"/>
      <c r="G4921" s="213"/>
    </row>
    <row r="4922" spans="1:7" x14ac:dyDescent="0.2">
      <c r="A4922" s="213"/>
      <c r="B4922" s="214"/>
      <c r="C4922" s="213"/>
      <c r="D4922" s="213"/>
      <c r="E4922" s="213"/>
      <c r="F4922" s="213"/>
      <c r="G4922" s="213"/>
    </row>
    <row r="4923" spans="1:7" x14ac:dyDescent="0.2">
      <c r="A4923" s="213"/>
      <c r="B4923" s="214"/>
      <c r="C4923" s="213"/>
      <c r="D4923" s="213"/>
      <c r="E4923" s="213"/>
      <c r="F4923" s="213"/>
      <c r="G4923" s="213"/>
    </row>
    <row r="4924" spans="1:7" x14ac:dyDescent="0.2">
      <c r="A4924" s="213"/>
      <c r="B4924" s="214"/>
      <c r="C4924" s="213"/>
      <c r="D4924" s="213"/>
      <c r="E4924" s="213"/>
      <c r="F4924" s="213"/>
      <c r="G4924" s="213"/>
    </row>
    <row r="4925" spans="1:7" x14ac:dyDescent="0.2">
      <c r="A4925" s="213"/>
      <c r="B4925" s="214"/>
      <c r="C4925" s="213"/>
      <c r="D4925" s="213"/>
      <c r="E4925" s="213"/>
      <c r="F4925" s="213"/>
      <c r="G4925" s="213"/>
    </row>
    <row r="4926" spans="1:7" x14ac:dyDescent="0.2">
      <c r="A4926" s="213"/>
      <c r="B4926" s="214"/>
      <c r="C4926" s="213"/>
      <c r="D4926" s="213"/>
      <c r="E4926" s="213"/>
      <c r="F4926" s="213"/>
      <c r="G4926" s="213"/>
    </row>
    <row r="4927" spans="1:7" x14ac:dyDescent="0.2">
      <c r="A4927" s="213"/>
      <c r="B4927" s="214"/>
      <c r="C4927" s="213"/>
      <c r="D4927" s="213"/>
      <c r="E4927" s="213"/>
      <c r="F4927" s="213"/>
      <c r="G4927" s="213"/>
    </row>
    <row r="4928" spans="1:7" x14ac:dyDescent="0.2">
      <c r="A4928" s="213"/>
      <c r="B4928" s="214"/>
      <c r="C4928" s="213"/>
      <c r="D4928" s="213"/>
      <c r="E4928" s="213"/>
      <c r="F4928" s="213"/>
      <c r="G4928" s="213"/>
    </row>
    <row r="4929" spans="1:7" x14ac:dyDescent="0.2">
      <c r="A4929" s="213"/>
      <c r="B4929" s="214"/>
      <c r="C4929" s="213"/>
      <c r="D4929" s="213"/>
      <c r="E4929" s="213"/>
      <c r="F4929" s="213"/>
      <c r="G4929" s="213"/>
    </row>
    <row r="4930" spans="1:7" x14ac:dyDescent="0.2">
      <c r="A4930" s="213"/>
      <c r="B4930" s="214"/>
      <c r="C4930" s="213"/>
      <c r="D4930" s="213"/>
      <c r="E4930" s="213"/>
      <c r="F4930" s="213"/>
      <c r="G4930" s="213"/>
    </row>
    <row r="4931" spans="1:7" x14ac:dyDescent="0.2">
      <c r="A4931" s="213"/>
      <c r="B4931" s="214"/>
      <c r="C4931" s="213"/>
      <c r="D4931" s="213"/>
      <c r="E4931" s="213"/>
      <c r="F4931" s="213"/>
      <c r="G4931" s="213"/>
    </row>
    <row r="4932" spans="1:7" x14ac:dyDescent="0.2">
      <c r="A4932" s="213"/>
      <c r="B4932" s="214"/>
      <c r="C4932" s="213"/>
      <c r="D4932" s="213"/>
      <c r="E4932" s="213"/>
      <c r="F4932" s="213"/>
      <c r="G4932" s="213"/>
    </row>
    <row r="4933" spans="1:7" x14ac:dyDescent="0.2">
      <c r="A4933" s="213"/>
      <c r="B4933" s="214"/>
      <c r="C4933" s="213"/>
      <c r="D4933" s="213"/>
      <c r="E4933" s="213"/>
      <c r="F4933" s="213"/>
      <c r="G4933" s="213"/>
    </row>
    <row r="4934" spans="1:7" x14ac:dyDescent="0.2">
      <c r="A4934" s="213"/>
      <c r="B4934" s="214"/>
      <c r="C4934" s="213"/>
      <c r="D4934" s="213"/>
      <c r="E4934" s="213"/>
      <c r="F4934" s="213"/>
      <c r="G4934" s="213"/>
    </row>
    <row r="4935" spans="1:7" x14ac:dyDescent="0.2">
      <c r="A4935" s="213"/>
      <c r="B4935" s="214"/>
      <c r="C4935" s="213"/>
      <c r="D4935" s="213"/>
      <c r="E4935" s="213"/>
      <c r="F4935" s="213"/>
      <c r="G4935" s="213"/>
    </row>
    <row r="4936" spans="1:7" x14ac:dyDescent="0.2">
      <c r="A4936" s="213"/>
      <c r="B4936" s="214"/>
      <c r="C4936" s="213"/>
      <c r="D4936" s="213"/>
      <c r="E4936" s="213"/>
      <c r="F4936" s="213"/>
      <c r="G4936" s="213"/>
    </row>
    <row r="4937" spans="1:7" x14ac:dyDescent="0.2">
      <c r="A4937" s="213"/>
      <c r="B4937" s="214"/>
      <c r="C4937" s="213"/>
      <c r="D4937" s="213"/>
      <c r="E4937" s="213"/>
      <c r="F4937" s="213"/>
      <c r="G4937" s="213"/>
    </row>
    <row r="4938" spans="1:7" x14ac:dyDescent="0.2">
      <c r="A4938" s="213"/>
      <c r="B4938" s="214"/>
      <c r="C4938" s="213"/>
      <c r="D4938" s="213"/>
      <c r="E4938" s="213"/>
      <c r="F4938" s="213"/>
      <c r="G4938" s="213"/>
    </row>
    <row r="4939" spans="1:7" x14ac:dyDescent="0.2">
      <c r="A4939" s="213"/>
      <c r="B4939" s="214"/>
      <c r="C4939" s="213"/>
      <c r="D4939" s="213"/>
      <c r="E4939" s="213"/>
      <c r="F4939" s="213"/>
      <c r="G4939" s="213"/>
    </row>
    <row r="4940" spans="1:7" x14ac:dyDescent="0.2">
      <c r="A4940" s="213"/>
      <c r="B4940" s="214"/>
      <c r="C4940" s="213"/>
      <c r="D4940" s="213"/>
      <c r="E4940" s="213"/>
      <c r="F4940" s="213"/>
      <c r="G4940" s="213"/>
    </row>
    <row r="4941" spans="1:7" x14ac:dyDescent="0.2">
      <c r="A4941" s="213"/>
      <c r="B4941" s="214"/>
      <c r="C4941" s="213"/>
      <c r="D4941" s="213"/>
      <c r="E4941" s="213"/>
      <c r="F4941" s="213"/>
      <c r="G4941" s="213"/>
    </row>
    <row r="4942" spans="1:7" x14ac:dyDescent="0.2">
      <c r="A4942" s="213"/>
      <c r="B4942" s="214"/>
      <c r="C4942" s="213"/>
      <c r="D4942" s="213"/>
      <c r="E4942" s="213"/>
      <c r="F4942" s="213"/>
      <c r="G4942" s="213"/>
    </row>
    <row r="4943" spans="1:7" x14ac:dyDescent="0.2">
      <c r="A4943" s="213"/>
      <c r="B4943" s="214"/>
      <c r="C4943" s="213"/>
      <c r="D4943" s="213"/>
      <c r="E4943" s="213"/>
      <c r="F4943" s="213"/>
      <c r="G4943" s="213"/>
    </row>
    <row r="4944" spans="1:7" x14ac:dyDescent="0.2">
      <c r="A4944" s="213"/>
      <c r="B4944" s="214"/>
      <c r="C4944" s="213"/>
      <c r="D4944" s="213"/>
      <c r="E4944" s="213"/>
      <c r="F4944" s="213"/>
      <c r="G4944" s="213"/>
    </row>
    <row r="4945" spans="1:7" x14ac:dyDescent="0.2">
      <c r="A4945" s="213"/>
      <c r="B4945" s="214"/>
      <c r="C4945" s="213"/>
      <c r="D4945" s="213"/>
      <c r="E4945" s="213"/>
      <c r="F4945" s="213"/>
      <c r="G4945" s="213"/>
    </row>
    <row r="4946" spans="1:7" x14ac:dyDescent="0.2">
      <c r="A4946" s="213"/>
      <c r="B4946" s="214"/>
      <c r="C4946" s="213"/>
      <c r="D4946" s="213"/>
      <c r="E4946" s="213"/>
      <c r="F4946" s="213"/>
      <c r="G4946" s="213"/>
    </row>
    <row r="4947" spans="1:7" x14ac:dyDescent="0.2">
      <c r="A4947" s="213"/>
      <c r="B4947" s="214"/>
      <c r="C4947" s="213"/>
      <c r="D4947" s="213"/>
      <c r="E4947" s="213"/>
      <c r="F4947" s="213"/>
      <c r="G4947" s="213"/>
    </row>
    <row r="4948" spans="1:7" x14ac:dyDescent="0.2">
      <c r="A4948" s="213"/>
      <c r="B4948" s="214"/>
      <c r="C4948" s="213"/>
      <c r="D4948" s="213"/>
      <c r="E4948" s="213"/>
      <c r="F4948" s="213"/>
      <c r="G4948" s="213"/>
    </row>
    <row r="4949" spans="1:7" x14ac:dyDescent="0.2">
      <c r="A4949" s="213"/>
      <c r="B4949" s="214"/>
      <c r="C4949" s="213"/>
      <c r="D4949" s="213"/>
      <c r="E4949" s="213"/>
      <c r="F4949" s="213"/>
      <c r="G4949" s="213"/>
    </row>
    <row r="4950" spans="1:7" x14ac:dyDescent="0.2">
      <c r="A4950" s="213"/>
      <c r="B4950" s="214"/>
      <c r="C4950" s="213"/>
      <c r="D4950" s="213"/>
      <c r="E4950" s="213"/>
      <c r="F4950" s="213"/>
      <c r="G4950" s="213"/>
    </row>
    <row r="4951" spans="1:7" x14ac:dyDescent="0.2">
      <c r="A4951" s="213"/>
      <c r="B4951" s="214"/>
      <c r="C4951" s="213"/>
      <c r="D4951" s="213"/>
      <c r="E4951" s="213"/>
      <c r="F4951" s="213"/>
      <c r="G4951" s="213"/>
    </row>
    <row r="4952" spans="1:7" x14ac:dyDescent="0.2">
      <c r="A4952" s="213"/>
      <c r="B4952" s="214"/>
      <c r="C4952" s="213"/>
      <c r="D4952" s="213"/>
      <c r="E4952" s="213"/>
      <c r="F4952" s="213"/>
      <c r="G4952" s="213"/>
    </row>
    <row r="4953" spans="1:7" x14ac:dyDescent="0.2">
      <c r="A4953" s="213"/>
      <c r="B4953" s="214"/>
      <c r="C4953" s="213"/>
      <c r="D4953" s="213"/>
      <c r="E4953" s="213"/>
      <c r="F4953" s="213"/>
      <c r="G4953" s="213"/>
    </row>
    <row r="4954" spans="1:7" x14ac:dyDescent="0.2">
      <c r="A4954" s="213"/>
      <c r="B4954" s="214"/>
      <c r="C4954" s="213"/>
      <c r="D4954" s="213"/>
      <c r="E4954" s="213"/>
      <c r="F4954" s="213"/>
      <c r="G4954" s="213"/>
    </row>
    <row r="4955" spans="1:7" x14ac:dyDescent="0.2">
      <c r="A4955" s="213"/>
      <c r="B4955" s="214"/>
      <c r="C4955" s="213"/>
      <c r="D4955" s="213"/>
      <c r="E4955" s="213"/>
      <c r="F4955" s="213"/>
      <c r="G4955" s="213"/>
    </row>
    <row r="4956" spans="1:7" x14ac:dyDescent="0.2">
      <c r="A4956" s="213"/>
      <c r="B4956" s="214"/>
      <c r="C4956" s="213"/>
      <c r="D4956" s="213"/>
      <c r="E4956" s="213"/>
      <c r="F4956" s="213"/>
      <c r="G4956" s="213"/>
    </row>
    <row r="4957" spans="1:7" x14ac:dyDescent="0.2">
      <c r="A4957" s="213"/>
      <c r="B4957" s="214"/>
      <c r="C4957" s="213"/>
      <c r="D4957" s="213"/>
      <c r="E4957" s="213"/>
      <c r="F4957" s="213"/>
      <c r="G4957" s="213"/>
    </row>
    <row r="4958" spans="1:7" x14ac:dyDescent="0.2">
      <c r="A4958" s="213"/>
      <c r="B4958" s="214"/>
      <c r="C4958" s="213"/>
      <c r="D4958" s="213"/>
      <c r="E4958" s="213"/>
      <c r="F4958" s="213"/>
      <c r="G4958" s="213"/>
    </row>
    <row r="4959" spans="1:7" x14ac:dyDescent="0.2">
      <c r="A4959" s="213"/>
      <c r="B4959" s="214"/>
      <c r="C4959" s="213"/>
      <c r="D4959" s="213"/>
      <c r="E4959" s="213"/>
      <c r="F4959" s="213"/>
      <c r="G4959" s="213"/>
    </row>
    <row r="4960" spans="1:7" x14ac:dyDescent="0.2">
      <c r="A4960" s="213"/>
      <c r="B4960" s="214"/>
      <c r="C4960" s="213"/>
      <c r="D4960" s="213"/>
      <c r="E4960" s="213"/>
      <c r="F4960" s="213"/>
      <c r="G4960" s="213"/>
    </row>
    <row r="4961" spans="1:7" x14ac:dyDescent="0.2">
      <c r="A4961" s="213"/>
      <c r="B4961" s="214"/>
      <c r="C4961" s="213"/>
      <c r="D4961" s="213"/>
      <c r="E4961" s="213"/>
      <c r="F4961" s="213"/>
      <c r="G4961" s="213"/>
    </row>
    <row r="4962" spans="1:7" x14ac:dyDescent="0.2">
      <c r="A4962" s="213"/>
      <c r="B4962" s="214"/>
      <c r="C4962" s="213"/>
      <c r="D4962" s="213"/>
      <c r="E4962" s="213"/>
      <c r="F4962" s="213"/>
      <c r="G4962" s="213"/>
    </row>
    <row r="4963" spans="1:7" x14ac:dyDescent="0.2">
      <c r="A4963" s="213"/>
      <c r="B4963" s="214"/>
      <c r="C4963" s="213"/>
      <c r="D4963" s="213"/>
      <c r="E4963" s="213"/>
      <c r="F4963" s="213"/>
      <c r="G4963" s="213"/>
    </row>
    <row r="4964" spans="1:7" x14ac:dyDescent="0.2">
      <c r="A4964" s="213"/>
      <c r="B4964" s="214"/>
      <c r="C4964" s="213"/>
      <c r="D4964" s="213"/>
      <c r="E4964" s="213"/>
      <c r="F4964" s="213"/>
      <c r="G4964" s="213"/>
    </row>
    <row r="4965" spans="1:7" x14ac:dyDescent="0.2">
      <c r="A4965" s="213"/>
      <c r="B4965" s="214"/>
      <c r="C4965" s="213"/>
      <c r="D4965" s="213"/>
      <c r="E4965" s="213"/>
      <c r="F4965" s="213"/>
      <c r="G4965" s="213"/>
    </row>
    <row r="4966" spans="1:7" x14ac:dyDescent="0.2">
      <c r="A4966" s="213"/>
      <c r="B4966" s="214"/>
      <c r="C4966" s="213"/>
      <c r="D4966" s="213"/>
      <c r="E4966" s="213"/>
      <c r="F4966" s="213"/>
      <c r="G4966" s="213"/>
    </row>
    <row r="4967" spans="1:7" x14ac:dyDescent="0.2">
      <c r="A4967" s="213"/>
      <c r="B4967" s="214"/>
      <c r="C4967" s="213"/>
      <c r="D4967" s="213"/>
      <c r="E4967" s="213"/>
      <c r="F4967" s="213"/>
      <c r="G4967" s="213"/>
    </row>
    <row r="4968" spans="1:7" x14ac:dyDescent="0.2">
      <c r="A4968" s="213"/>
      <c r="B4968" s="214"/>
      <c r="C4968" s="213"/>
      <c r="D4968" s="213"/>
      <c r="E4968" s="213"/>
      <c r="F4968" s="213"/>
      <c r="G4968" s="213"/>
    </row>
    <row r="4969" spans="1:7" x14ac:dyDescent="0.2">
      <c r="A4969" s="213"/>
      <c r="B4969" s="214"/>
      <c r="C4969" s="213"/>
      <c r="D4969" s="213"/>
      <c r="E4969" s="213"/>
      <c r="F4969" s="213"/>
      <c r="G4969" s="213"/>
    </row>
    <row r="4970" spans="1:7" x14ac:dyDescent="0.2">
      <c r="A4970" s="213"/>
      <c r="B4970" s="214"/>
      <c r="C4970" s="213"/>
      <c r="D4970" s="213"/>
      <c r="E4970" s="213"/>
      <c r="F4970" s="213"/>
      <c r="G4970" s="213"/>
    </row>
    <row r="4971" spans="1:7" x14ac:dyDescent="0.2">
      <c r="A4971" s="213"/>
      <c r="B4971" s="214"/>
      <c r="C4971" s="213"/>
      <c r="D4971" s="213"/>
      <c r="E4971" s="213"/>
      <c r="F4971" s="213"/>
      <c r="G4971" s="213"/>
    </row>
    <row r="4972" spans="1:7" x14ac:dyDescent="0.2">
      <c r="A4972" s="213"/>
      <c r="B4972" s="214"/>
      <c r="C4972" s="213"/>
      <c r="D4972" s="213"/>
      <c r="E4972" s="213"/>
      <c r="F4972" s="213"/>
      <c r="G4972" s="213"/>
    </row>
    <row r="4973" spans="1:7" x14ac:dyDescent="0.2">
      <c r="A4973" s="213"/>
      <c r="B4973" s="214"/>
      <c r="C4973" s="213"/>
      <c r="D4973" s="213"/>
      <c r="E4973" s="213"/>
      <c r="F4973" s="213"/>
      <c r="G4973" s="213"/>
    </row>
    <row r="4974" spans="1:7" x14ac:dyDescent="0.2">
      <c r="A4974" s="213"/>
      <c r="B4974" s="214"/>
      <c r="C4974" s="213"/>
      <c r="D4974" s="213"/>
      <c r="E4974" s="213"/>
      <c r="F4974" s="213"/>
      <c r="G4974" s="213"/>
    </row>
    <row r="4975" spans="1:7" x14ac:dyDescent="0.2">
      <c r="A4975" s="213"/>
      <c r="B4975" s="214"/>
      <c r="C4975" s="213"/>
      <c r="D4975" s="213"/>
      <c r="E4975" s="213"/>
      <c r="F4975" s="213"/>
      <c r="G4975" s="213"/>
    </row>
    <row r="4976" spans="1:7" x14ac:dyDescent="0.2">
      <c r="A4976" s="213"/>
      <c r="B4976" s="214"/>
      <c r="C4976" s="213"/>
      <c r="D4976" s="213"/>
      <c r="E4976" s="213"/>
      <c r="F4976" s="213"/>
      <c r="G4976" s="213"/>
    </row>
    <row r="4977" spans="1:7" x14ac:dyDescent="0.2">
      <c r="A4977" s="213"/>
      <c r="B4977" s="214"/>
      <c r="C4977" s="213"/>
      <c r="D4977" s="213"/>
      <c r="E4977" s="213"/>
      <c r="F4977" s="213"/>
      <c r="G4977" s="213"/>
    </row>
    <row r="4978" spans="1:7" x14ac:dyDescent="0.2">
      <c r="A4978" s="213"/>
      <c r="B4978" s="214"/>
      <c r="C4978" s="213"/>
      <c r="D4978" s="213"/>
      <c r="E4978" s="213"/>
      <c r="F4978" s="213"/>
      <c r="G4978" s="213"/>
    </row>
    <row r="4979" spans="1:7" x14ac:dyDescent="0.2">
      <c r="A4979" s="213"/>
      <c r="B4979" s="214"/>
      <c r="C4979" s="213"/>
      <c r="D4979" s="213"/>
      <c r="E4979" s="213"/>
      <c r="F4979" s="213"/>
      <c r="G4979" s="213"/>
    </row>
    <row r="4980" spans="1:7" x14ac:dyDescent="0.2">
      <c r="A4980" s="213"/>
      <c r="B4980" s="214"/>
      <c r="C4980" s="213"/>
      <c r="D4980" s="213"/>
      <c r="E4980" s="213"/>
      <c r="F4980" s="213"/>
      <c r="G4980" s="213"/>
    </row>
    <row r="4981" spans="1:7" x14ac:dyDescent="0.2">
      <c r="A4981" s="213"/>
      <c r="B4981" s="214"/>
      <c r="C4981" s="213"/>
      <c r="D4981" s="213"/>
      <c r="E4981" s="213"/>
      <c r="F4981" s="213"/>
      <c r="G4981" s="213"/>
    </row>
    <row r="4982" spans="1:7" x14ac:dyDescent="0.2">
      <c r="A4982" s="213"/>
      <c r="B4982" s="214"/>
      <c r="C4982" s="213"/>
      <c r="D4982" s="213"/>
      <c r="E4982" s="213"/>
      <c r="F4982" s="213"/>
      <c r="G4982" s="213"/>
    </row>
    <row r="4983" spans="1:7" x14ac:dyDescent="0.2">
      <c r="A4983" s="213"/>
      <c r="B4983" s="214"/>
      <c r="C4983" s="213"/>
      <c r="D4983" s="213"/>
      <c r="E4983" s="213"/>
      <c r="F4983" s="213"/>
      <c r="G4983" s="213"/>
    </row>
    <row r="4984" spans="1:7" x14ac:dyDescent="0.2">
      <c r="A4984" s="213"/>
      <c r="B4984" s="214"/>
      <c r="C4984" s="213"/>
      <c r="D4984" s="213"/>
      <c r="E4984" s="213"/>
      <c r="F4984" s="213"/>
      <c r="G4984" s="213"/>
    </row>
    <row r="4985" spans="1:7" x14ac:dyDescent="0.2">
      <c r="A4985" s="213"/>
      <c r="B4985" s="214"/>
      <c r="C4985" s="213"/>
      <c r="D4985" s="213"/>
      <c r="E4985" s="213"/>
      <c r="F4985" s="213"/>
      <c r="G4985" s="213"/>
    </row>
    <row r="4986" spans="1:7" x14ac:dyDescent="0.2">
      <c r="A4986" s="213"/>
      <c r="B4986" s="214"/>
      <c r="C4986" s="213"/>
      <c r="D4986" s="213"/>
      <c r="E4986" s="213"/>
      <c r="F4986" s="213"/>
      <c r="G4986" s="213"/>
    </row>
    <row r="4987" spans="1:7" x14ac:dyDescent="0.2">
      <c r="A4987" s="213"/>
      <c r="B4987" s="214"/>
      <c r="C4987" s="213"/>
      <c r="D4987" s="213"/>
      <c r="E4987" s="213"/>
      <c r="F4987" s="213"/>
      <c r="G4987" s="213"/>
    </row>
    <row r="4988" spans="1:7" x14ac:dyDescent="0.2">
      <c r="A4988" s="213"/>
      <c r="B4988" s="214"/>
      <c r="C4988" s="213"/>
      <c r="D4988" s="213"/>
      <c r="E4988" s="213"/>
      <c r="F4988" s="213"/>
      <c r="G4988" s="213"/>
    </row>
    <row r="4989" spans="1:7" x14ac:dyDescent="0.2">
      <c r="A4989" s="213"/>
      <c r="B4989" s="214"/>
      <c r="C4989" s="213"/>
      <c r="D4989" s="213"/>
      <c r="E4989" s="213"/>
      <c r="F4989" s="213"/>
      <c r="G4989" s="213"/>
    </row>
    <row r="4990" spans="1:7" x14ac:dyDescent="0.2">
      <c r="A4990" s="213"/>
      <c r="B4990" s="214"/>
      <c r="C4990" s="213"/>
      <c r="D4990" s="213"/>
      <c r="E4990" s="213"/>
      <c r="F4990" s="213"/>
      <c r="G4990" s="213"/>
    </row>
    <row r="4991" spans="1:7" x14ac:dyDescent="0.2">
      <c r="A4991" s="213"/>
      <c r="B4991" s="214"/>
      <c r="C4991" s="213"/>
      <c r="D4991" s="213"/>
      <c r="E4991" s="213"/>
      <c r="F4991" s="213"/>
      <c r="G4991" s="213"/>
    </row>
    <row r="4992" spans="1:7" x14ac:dyDescent="0.2">
      <c r="A4992" s="213"/>
      <c r="B4992" s="214"/>
      <c r="C4992" s="213"/>
      <c r="D4992" s="213"/>
      <c r="E4992" s="213"/>
      <c r="F4992" s="213"/>
      <c r="G4992" s="213"/>
    </row>
    <row r="4993" spans="1:7" x14ac:dyDescent="0.2">
      <c r="A4993" s="213"/>
      <c r="B4993" s="214"/>
      <c r="C4993" s="213"/>
      <c r="D4993" s="213"/>
      <c r="E4993" s="213"/>
      <c r="F4993" s="213"/>
      <c r="G4993" s="213"/>
    </row>
    <row r="4994" spans="1:7" x14ac:dyDescent="0.2">
      <c r="A4994" s="213"/>
      <c r="B4994" s="214"/>
      <c r="C4994" s="213"/>
      <c r="D4994" s="213"/>
      <c r="E4994" s="213"/>
      <c r="F4994" s="213"/>
      <c r="G4994" s="213"/>
    </row>
    <row r="4995" spans="1:7" x14ac:dyDescent="0.2">
      <c r="A4995" s="213"/>
      <c r="B4995" s="214"/>
      <c r="C4995" s="213"/>
      <c r="D4995" s="213"/>
      <c r="E4995" s="213"/>
      <c r="F4995" s="213"/>
      <c r="G4995" s="213"/>
    </row>
    <row r="4996" spans="1:7" x14ac:dyDescent="0.2">
      <c r="A4996" s="213"/>
      <c r="B4996" s="214"/>
      <c r="C4996" s="213"/>
      <c r="D4996" s="213"/>
      <c r="E4996" s="213"/>
      <c r="F4996" s="213"/>
      <c r="G4996" s="213"/>
    </row>
    <row r="4997" spans="1:7" x14ac:dyDescent="0.2">
      <c r="A4997" s="213"/>
      <c r="B4997" s="214"/>
      <c r="C4997" s="213"/>
      <c r="D4997" s="213"/>
      <c r="E4997" s="213"/>
      <c r="F4997" s="213"/>
      <c r="G4997" s="213"/>
    </row>
    <row r="4998" spans="1:7" x14ac:dyDescent="0.2">
      <c r="A4998" s="213"/>
      <c r="B4998" s="214"/>
      <c r="C4998" s="213"/>
      <c r="D4998" s="213"/>
      <c r="E4998" s="213"/>
      <c r="F4998" s="213"/>
      <c r="G4998" s="213"/>
    </row>
    <row r="4999" spans="1:7" x14ac:dyDescent="0.2">
      <c r="A4999" s="213"/>
      <c r="B4999" s="214"/>
      <c r="C4999" s="213"/>
      <c r="D4999" s="213"/>
      <c r="E4999" s="213"/>
      <c r="F4999" s="213"/>
      <c r="G4999" s="213"/>
    </row>
    <row r="5000" spans="1:7" x14ac:dyDescent="0.2">
      <c r="A5000" s="213"/>
      <c r="B5000" s="214"/>
      <c r="C5000" s="213"/>
      <c r="D5000" s="213"/>
      <c r="E5000" s="213"/>
      <c r="F5000" s="213"/>
      <c r="G5000" s="213"/>
    </row>
    <row r="5001" spans="1:7" x14ac:dyDescent="0.2">
      <c r="A5001" s="213"/>
      <c r="B5001" s="214"/>
      <c r="C5001" s="213"/>
      <c r="D5001" s="213"/>
      <c r="E5001" s="213"/>
      <c r="F5001" s="213"/>
      <c r="G5001" s="213"/>
    </row>
    <row r="5002" spans="1:7" x14ac:dyDescent="0.2">
      <c r="A5002" s="213"/>
      <c r="B5002" s="214"/>
      <c r="C5002" s="213"/>
      <c r="D5002" s="213"/>
      <c r="E5002" s="213"/>
      <c r="F5002" s="213"/>
      <c r="G5002" s="213"/>
    </row>
    <row r="5003" spans="1:7" x14ac:dyDescent="0.2">
      <c r="A5003" s="213"/>
      <c r="B5003" s="214"/>
      <c r="C5003" s="213"/>
      <c r="D5003" s="213"/>
      <c r="E5003" s="213"/>
      <c r="F5003" s="213"/>
      <c r="G5003" s="213"/>
    </row>
    <row r="5004" spans="1:7" x14ac:dyDescent="0.2">
      <c r="A5004" s="213"/>
      <c r="B5004" s="214"/>
      <c r="C5004" s="213"/>
      <c r="D5004" s="213"/>
      <c r="E5004" s="213"/>
      <c r="F5004" s="213"/>
      <c r="G5004" s="213"/>
    </row>
    <row r="5005" spans="1:7" x14ac:dyDescent="0.2">
      <c r="A5005" s="213"/>
      <c r="B5005" s="214"/>
      <c r="C5005" s="213"/>
      <c r="D5005" s="213"/>
      <c r="E5005" s="213"/>
      <c r="F5005" s="213"/>
      <c r="G5005" s="213"/>
    </row>
    <row r="5006" spans="1:7" x14ac:dyDescent="0.2">
      <c r="A5006" s="213"/>
      <c r="B5006" s="214"/>
      <c r="C5006" s="213"/>
      <c r="D5006" s="213"/>
      <c r="E5006" s="213"/>
      <c r="F5006" s="213"/>
      <c r="G5006" s="213"/>
    </row>
    <row r="5007" spans="1:7" x14ac:dyDescent="0.2">
      <c r="A5007" s="213"/>
      <c r="B5007" s="214"/>
      <c r="C5007" s="213"/>
      <c r="D5007" s="213"/>
      <c r="E5007" s="213"/>
      <c r="F5007" s="213"/>
      <c r="G5007" s="213"/>
    </row>
    <row r="5008" spans="1:7" x14ac:dyDescent="0.2">
      <c r="A5008" s="213"/>
      <c r="B5008" s="214"/>
      <c r="C5008" s="213"/>
      <c r="D5008" s="213"/>
      <c r="E5008" s="213"/>
      <c r="F5008" s="213"/>
      <c r="G5008" s="213"/>
    </row>
    <row r="5009" spans="1:7" x14ac:dyDescent="0.2">
      <c r="A5009" s="213"/>
      <c r="B5009" s="214"/>
      <c r="C5009" s="213"/>
      <c r="D5009" s="213"/>
      <c r="E5009" s="213"/>
      <c r="F5009" s="213"/>
      <c r="G5009" s="213"/>
    </row>
    <row r="5010" spans="1:7" x14ac:dyDescent="0.2">
      <c r="A5010" s="213"/>
      <c r="B5010" s="214"/>
      <c r="C5010" s="213"/>
      <c r="D5010" s="213"/>
      <c r="E5010" s="213"/>
      <c r="F5010" s="213"/>
      <c r="G5010" s="213"/>
    </row>
    <row r="5011" spans="1:7" x14ac:dyDescent="0.2">
      <c r="A5011" s="213"/>
      <c r="B5011" s="214"/>
      <c r="C5011" s="213"/>
      <c r="D5011" s="213"/>
      <c r="E5011" s="213"/>
      <c r="F5011" s="213"/>
      <c r="G5011" s="213"/>
    </row>
    <row r="5012" spans="1:7" x14ac:dyDescent="0.2">
      <c r="A5012" s="213"/>
      <c r="B5012" s="214"/>
      <c r="C5012" s="213"/>
      <c r="D5012" s="213"/>
      <c r="E5012" s="213"/>
      <c r="F5012" s="213"/>
      <c r="G5012" s="213"/>
    </row>
    <row r="5013" spans="1:7" x14ac:dyDescent="0.2">
      <c r="A5013" s="213"/>
      <c r="B5013" s="214"/>
      <c r="C5013" s="213"/>
      <c r="D5013" s="213"/>
      <c r="E5013" s="213"/>
      <c r="F5013" s="213"/>
      <c r="G5013" s="213"/>
    </row>
    <row r="5014" spans="1:7" x14ac:dyDescent="0.2">
      <c r="A5014" s="213"/>
      <c r="B5014" s="214"/>
      <c r="C5014" s="213"/>
      <c r="D5014" s="213"/>
      <c r="E5014" s="213"/>
      <c r="F5014" s="213"/>
      <c r="G5014" s="213"/>
    </row>
    <row r="5015" spans="1:7" x14ac:dyDescent="0.2">
      <c r="A5015" s="213"/>
      <c r="B5015" s="214"/>
      <c r="C5015" s="213"/>
      <c r="D5015" s="213"/>
      <c r="E5015" s="213"/>
      <c r="F5015" s="213"/>
      <c r="G5015" s="213"/>
    </row>
    <row r="5016" spans="1:7" x14ac:dyDescent="0.2">
      <c r="A5016" s="213"/>
      <c r="B5016" s="214"/>
      <c r="C5016" s="213"/>
      <c r="D5016" s="213"/>
      <c r="E5016" s="213"/>
      <c r="F5016" s="213"/>
      <c r="G5016" s="213"/>
    </row>
    <row r="5017" spans="1:7" x14ac:dyDescent="0.2">
      <c r="A5017" s="213"/>
      <c r="B5017" s="214"/>
      <c r="C5017" s="213"/>
      <c r="D5017" s="213"/>
      <c r="E5017" s="213"/>
      <c r="F5017" s="213"/>
      <c r="G5017" s="213"/>
    </row>
    <row r="5018" spans="1:7" x14ac:dyDescent="0.2">
      <c r="A5018" s="213"/>
      <c r="B5018" s="214"/>
      <c r="C5018" s="213"/>
      <c r="D5018" s="213"/>
      <c r="E5018" s="213"/>
      <c r="F5018" s="213"/>
      <c r="G5018" s="213"/>
    </row>
    <row r="5019" spans="1:7" x14ac:dyDescent="0.2">
      <c r="A5019" s="213"/>
      <c r="B5019" s="214"/>
      <c r="C5019" s="213"/>
      <c r="D5019" s="213"/>
      <c r="E5019" s="213"/>
      <c r="F5019" s="213"/>
      <c r="G5019" s="213"/>
    </row>
    <row r="5020" spans="1:7" x14ac:dyDescent="0.2">
      <c r="A5020" s="213"/>
      <c r="B5020" s="214"/>
      <c r="C5020" s="213"/>
      <c r="D5020" s="213"/>
      <c r="E5020" s="213"/>
      <c r="F5020" s="213"/>
      <c r="G5020" s="213"/>
    </row>
    <row r="5021" spans="1:7" x14ac:dyDescent="0.2">
      <c r="A5021" s="213"/>
      <c r="B5021" s="214"/>
      <c r="C5021" s="213"/>
      <c r="D5021" s="213"/>
      <c r="E5021" s="213"/>
      <c r="F5021" s="213"/>
      <c r="G5021" s="213"/>
    </row>
    <row r="5022" spans="1:7" x14ac:dyDescent="0.2">
      <c r="A5022" s="213"/>
      <c r="B5022" s="214"/>
      <c r="C5022" s="213"/>
      <c r="D5022" s="213"/>
      <c r="E5022" s="213"/>
      <c r="F5022" s="213"/>
      <c r="G5022" s="213"/>
    </row>
    <row r="5023" spans="1:7" x14ac:dyDescent="0.2">
      <c r="A5023" s="213"/>
      <c r="B5023" s="214"/>
      <c r="C5023" s="213"/>
      <c r="D5023" s="213"/>
      <c r="E5023" s="213"/>
      <c r="F5023" s="213"/>
      <c r="G5023" s="213"/>
    </row>
    <row r="5024" spans="1:7" x14ac:dyDescent="0.2">
      <c r="A5024" s="213"/>
      <c r="B5024" s="214"/>
      <c r="C5024" s="213"/>
      <c r="D5024" s="213"/>
      <c r="E5024" s="213"/>
      <c r="F5024" s="213"/>
      <c r="G5024" s="213"/>
    </row>
    <row r="5025" spans="1:7" x14ac:dyDescent="0.2">
      <c r="A5025" s="213"/>
      <c r="B5025" s="214"/>
      <c r="C5025" s="213"/>
      <c r="D5025" s="213"/>
      <c r="E5025" s="213"/>
      <c r="F5025" s="213"/>
      <c r="G5025" s="213"/>
    </row>
    <row r="5026" spans="1:7" x14ac:dyDescent="0.2">
      <c r="A5026" s="213"/>
      <c r="B5026" s="214"/>
      <c r="C5026" s="213"/>
      <c r="D5026" s="213"/>
      <c r="E5026" s="213"/>
      <c r="F5026" s="213"/>
      <c r="G5026" s="213"/>
    </row>
    <row r="5027" spans="1:7" x14ac:dyDescent="0.2">
      <c r="A5027" s="213"/>
      <c r="B5027" s="214"/>
      <c r="C5027" s="213"/>
      <c r="D5027" s="213"/>
      <c r="E5027" s="213"/>
      <c r="F5027" s="213"/>
      <c r="G5027" s="213"/>
    </row>
    <row r="5028" spans="1:7" x14ac:dyDescent="0.2">
      <c r="A5028" s="213"/>
      <c r="B5028" s="214"/>
      <c r="C5028" s="213"/>
      <c r="D5028" s="213"/>
      <c r="E5028" s="213"/>
      <c r="F5028" s="213"/>
      <c r="G5028" s="213"/>
    </row>
    <row r="5029" spans="1:7" x14ac:dyDescent="0.2">
      <c r="A5029" s="213"/>
      <c r="B5029" s="214"/>
      <c r="C5029" s="213"/>
      <c r="D5029" s="213"/>
      <c r="E5029" s="213"/>
      <c r="F5029" s="213"/>
      <c r="G5029" s="213"/>
    </row>
    <row r="5030" spans="1:7" x14ac:dyDescent="0.2">
      <c r="A5030" s="213"/>
      <c r="B5030" s="214"/>
      <c r="C5030" s="213"/>
      <c r="D5030" s="213"/>
      <c r="E5030" s="213"/>
      <c r="F5030" s="213"/>
      <c r="G5030" s="213"/>
    </row>
    <row r="5031" spans="1:7" x14ac:dyDescent="0.2">
      <c r="A5031" s="213"/>
      <c r="B5031" s="214"/>
      <c r="C5031" s="213"/>
      <c r="D5031" s="213"/>
      <c r="E5031" s="213"/>
      <c r="F5031" s="213"/>
      <c r="G5031" s="213"/>
    </row>
    <row r="5032" spans="1:7" x14ac:dyDescent="0.2">
      <c r="A5032" s="213"/>
      <c r="B5032" s="214"/>
      <c r="C5032" s="213"/>
      <c r="D5032" s="213"/>
      <c r="E5032" s="213"/>
      <c r="F5032" s="213"/>
      <c r="G5032" s="213"/>
    </row>
    <row r="5033" spans="1:7" x14ac:dyDescent="0.2">
      <c r="A5033" s="213"/>
      <c r="B5033" s="214"/>
      <c r="C5033" s="213"/>
      <c r="D5033" s="213"/>
      <c r="E5033" s="213"/>
      <c r="F5033" s="213"/>
      <c r="G5033" s="213"/>
    </row>
    <row r="5034" spans="1:7" x14ac:dyDescent="0.2">
      <c r="A5034" s="213"/>
      <c r="B5034" s="214"/>
      <c r="C5034" s="213"/>
      <c r="D5034" s="213"/>
      <c r="E5034" s="213"/>
      <c r="F5034" s="213"/>
      <c r="G5034" s="213"/>
    </row>
    <row r="5035" spans="1:7" x14ac:dyDescent="0.2">
      <c r="A5035" s="213"/>
      <c r="B5035" s="214"/>
      <c r="C5035" s="213"/>
      <c r="D5035" s="213"/>
      <c r="E5035" s="213"/>
      <c r="F5035" s="213"/>
      <c r="G5035" s="213"/>
    </row>
    <row r="5036" spans="1:7" x14ac:dyDescent="0.2">
      <c r="A5036" s="213"/>
      <c r="B5036" s="214"/>
      <c r="C5036" s="213"/>
      <c r="D5036" s="213"/>
      <c r="E5036" s="213"/>
      <c r="F5036" s="213"/>
      <c r="G5036" s="213"/>
    </row>
    <row r="5037" spans="1:7" x14ac:dyDescent="0.2">
      <c r="A5037" s="213"/>
      <c r="B5037" s="214"/>
      <c r="C5037" s="213"/>
      <c r="D5037" s="213"/>
      <c r="E5037" s="213"/>
      <c r="F5037" s="213"/>
      <c r="G5037" s="213"/>
    </row>
    <row r="5038" spans="1:7" x14ac:dyDescent="0.2">
      <c r="A5038" s="213"/>
      <c r="B5038" s="214"/>
      <c r="C5038" s="213"/>
      <c r="D5038" s="213"/>
      <c r="E5038" s="213"/>
      <c r="F5038" s="213"/>
      <c r="G5038" s="213"/>
    </row>
    <row r="5039" spans="1:7" x14ac:dyDescent="0.2">
      <c r="A5039" s="213"/>
      <c r="B5039" s="214"/>
      <c r="C5039" s="213"/>
      <c r="D5039" s="213"/>
      <c r="E5039" s="213"/>
      <c r="F5039" s="213"/>
      <c r="G5039" s="213"/>
    </row>
    <row r="5040" spans="1:7" x14ac:dyDescent="0.2">
      <c r="A5040" s="213"/>
      <c r="B5040" s="214"/>
      <c r="C5040" s="213"/>
      <c r="D5040" s="213"/>
      <c r="E5040" s="213"/>
      <c r="F5040" s="213"/>
      <c r="G5040" s="213"/>
    </row>
    <row r="5041" spans="1:7" x14ac:dyDescent="0.2">
      <c r="A5041" s="213"/>
      <c r="B5041" s="214"/>
      <c r="C5041" s="213"/>
      <c r="D5041" s="213"/>
      <c r="E5041" s="213"/>
      <c r="F5041" s="213"/>
      <c r="G5041" s="213"/>
    </row>
    <row r="5042" spans="1:7" x14ac:dyDescent="0.2">
      <c r="A5042" s="213"/>
      <c r="B5042" s="214"/>
      <c r="C5042" s="213"/>
      <c r="D5042" s="213"/>
      <c r="E5042" s="213"/>
      <c r="F5042" s="213"/>
      <c r="G5042" s="213"/>
    </row>
    <row r="5043" spans="1:7" x14ac:dyDescent="0.2">
      <c r="A5043" s="213"/>
      <c r="B5043" s="214"/>
      <c r="C5043" s="213"/>
      <c r="D5043" s="213"/>
      <c r="E5043" s="213"/>
      <c r="F5043" s="213"/>
      <c r="G5043" s="213"/>
    </row>
    <row r="5044" spans="1:7" x14ac:dyDescent="0.2">
      <c r="A5044" s="213"/>
      <c r="B5044" s="214"/>
      <c r="C5044" s="213"/>
      <c r="D5044" s="213"/>
      <c r="E5044" s="213"/>
      <c r="F5044" s="213"/>
      <c r="G5044" s="213"/>
    </row>
    <row r="5045" spans="1:7" x14ac:dyDescent="0.2">
      <c r="A5045" s="213"/>
      <c r="B5045" s="214"/>
      <c r="C5045" s="213"/>
      <c r="D5045" s="213"/>
      <c r="E5045" s="213"/>
      <c r="F5045" s="213"/>
      <c r="G5045" s="213"/>
    </row>
    <row r="5046" spans="1:7" x14ac:dyDescent="0.2">
      <c r="A5046" s="213"/>
      <c r="B5046" s="214"/>
      <c r="C5046" s="213"/>
      <c r="D5046" s="213"/>
      <c r="E5046" s="213"/>
      <c r="F5046" s="213"/>
      <c r="G5046" s="213"/>
    </row>
    <row r="5047" spans="1:7" x14ac:dyDescent="0.2">
      <c r="A5047" s="213"/>
      <c r="B5047" s="214"/>
      <c r="C5047" s="213"/>
      <c r="D5047" s="213"/>
      <c r="E5047" s="213"/>
      <c r="F5047" s="213"/>
      <c r="G5047" s="213"/>
    </row>
    <row r="5048" spans="1:7" x14ac:dyDescent="0.2">
      <c r="A5048" s="213"/>
      <c r="B5048" s="214"/>
      <c r="C5048" s="213"/>
      <c r="D5048" s="213"/>
      <c r="E5048" s="213"/>
      <c r="F5048" s="213"/>
      <c r="G5048" s="213"/>
    </row>
    <row r="5049" spans="1:7" x14ac:dyDescent="0.2">
      <c r="A5049" s="213"/>
      <c r="B5049" s="214"/>
      <c r="C5049" s="213"/>
      <c r="D5049" s="213"/>
      <c r="E5049" s="213"/>
      <c r="F5049" s="213"/>
      <c r="G5049" s="213"/>
    </row>
    <row r="5050" spans="1:7" x14ac:dyDescent="0.2">
      <c r="A5050" s="213"/>
      <c r="B5050" s="214"/>
      <c r="C5050" s="213"/>
      <c r="D5050" s="213"/>
      <c r="E5050" s="213"/>
      <c r="F5050" s="213"/>
      <c r="G5050" s="213"/>
    </row>
    <row r="5051" spans="1:7" x14ac:dyDescent="0.2">
      <c r="A5051" s="213"/>
      <c r="B5051" s="214"/>
      <c r="C5051" s="213"/>
      <c r="D5051" s="213"/>
      <c r="E5051" s="213"/>
      <c r="F5051" s="213"/>
      <c r="G5051" s="213"/>
    </row>
    <row r="5052" spans="1:7" x14ac:dyDescent="0.2">
      <c r="A5052" s="213"/>
      <c r="B5052" s="214"/>
      <c r="C5052" s="213"/>
      <c r="D5052" s="213"/>
      <c r="E5052" s="213"/>
      <c r="F5052" s="213"/>
      <c r="G5052" s="213"/>
    </row>
    <row r="5053" spans="1:7" x14ac:dyDescent="0.2">
      <c r="A5053" s="213"/>
      <c r="B5053" s="214"/>
      <c r="C5053" s="213"/>
      <c r="D5053" s="213"/>
      <c r="E5053" s="213"/>
      <c r="F5053" s="213"/>
      <c r="G5053" s="213"/>
    </row>
    <row r="5054" spans="1:7" x14ac:dyDescent="0.2">
      <c r="A5054" s="213"/>
      <c r="B5054" s="214"/>
      <c r="C5054" s="213"/>
      <c r="D5054" s="213"/>
      <c r="E5054" s="213"/>
      <c r="F5054" s="213"/>
      <c r="G5054" s="213"/>
    </row>
    <row r="5055" spans="1:7" x14ac:dyDescent="0.2">
      <c r="A5055" s="213"/>
      <c r="B5055" s="214"/>
      <c r="C5055" s="213"/>
      <c r="D5055" s="213"/>
      <c r="E5055" s="213"/>
      <c r="F5055" s="213"/>
      <c r="G5055" s="213"/>
    </row>
    <row r="5056" spans="1:7" x14ac:dyDescent="0.2">
      <c r="A5056" s="213"/>
      <c r="B5056" s="214"/>
      <c r="C5056" s="213"/>
      <c r="D5056" s="213"/>
      <c r="E5056" s="213"/>
      <c r="F5056" s="213"/>
      <c r="G5056" s="213"/>
    </row>
    <row r="5057" spans="1:7" x14ac:dyDescent="0.2">
      <c r="A5057" s="213"/>
      <c r="B5057" s="214"/>
      <c r="C5057" s="213"/>
      <c r="D5057" s="213"/>
      <c r="E5057" s="213"/>
      <c r="F5057" s="213"/>
      <c r="G5057" s="213"/>
    </row>
    <row r="5058" spans="1:7" x14ac:dyDescent="0.2">
      <c r="A5058" s="213"/>
      <c r="B5058" s="214"/>
      <c r="C5058" s="213"/>
      <c r="D5058" s="213"/>
      <c r="E5058" s="213"/>
      <c r="F5058" s="213"/>
      <c r="G5058" s="213"/>
    </row>
    <row r="5059" spans="1:7" x14ac:dyDescent="0.2">
      <c r="A5059" s="213"/>
      <c r="B5059" s="214"/>
      <c r="C5059" s="213"/>
      <c r="D5059" s="213"/>
      <c r="E5059" s="213"/>
      <c r="F5059" s="213"/>
      <c r="G5059" s="213"/>
    </row>
    <row r="5060" spans="1:7" x14ac:dyDescent="0.2">
      <c r="A5060" s="213"/>
      <c r="B5060" s="214"/>
      <c r="C5060" s="213"/>
      <c r="D5060" s="213"/>
      <c r="E5060" s="213"/>
      <c r="F5060" s="213"/>
      <c r="G5060" s="213"/>
    </row>
    <row r="5061" spans="1:7" x14ac:dyDescent="0.2">
      <c r="A5061" s="213"/>
      <c r="B5061" s="214"/>
      <c r="C5061" s="213"/>
      <c r="D5061" s="213"/>
      <c r="E5061" s="213"/>
      <c r="F5061" s="213"/>
      <c r="G5061" s="213"/>
    </row>
    <row r="5062" spans="1:7" x14ac:dyDescent="0.2">
      <c r="A5062" s="213"/>
      <c r="B5062" s="214"/>
      <c r="C5062" s="213"/>
      <c r="D5062" s="213"/>
      <c r="E5062" s="213"/>
      <c r="F5062" s="213"/>
      <c r="G5062" s="213"/>
    </row>
    <row r="5063" spans="1:7" x14ac:dyDescent="0.2">
      <c r="A5063" s="213"/>
      <c r="B5063" s="214"/>
      <c r="C5063" s="213"/>
      <c r="D5063" s="213"/>
      <c r="E5063" s="213"/>
      <c r="F5063" s="213"/>
      <c r="G5063" s="213"/>
    </row>
    <row r="5064" spans="1:7" x14ac:dyDescent="0.2">
      <c r="A5064" s="213"/>
      <c r="B5064" s="214"/>
      <c r="C5064" s="213"/>
      <c r="D5064" s="213"/>
      <c r="E5064" s="213"/>
      <c r="F5064" s="213"/>
      <c r="G5064" s="213"/>
    </row>
    <row r="5065" spans="1:7" x14ac:dyDescent="0.2">
      <c r="A5065" s="213"/>
      <c r="B5065" s="214"/>
      <c r="C5065" s="213"/>
      <c r="D5065" s="213"/>
      <c r="E5065" s="213"/>
      <c r="F5065" s="213"/>
      <c r="G5065" s="213"/>
    </row>
    <row r="5066" spans="1:7" x14ac:dyDescent="0.2">
      <c r="A5066" s="213"/>
      <c r="B5066" s="214"/>
      <c r="C5066" s="213"/>
      <c r="D5066" s="213"/>
      <c r="E5066" s="213"/>
      <c r="F5066" s="213"/>
      <c r="G5066" s="213"/>
    </row>
    <row r="5067" spans="1:7" x14ac:dyDescent="0.2">
      <c r="A5067" s="213"/>
      <c r="B5067" s="214"/>
      <c r="C5067" s="213"/>
      <c r="D5067" s="213"/>
      <c r="E5067" s="213"/>
      <c r="F5067" s="213"/>
      <c r="G5067" s="213"/>
    </row>
    <row r="5068" spans="1:7" x14ac:dyDescent="0.2">
      <c r="A5068" s="213"/>
      <c r="B5068" s="214"/>
      <c r="C5068" s="213"/>
      <c r="D5068" s="213"/>
      <c r="E5068" s="213"/>
      <c r="F5068" s="213"/>
      <c r="G5068" s="213"/>
    </row>
    <row r="5069" spans="1:7" x14ac:dyDescent="0.2">
      <c r="A5069" s="213"/>
      <c r="B5069" s="214"/>
      <c r="C5069" s="213"/>
      <c r="D5069" s="213"/>
      <c r="E5069" s="213"/>
      <c r="F5069" s="213"/>
      <c r="G5069" s="213"/>
    </row>
    <row r="5070" spans="1:7" x14ac:dyDescent="0.2">
      <c r="A5070" s="213"/>
      <c r="B5070" s="214"/>
      <c r="C5070" s="213"/>
      <c r="D5070" s="213"/>
      <c r="E5070" s="213"/>
      <c r="F5070" s="213"/>
      <c r="G5070" s="213"/>
    </row>
    <row r="5071" spans="1:7" x14ac:dyDescent="0.2">
      <c r="A5071" s="213"/>
      <c r="B5071" s="214"/>
      <c r="C5071" s="213"/>
      <c r="D5071" s="213"/>
      <c r="E5071" s="213"/>
      <c r="F5071" s="213"/>
      <c r="G5071" s="213"/>
    </row>
    <row r="5072" spans="1:7" x14ac:dyDescent="0.2">
      <c r="A5072" s="213"/>
      <c r="B5072" s="214"/>
      <c r="C5072" s="213"/>
      <c r="D5072" s="213"/>
      <c r="E5072" s="213"/>
      <c r="F5072" s="213"/>
      <c r="G5072" s="213"/>
    </row>
    <row r="5073" spans="1:7" x14ac:dyDescent="0.2">
      <c r="A5073" s="213"/>
      <c r="B5073" s="214"/>
      <c r="C5073" s="213"/>
      <c r="D5073" s="213"/>
      <c r="E5073" s="213"/>
      <c r="F5073" s="213"/>
      <c r="G5073" s="213"/>
    </row>
    <row r="5074" spans="1:7" x14ac:dyDescent="0.2">
      <c r="A5074" s="213"/>
      <c r="B5074" s="214"/>
      <c r="C5074" s="213"/>
      <c r="D5074" s="213"/>
      <c r="E5074" s="213"/>
      <c r="F5074" s="213"/>
      <c r="G5074" s="213"/>
    </row>
    <row r="5075" spans="1:7" x14ac:dyDescent="0.2">
      <c r="A5075" s="213"/>
      <c r="B5075" s="214"/>
      <c r="C5075" s="213"/>
      <c r="D5075" s="213"/>
      <c r="E5075" s="213"/>
      <c r="F5075" s="213"/>
      <c r="G5075" s="213"/>
    </row>
    <row r="5076" spans="1:7" x14ac:dyDescent="0.2">
      <c r="A5076" s="213"/>
      <c r="B5076" s="214"/>
      <c r="C5076" s="213"/>
      <c r="D5076" s="213"/>
      <c r="E5076" s="213"/>
      <c r="F5076" s="213"/>
      <c r="G5076" s="213"/>
    </row>
    <row r="5077" spans="1:7" x14ac:dyDescent="0.2">
      <c r="A5077" s="213"/>
      <c r="B5077" s="214"/>
      <c r="C5077" s="213"/>
      <c r="D5077" s="213"/>
      <c r="E5077" s="213"/>
      <c r="F5077" s="213"/>
      <c r="G5077" s="213"/>
    </row>
    <row r="5078" spans="1:7" x14ac:dyDescent="0.2">
      <c r="A5078" s="213"/>
      <c r="B5078" s="214"/>
      <c r="C5078" s="213"/>
      <c r="D5078" s="213"/>
      <c r="E5078" s="213"/>
      <c r="F5078" s="213"/>
      <c r="G5078" s="213"/>
    </row>
    <row r="5079" spans="1:7" x14ac:dyDescent="0.2">
      <c r="A5079" s="213"/>
      <c r="B5079" s="214"/>
      <c r="C5079" s="213"/>
      <c r="D5079" s="213"/>
      <c r="E5079" s="213"/>
      <c r="F5079" s="213"/>
      <c r="G5079" s="213"/>
    </row>
    <row r="5080" spans="1:7" x14ac:dyDescent="0.2">
      <c r="A5080" s="213"/>
      <c r="B5080" s="214"/>
      <c r="C5080" s="213"/>
      <c r="D5080" s="213"/>
      <c r="E5080" s="213"/>
      <c r="F5080" s="213"/>
      <c r="G5080" s="213"/>
    </row>
    <row r="5081" spans="1:7" x14ac:dyDescent="0.2">
      <c r="A5081" s="213"/>
      <c r="B5081" s="214"/>
      <c r="C5081" s="213"/>
      <c r="D5081" s="213"/>
      <c r="E5081" s="213"/>
      <c r="F5081" s="213"/>
      <c r="G5081" s="213"/>
    </row>
    <row r="5082" spans="1:7" x14ac:dyDescent="0.2">
      <c r="A5082" s="213"/>
      <c r="B5082" s="214"/>
      <c r="C5082" s="213"/>
      <c r="D5082" s="213"/>
      <c r="E5082" s="213"/>
      <c r="F5082" s="213"/>
      <c r="G5082" s="213"/>
    </row>
    <row r="5083" spans="1:7" x14ac:dyDescent="0.2">
      <c r="A5083" s="213"/>
      <c r="B5083" s="214"/>
      <c r="C5083" s="213"/>
      <c r="D5083" s="213"/>
      <c r="E5083" s="213"/>
      <c r="F5083" s="213"/>
      <c r="G5083" s="213"/>
    </row>
    <row r="5084" spans="1:7" x14ac:dyDescent="0.2">
      <c r="A5084" s="213"/>
      <c r="B5084" s="214"/>
      <c r="C5084" s="213"/>
      <c r="D5084" s="213"/>
      <c r="E5084" s="213"/>
      <c r="F5084" s="213"/>
      <c r="G5084" s="213"/>
    </row>
    <row r="5085" spans="1:7" x14ac:dyDescent="0.2">
      <c r="A5085" s="213"/>
      <c r="B5085" s="214"/>
      <c r="C5085" s="213"/>
      <c r="D5085" s="213"/>
      <c r="E5085" s="213"/>
      <c r="F5085" s="213"/>
      <c r="G5085" s="213"/>
    </row>
    <row r="5086" spans="1:7" x14ac:dyDescent="0.2">
      <c r="A5086" s="213"/>
      <c r="B5086" s="214"/>
      <c r="C5086" s="213"/>
      <c r="D5086" s="213"/>
      <c r="E5086" s="213"/>
      <c r="F5086" s="213"/>
      <c r="G5086" s="213"/>
    </row>
    <row r="5087" spans="1:7" x14ac:dyDescent="0.2">
      <c r="A5087" s="213"/>
      <c r="B5087" s="214"/>
      <c r="C5087" s="213"/>
      <c r="D5087" s="213"/>
      <c r="E5087" s="213"/>
      <c r="F5087" s="213"/>
      <c r="G5087" s="213"/>
    </row>
    <row r="5088" spans="1:7" x14ac:dyDescent="0.2">
      <c r="A5088" s="213"/>
      <c r="B5088" s="214"/>
      <c r="C5088" s="213"/>
      <c r="D5088" s="213"/>
      <c r="E5088" s="213"/>
      <c r="F5088" s="213"/>
      <c r="G5088" s="213"/>
    </row>
    <row r="5089" spans="1:7" x14ac:dyDescent="0.2">
      <c r="A5089" s="213"/>
      <c r="B5089" s="214"/>
      <c r="C5089" s="213"/>
      <c r="D5089" s="213"/>
      <c r="E5089" s="213"/>
      <c r="F5089" s="213"/>
      <c r="G5089" s="213"/>
    </row>
    <row r="5090" spans="1:7" x14ac:dyDescent="0.2">
      <c r="A5090" s="213"/>
      <c r="B5090" s="214"/>
      <c r="C5090" s="213"/>
      <c r="D5090" s="213"/>
      <c r="E5090" s="213"/>
      <c r="F5090" s="213"/>
      <c r="G5090" s="213"/>
    </row>
    <row r="5091" spans="1:7" x14ac:dyDescent="0.2">
      <c r="A5091" s="213"/>
      <c r="B5091" s="214"/>
      <c r="C5091" s="213"/>
      <c r="D5091" s="213"/>
      <c r="E5091" s="213"/>
      <c r="F5091" s="213"/>
      <c r="G5091" s="213"/>
    </row>
    <row r="5092" spans="1:7" x14ac:dyDescent="0.2">
      <c r="A5092" s="213"/>
      <c r="B5092" s="214"/>
      <c r="C5092" s="213"/>
      <c r="D5092" s="213"/>
      <c r="E5092" s="213"/>
      <c r="F5092" s="213"/>
      <c r="G5092" s="213"/>
    </row>
    <row r="5093" spans="1:7" x14ac:dyDescent="0.2">
      <c r="A5093" s="213"/>
      <c r="B5093" s="214"/>
      <c r="C5093" s="213"/>
      <c r="D5093" s="213"/>
      <c r="E5093" s="213"/>
      <c r="F5093" s="213"/>
      <c r="G5093" s="213"/>
    </row>
    <row r="5094" spans="1:7" x14ac:dyDescent="0.2">
      <c r="A5094" s="213"/>
      <c r="B5094" s="214"/>
      <c r="C5094" s="213"/>
      <c r="D5094" s="213"/>
      <c r="E5094" s="213"/>
      <c r="F5094" s="213"/>
      <c r="G5094" s="213"/>
    </row>
    <row r="5095" spans="1:7" x14ac:dyDescent="0.2">
      <c r="A5095" s="213"/>
      <c r="B5095" s="214"/>
      <c r="C5095" s="213"/>
      <c r="D5095" s="213"/>
      <c r="E5095" s="213"/>
      <c r="F5095" s="213"/>
      <c r="G5095" s="213"/>
    </row>
    <row r="5096" spans="1:7" x14ac:dyDescent="0.2">
      <c r="A5096" s="213"/>
      <c r="B5096" s="214"/>
      <c r="C5096" s="213"/>
      <c r="D5096" s="213"/>
      <c r="E5096" s="213"/>
      <c r="F5096" s="213"/>
      <c r="G5096" s="213"/>
    </row>
    <row r="5097" spans="1:7" x14ac:dyDescent="0.2">
      <c r="A5097" s="213"/>
      <c r="B5097" s="214"/>
      <c r="C5097" s="213"/>
      <c r="D5097" s="213"/>
      <c r="E5097" s="213"/>
      <c r="F5097" s="213"/>
      <c r="G5097" s="213"/>
    </row>
    <row r="5098" spans="1:7" x14ac:dyDescent="0.2">
      <c r="A5098" s="213"/>
      <c r="B5098" s="214"/>
      <c r="C5098" s="213"/>
      <c r="D5098" s="213"/>
      <c r="E5098" s="213"/>
      <c r="F5098" s="213"/>
      <c r="G5098" s="213"/>
    </row>
    <row r="5099" spans="1:7" x14ac:dyDescent="0.2">
      <c r="A5099" s="213"/>
      <c r="B5099" s="214"/>
      <c r="C5099" s="213"/>
      <c r="D5099" s="213"/>
      <c r="E5099" s="213"/>
      <c r="F5099" s="213"/>
      <c r="G5099" s="213"/>
    </row>
    <row r="5100" spans="1:7" x14ac:dyDescent="0.2">
      <c r="A5100" s="213"/>
      <c r="B5100" s="214"/>
      <c r="C5100" s="213"/>
      <c r="D5100" s="213"/>
      <c r="E5100" s="213"/>
      <c r="F5100" s="213"/>
      <c r="G5100" s="213"/>
    </row>
    <row r="5101" spans="1:7" x14ac:dyDescent="0.2">
      <c r="A5101" s="213"/>
      <c r="B5101" s="214"/>
      <c r="C5101" s="213"/>
      <c r="D5101" s="213"/>
      <c r="E5101" s="213"/>
      <c r="F5101" s="213"/>
      <c r="G5101" s="213"/>
    </row>
    <row r="5102" spans="1:7" x14ac:dyDescent="0.2">
      <c r="A5102" s="213"/>
      <c r="B5102" s="214"/>
      <c r="C5102" s="213"/>
      <c r="D5102" s="213"/>
      <c r="E5102" s="213"/>
      <c r="F5102" s="213"/>
      <c r="G5102" s="213"/>
    </row>
    <row r="5103" spans="1:7" x14ac:dyDescent="0.2">
      <c r="A5103" s="213"/>
      <c r="B5103" s="214"/>
      <c r="C5103" s="213"/>
      <c r="D5103" s="213"/>
      <c r="E5103" s="213"/>
      <c r="F5103" s="213"/>
      <c r="G5103" s="213"/>
    </row>
    <row r="5104" spans="1:7" x14ac:dyDescent="0.2">
      <c r="A5104" s="213"/>
      <c r="B5104" s="214"/>
      <c r="C5104" s="213"/>
      <c r="D5104" s="213"/>
      <c r="E5104" s="213"/>
      <c r="F5104" s="213"/>
      <c r="G5104" s="213"/>
    </row>
    <row r="5105" spans="1:7" x14ac:dyDescent="0.2">
      <c r="A5105" s="213"/>
      <c r="B5105" s="214"/>
      <c r="C5105" s="213"/>
      <c r="D5105" s="213"/>
      <c r="E5105" s="213"/>
      <c r="F5105" s="213"/>
      <c r="G5105" s="213"/>
    </row>
    <row r="5106" spans="1:7" x14ac:dyDescent="0.2">
      <c r="A5106" s="213"/>
      <c r="B5106" s="214"/>
      <c r="C5106" s="213"/>
      <c r="D5106" s="213"/>
      <c r="E5106" s="213"/>
      <c r="F5106" s="213"/>
      <c r="G5106" s="213"/>
    </row>
    <row r="5107" spans="1:7" x14ac:dyDescent="0.2">
      <c r="A5107" s="213"/>
      <c r="B5107" s="214"/>
      <c r="C5107" s="213"/>
      <c r="D5107" s="213"/>
      <c r="E5107" s="213"/>
      <c r="F5107" s="213"/>
      <c r="G5107" s="213"/>
    </row>
    <row r="5108" spans="1:7" x14ac:dyDescent="0.2">
      <c r="A5108" s="213"/>
      <c r="B5108" s="214"/>
      <c r="C5108" s="213"/>
      <c r="D5108" s="213"/>
      <c r="E5108" s="213"/>
      <c r="F5108" s="213"/>
      <c r="G5108" s="213"/>
    </row>
    <row r="5109" spans="1:7" x14ac:dyDescent="0.2">
      <c r="A5109" s="213"/>
      <c r="B5109" s="214"/>
      <c r="C5109" s="213"/>
      <c r="D5109" s="213"/>
      <c r="E5109" s="213"/>
      <c r="F5109" s="213"/>
      <c r="G5109" s="213"/>
    </row>
    <row r="5110" spans="1:7" x14ac:dyDescent="0.2">
      <c r="A5110" s="213"/>
      <c r="B5110" s="214"/>
      <c r="C5110" s="213"/>
      <c r="D5110" s="213"/>
      <c r="E5110" s="213"/>
      <c r="F5110" s="213"/>
      <c r="G5110" s="213"/>
    </row>
    <row r="5111" spans="1:7" x14ac:dyDescent="0.2">
      <c r="A5111" s="213"/>
      <c r="B5111" s="214"/>
      <c r="C5111" s="213"/>
      <c r="D5111" s="213"/>
      <c r="E5111" s="213"/>
      <c r="F5111" s="213"/>
      <c r="G5111" s="213"/>
    </row>
    <row r="5112" spans="1:7" x14ac:dyDescent="0.2">
      <c r="A5112" s="213"/>
      <c r="B5112" s="214"/>
      <c r="C5112" s="213"/>
      <c r="D5112" s="213"/>
      <c r="E5112" s="213"/>
      <c r="F5112" s="213"/>
      <c r="G5112" s="213"/>
    </row>
    <row r="5113" spans="1:7" x14ac:dyDescent="0.2">
      <c r="A5113" s="213"/>
      <c r="B5113" s="214"/>
      <c r="C5113" s="213"/>
      <c r="D5113" s="213"/>
      <c r="E5113" s="213"/>
      <c r="F5113" s="213"/>
      <c r="G5113" s="213"/>
    </row>
    <row r="5114" spans="1:7" x14ac:dyDescent="0.2">
      <c r="A5114" s="213"/>
      <c r="B5114" s="214"/>
      <c r="C5114" s="213"/>
      <c r="D5114" s="213"/>
      <c r="E5114" s="213"/>
      <c r="F5114" s="213"/>
      <c r="G5114" s="213"/>
    </row>
    <row r="5115" spans="1:7" x14ac:dyDescent="0.2">
      <c r="A5115" s="213"/>
      <c r="B5115" s="214"/>
      <c r="C5115" s="213"/>
      <c r="D5115" s="213"/>
      <c r="E5115" s="213"/>
      <c r="F5115" s="213"/>
      <c r="G5115" s="213"/>
    </row>
    <row r="5116" spans="1:7" x14ac:dyDescent="0.2">
      <c r="A5116" s="213"/>
      <c r="B5116" s="214"/>
      <c r="C5116" s="213"/>
      <c r="D5116" s="213"/>
      <c r="E5116" s="213"/>
      <c r="F5116" s="213"/>
      <c r="G5116" s="213"/>
    </row>
    <row r="5117" spans="1:7" x14ac:dyDescent="0.2">
      <c r="A5117" s="213"/>
      <c r="B5117" s="214"/>
      <c r="C5117" s="213"/>
      <c r="D5117" s="213"/>
      <c r="E5117" s="213"/>
      <c r="F5117" s="213"/>
      <c r="G5117" s="213"/>
    </row>
    <row r="5118" spans="1:7" x14ac:dyDescent="0.2">
      <c r="A5118" s="213"/>
      <c r="B5118" s="214"/>
      <c r="C5118" s="213"/>
      <c r="D5118" s="213"/>
      <c r="E5118" s="213"/>
      <c r="F5118" s="213"/>
      <c r="G5118" s="213"/>
    </row>
    <row r="5119" spans="1:7" x14ac:dyDescent="0.2">
      <c r="A5119" s="213"/>
      <c r="B5119" s="214"/>
      <c r="C5119" s="213"/>
      <c r="D5119" s="213"/>
      <c r="E5119" s="213"/>
      <c r="F5119" s="213"/>
      <c r="G5119" s="213"/>
    </row>
    <row r="5120" spans="1:7" x14ac:dyDescent="0.2">
      <c r="A5120" s="213"/>
      <c r="B5120" s="214"/>
      <c r="C5120" s="213"/>
      <c r="D5120" s="213"/>
      <c r="E5120" s="213"/>
      <c r="F5120" s="213"/>
      <c r="G5120" s="213"/>
    </row>
    <row r="5121" spans="1:7" x14ac:dyDescent="0.2">
      <c r="A5121" s="213"/>
      <c r="B5121" s="214"/>
      <c r="C5121" s="213"/>
      <c r="D5121" s="213"/>
      <c r="E5121" s="213"/>
      <c r="F5121" s="213"/>
      <c r="G5121" s="213"/>
    </row>
    <row r="5122" spans="1:7" x14ac:dyDescent="0.2">
      <c r="A5122" s="213"/>
      <c r="B5122" s="214"/>
      <c r="C5122" s="213"/>
      <c r="D5122" s="213"/>
      <c r="E5122" s="213"/>
      <c r="F5122" s="213"/>
      <c r="G5122" s="213"/>
    </row>
    <row r="5123" spans="1:7" x14ac:dyDescent="0.2">
      <c r="A5123" s="213"/>
      <c r="B5123" s="214"/>
      <c r="C5123" s="213"/>
      <c r="D5123" s="213"/>
      <c r="E5123" s="213"/>
      <c r="F5123" s="213"/>
      <c r="G5123" s="213"/>
    </row>
    <row r="5124" spans="1:7" x14ac:dyDescent="0.2">
      <c r="A5124" s="213"/>
      <c r="B5124" s="214"/>
      <c r="C5124" s="213"/>
      <c r="D5124" s="213"/>
      <c r="E5124" s="213"/>
      <c r="F5124" s="213"/>
      <c r="G5124" s="213"/>
    </row>
    <row r="5125" spans="1:7" x14ac:dyDescent="0.2">
      <c r="A5125" s="213"/>
      <c r="B5125" s="214"/>
      <c r="C5125" s="213"/>
      <c r="D5125" s="213"/>
      <c r="E5125" s="213"/>
      <c r="F5125" s="213"/>
      <c r="G5125" s="213"/>
    </row>
    <row r="5126" spans="1:7" x14ac:dyDescent="0.2">
      <c r="A5126" s="213"/>
      <c r="B5126" s="214"/>
      <c r="C5126" s="213"/>
      <c r="D5126" s="213"/>
      <c r="E5126" s="213"/>
      <c r="F5126" s="213"/>
      <c r="G5126" s="213"/>
    </row>
    <row r="5127" spans="1:7" x14ac:dyDescent="0.2">
      <c r="A5127" s="213"/>
      <c r="B5127" s="214"/>
      <c r="C5127" s="213"/>
      <c r="D5127" s="213"/>
      <c r="E5127" s="213"/>
      <c r="F5127" s="213"/>
      <c r="G5127" s="213"/>
    </row>
    <row r="5128" spans="1:7" x14ac:dyDescent="0.2">
      <c r="A5128" s="213"/>
      <c r="B5128" s="214"/>
      <c r="C5128" s="213"/>
      <c r="D5128" s="213"/>
      <c r="E5128" s="213"/>
      <c r="F5128" s="213"/>
      <c r="G5128" s="213"/>
    </row>
    <row r="5129" spans="1:7" x14ac:dyDescent="0.2">
      <c r="A5129" s="213"/>
      <c r="B5129" s="214"/>
      <c r="C5129" s="213"/>
      <c r="D5129" s="213"/>
      <c r="E5129" s="213"/>
      <c r="F5129" s="213"/>
      <c r="G5129" s="213"/>
    </row>
    <row r="5130" spans="1:7" x14ac:dyDescent="0.2">
      <c r="A5130" s="213"/>
      <c r="B5130" s="214"/>
      <c r="C5130" s="213"/>
      <c r="D5130" s="213"/>
      <c r="E5130" s="213"/>
      <c r="F5130" s="213"/>
      <c r="G5130" s="213"/>
    </row>
    <row r="5131" spans="1:7" x14ac:dyDescent="0.2">
      <c r="A5131" s="213"/>
      <c r="B5131" s="214"/>
      <c r="C5131" s="213"/>
      <c r="D5131" s="213"/>
      <c r="E5131" s="213"/>
      <c r="F5131" s="213"/>
      <c r="G5131" s="213"/>
    </row>
    <row r="5132" spans="1:7" x14ac:dyDescent="0.2">
      <c r="A5132" s="213"/>
      <c r="B5132" s="214"/>
      <c r="C5132" s="213"/>
      <c r="D5132" s="213"/>
      <c r="E5132" s="213"/>
      <c r="F5132" s="213"/>
      <c r="G5132" s="213"/>
    </row>
    <row r="5133" spans="1:7" x14ac:dyDescent="0.2">
      <c r="A5133" s="213"/>
      <c r="B5133" s="214"/>
      <c r="C5133" s="213"/>
      <c r="D5133" s="213"/>
      <c r="E5133" s="213"/>
      <c r="F5133" s="213"/>
      <c r="G5133" s="213"/>
    </row>
    <row r="5134" spans="1:7" x14ac:dyDescent="0.2">
      <c r="A5134" s="213"/>
      <c r="B5134" s="214"/>
      <c r="C5134" s="213"/>
      <c r="D5134" s="213"/>
      <c r="E5134" s="213"/>
      <c r="F5134" s="213"/>
      <c r="G5134" s="213"/>
    </row>
    <row r="5135" spans="1:7" x14ac:dyDescent="0.2">
      <c r="A5135" s="213"/>
      <c r="B5135" s="214"/>
      <c r="C5135" s="213"/>
      <c r="D5135" s="213"/>
      <c r="E5135" s="213"/>
      <c r="F5135" s="213"/>
      <c r="G5135" s="213"/>
    </row>
    <row r="5136" spans="1:7" x14ac:dyDescent="0.2">
      <c r="A5136" s="213"/>
      <c r="B5136" s="214"/>
      <c r="C5136" s="213"/>
      <c r="D5136" s="213"/>
      <c r="E5136" s="213"/>
      <c r="F5136" s="213"/>
      <c r="G5136" s="213"/>
    </row>
    <row r="5137" spans="1:7" x14ac:dyDescent="0.2">
      <c r="A5137" s="213"/>
      <c r="B5137" s="214"/>
      <c r="C5137" s="213"/>
      <c r="D5137" s="213"/>
      <c r="E5137" s="213"/>
      <c r="F5137" s="213"/>
      <c r="G5137" s="213"/>
    </row>
    <row r="5138" spans="1:7" x14ac:dyDescent="0.2">
      <c r="A5138" s="213"/>
      <c r="B5138" s="214"/>
      <c r="C5138" s="213"/>
      <c r="D5138" s="213"/>
      <c r="E5138" s="213"/>
      <c r="F5138" s="213"/>
      <c r="G5138" s="213"/>
    </row>
    <row r="5139" spans="1:7" x14ac:dyDescent="0.2">
      <c r="A5139" s="213"/>
      <c r="B5139" s="214"/>
      <c r="C5139" s="213"/>
      <c r="D5139" s="213"/>
      <c r="E5139" s="213"/>
      <c r="F5139" s="213"/>
      <c r="G5139" s="213"/>
    </row>
    <row r="5140" spans="1:7" x14ac:dyDescent="0.2">
      <c r="A5140" s="213"/>
      <c r="B5140" s="214"/>
      <c r="C5140" s="213"/>
      <c r="D5140" s="213"/>
      <c r="E5140" s="213"/>
      <c r="F5140" s="213"/>
      <c r="G5140" s="213"/>
    </row>
    <row r="5141" spans="1:7" x14ac:dyDescent="0.2">
      <c r="A5141" s="213"/>
      <c r="B5141" s="214"/>
      <c r="C5141" s="213"/>
      <c r="D5141" s="213"/>
      <c r="E5141" s="213"/>
      <c r="F5141" s="213"/>
      <c r="G5141" s="213"/>
    </row>
    <row r="5142" spans="1:7" x14ac:dyDescent="0.2">
      <c r="A5142" s="213"/>
      <c r="B5142" s="214"/>
      <c r="C5142" s="213"/>
      <c r="D5142" s="213"/>
      <c r="E5142" s="213"/>
      <c r="F5142" s="213"/>
      <c r="G5142" s="213"/>
    </row>
    <row r="5143" spans="1:7" x14ac:dyDescent="0.2">
      <c r="A5143" s="213"/>
      <c r="B5143" s="214"/>
      <c r="C5143" s="213"/>
      <c r="D5143" s="213"/>
      <c r="E5143" s="213"/>
      <c r="F5143" s="213"/>
      <c r="G5143" s="213"/>
    </row>
    <row r="5144" spans="1:7" x14ac:dyDescent="0.2">
      <c r="A5144" s="213"/>
      <c r="B5144" s="214"/>
      <c r="C5144" s="213"/>
      <c r="D5144" s="213"/>
      <c r="E5144" s="213"/>
      <c r="F5144" s="213"/>
      <c r="G5144" s="213"/>
    </row>
    <row r="5145" spans="1:7" x14ac:dyDescent="0.2">
      <c r="A5145" s="213"/>
      <c r="B5145" s="214"/>
      <c r="C5145" s="213"/>
      <c r="D5145" s="213"/>
      <c r="E5145" s="213"/>
      <c r="F5145" s="213"/>
      <c r="G5145" s="213"/>
    </row>
    <row r="5146" spans="1:7" x14ac:dyDescent="0.2">
      <c r="A5146" s="213"/>
      <c r="B5146" s="214"/>
      <c r="C5146" s="213"/>
      <c r="D5146" s="213"/>
      <c r="E5146" s="213"/>
      <c r="F5146" s="213"/>
      <c r="G5146" s="213"/>
    </row>
    <row r="5147" spans="1:7" x14ac:dyDescent="0.2">
      <c r="A5147" s="213"/>
      <c r="B5147" s="214"/>
      <c r="C5147" s="213"/>
      <c r="D5147" s="213"/>
      <c r="E5147" s="213"/>
      <c r="F5147" s="213"/>
      <c r="G5147" s="213"/>
    </row>
    <row r="5148" spans="1:7" x14ac:dyDescent="0.2">
      <c r="A5148" s="213"/>
      <c r="B5148" s="214"/>
      <c r="C5148" s="213"/>
      <c r="D5148" s="213"/>
      <c r="E5148" s="213"/>
      <c r="F5148" s="213"/>
      <c r="G5148" s="213"/>
    </row>
    <row r="5149" spans="1:7" x14ac:dyDescent="0.2">
      <c r="A5149" s="213"/>
      <c r="B5149" s="214"/>
      <c r="C5149" s="213"/>
      <c r="D5149" s="213"/>
      <c r="E5149" s="213"/>
      <c r="F5149" s="213"/>
      <c r="G5149" s="213"/>
    </row>
    <row r="5150" spans="1:7" x14ac:dyDescent="0.2">
      <c r="A5150" s="213"/>
      <c r="B5150" s="214"/>
      <c r="C5150" s="213"/>
      <c r="D5150" s="213"/>
      <c r="E5150" s="213"/>
      <c r="F5150" s="213"/>
      <c r="G5150" s="213"/>
    </row>
    <row r="5151" spans="1:7" x14ac:dyDescent="0.2">
      <c r="A5151" s="213"/>
      <c r="B5151" s="214"/>
      <c r="C5151" s="213"/>
      <c r="D5151" s="213"/>
      <c r="E5151" s="213"/>
      <c r="F5151" s="213"/>
      <c r="G5151" s="213"/>
    </row>
    <row r="5152" spans="1:7" x14ac:dyDescent="0.2">
      <c r="A5152" s="213"/>
      <c r="B5152" s="214"/>
      <c r="C5152" s="213"/>
      <c r="D5152" s="213"/>
      <c r="E5152" s="213"/>
      <c r="F5152" s="213"/>
      <c r="G5152" s="213"/>
    </row>
    <row r="5153" spans="1:7" x14ac:dyDescent="0.2">
      <c r="A5153" s="213"/>
      <c r="B5153" s="214"/>
      <c r="C5153" s="213"/>
      <c r="D5153" s="213"/>
      <c r="E5153" s="213"/>
      <c r="F5153" s="213"/>
      <c r="G5153" s="213"/>
    </row>
    <row r="5154" spans="1:7" x14ac:dyDescent="0.2">
      <c r="A5154" s="213"/>
      <c r="B5154" s="214"/>
      <c r="C5154" s="213"/>
      <c r="D5154" s="213"/>
      <c r="E5154" s="213"/>
      <c r="F5154" s="213"/>
      <c r="G5154" s="213"/>
    </row>
    <row r="5155" spans="1:7" x14ac:dyDescent="0.2">
      <c r="A5155" s="213"/>
      <c r="B5155" s="214"/>
      <c r="C5155" s="213"/>
      <c r="D5155" s="213"/>
      <c r="E5155" s="213"/>
      <c r="F5155" s="213"/>
      <c r="G5155" s="213"/>
    </row>
    <row r="5156" spans="1:7" x14ac:dyDescent="0.2">
      <c r="A5156" s="213"/>
      <c r="B5156" s="214"/>
      <c r="C5156" s="213"/>
      <c r="D5156" s="213"/>
      <c r="E5156" s="213"/>
      <c r="F5156" s="213"/>
      <c r="G5156" s="213"/>
    </row>
    <row r="5157" spans="1:7" x14ac:dyDescent="0.2">
      <c r="A5157" s="213"/>
      <c r="B5157" s="214"/>
      <c r="C5157" s="213"/>
      <c r="D5157" s="213"/>
      <c r="E5157" s="213"/>
      <c r="F5157" s="213"/>
      <c r="G5157" s="213"/>
    </row>
    <row r="5158" spans="1:7" x14ac:dyDescent="0.2">
      <c r="A5158" s="213"/>
      <c r="B5158" s="214"/>
      <c r="C5158" s="213"/>
      <c r="D5158" s="213"/>
      <c r="E5158" s="213"/>
      <c r="F5158" s="213"/>
      <c r="G5158" s="213"/>
    </row>
    <row r="5159" spans="1:7" x14ac:dyDescent="0.2">
      <c r="A5159" s="213"/>
      <c r="B5159" s="214"/>
      <c r="C5159" s="213"/>
      <c r="D5159" s="213"/>
      <c r="E5159" s="213"/>
      <c r="F5159" s="213"/>
      <c r="G5159" s="213"/>
    </row>
    <row r="5160" spans="1:7" x14ac:dyDescent="0.2">
      <c r="A5160" s="213"/>
      <c r="B5160" s="214"/>
      <c r="C5160" s="213"/>
      <c r="D5160" s="213"/>
      <c r="E5160" s="213"/>
      <c r="F5160" s="213"/>
      <c r="G5160" s="213"/>
    </row>
    <row r="5161" spans="1:7" x14ac:dyDescent="0.2">
      <c r="A5161" s="213"/>
      <c r="B5161" s="214"/>
      <c r="C5161" s="213"/>
      <c r="D5161" s="213"/>
      <c r="E5161" s="213"/>
      <c r="F5161" s="213"/>
      <c r="G5161" s="213"/>
    </row>
    <row r="5162" spans="1:7" x14ac:dyDescent="0.2">
      <c r="A5162" s="213"/>
      <c r="B5162" s="214"/>
      <c r="C5162" s="213"/>
      <c r="D5162" s="213"/>
      <c r="E5162" s="213"/>
      <c r="F5162" s="213"/>
      <c r="G5162" s="213"/>
    </row>
    <row r="5163" spans="1:7" x14ac:dyDescent="0.2">
      <c r="A5163" s="213"/>
      <c r="B5163" s="214"/>
      <c r="C5163" s="213"/>
      <c r="D5163" s="213"/>
      <c r="E5163" s="213"/>
      <c r="F5163" s="213"/>
      <c r="G5163" s="213"/>
    </row>
    <row r="5164" spans="1:7" x14ac:dyDescent="0.2">
      <c r="A5164" s="213"/>
      <c r="B5164" s="214"/>
      <c r="C5164" s="213"/>
      <c r="D5164" s="213"/>
      <c r="E5164" s="213"/>
      <c r="F5164" s="213"/>
      <c r="G5164" s="213"/>
    </row>
    <row r="5165" spans="1:7" x14ac:dyDescent="0.2">
      <c r="A5165" s="213"/>
      <c r="B5165" s="214"/>
      <c r="C5165" s="213"/>
      <c r="D5165" s="213"/>
      <c r="E5165" s="213"/>
      <c r="F5165" s="213"/>
      <c r="G5165" s="213"/>
    </row>
    <row r="5166" spans="1:7" x14ac:dyDescent="0.2">
      <c r="A5166" s="213"/>
      <c r="B5166" s="214"/>
      <c r="C5166" s="213"/>
      <c r="D5166" s="213"/>
      <c r="E5166" s="213"/>
      <c r="F5166" s="213"/>
      <c r="G5166" s="213"/>
    </row>
    <row r="5167" spans="1:7" x14ac:dyDescent="0.2">
      <c r="A5167" s="213"/>
      <c r="B5167" s="214"/>
      <c r="C5167" s="213"/>
      <c r="D5167" s="213"/>
      <c r="E5167" s="213"/>
      <c r="F5167" s="213"/>
      <c r="G5167" s="213"/>
    </row>
    <row r="5168" spans="1:7" x14ac:dyDescent="0.2">
      <c r="A5168" s="213"/>
      <c r="B5168" s="214"/>
      <c r="C5168" s="213"/>
      <c r="D5168" s="213"/>
      <c r="E5168" s="213"/>
      <c r="F5168" s="213"/>
      <c r="G5168" s="213"/>
    </row>
    <row r="5169" spans="1:7" x14ac:dyDescent="0.2">
      <c r="A5169" s="213"/>
      <c r="B5169" s="214"/>
      <c r="C5169" s="213"/>
      <c r="D5169" s="213"/>
      <c r="E5169" s="213"/>
      <c r="F5169" s="213"/>
      <c r="G5169" s="213"/>
    </row>
    <row r="5170" spans="1:7" x14ac:dyDescent="0.2">
      <c r="A5170" s="213"/>
      <c r="B5170" s="214"/>
      <c r="C5170" s="213"/>
      <c r="D5170" s="213"/>
      <c r="E5170" s="213"/>
      <c r="F5170" s="213"/>
      <c r="G5170" s="213"/>
    </row>
    <row r="5171" spans="1:7" x14ac:dyDescent="0.2">
      <c r="A5171" s="213"/>
      <c r="B5171" s="214"/>
      <c r="C5171" s="213"/>
      <c r="D5171" s="213"/>
      <c r="E5171" s="213"/>
      <c r="F5171" s="213"/>
      <c r="G5171" s="213"/>
    </row>
    <row r="5172" spans="1:7" x14ac:dyDescent="0.2">
      <c r="A5172" s="213"/>
      <c r="B5172" s="214"/>
      <c r="C5172" s="213"/>
      <c r="D5172" s="213"/>
      <c r="E5172" s="213"/>
      <c r="F5172" s="213"/>
      <c r="G5172" s="213"/>
    </row>
    <row r="5173" spans="1:7" x14ac:dyDescent="0.2">
      <c r="A5173" s="213"/>
      <c r="B5173" s="214"/>
      <c r="C5173" s="213"/>
      <c r="D5173" s="213"/>
      <c r="E5173" s="213"/>
      <c r="F5173" s="213"/>
      <c r="G5173" s="213"/>
    </row>
    <row r="5174" spans="1:7" x14ac:dyDescent="0.2">
      <c r="A5174" s="213"/>
      <c r="B5174" s="214"/>
      <c r="C5174" s="213"/>
      <c r="D5174" s="213"/>
      <c r="E5174" s="213"/>
      <c r="F5174" s="213"/>
      <c r="G5174" s="213"/>
    </row>
    <row r="5175" spans="1:7" x14ac:dyDescent="0.2">
      <c r="A5175" s="213"/>
      <c r="B5175" s="214"/>
      <c r="C5175" s="213"/>
      <c r="D5175" s="213"/>
      <c r="E5175" s="213"/>
      <c r="F5175" s="213"/>
      <c r="G5175" s="213"/>
    </row>
    <row r="5176" spans="1:7" x14ac:dyDescent="0.2">
      <c r="A5176" s="213"/>
      <c r="B5176" s="214"/>
      <c r="C5176" s="213"/>
      <c r="D5176" s="213"/>
      <c r="E5176" s="213"/>
      <c r="F5176" s="213"/>
      <c r="G5176" s="213"/>
    </row>
    <row r="5177" spans="1:7" x14ac:dyDescent="0.2">
      <c r="A5177" s="213"/>
      <c r="B5177" s="214"/>
      <c r="C5177" s="213"/>
      <c r="D5177" s="213"/>
      <c r="E5177" s="213"/>
      <c r="F5177" s="213"/>
      <c r="G5177" s="213"/>
    </row>
    <row r="5178" spans="1:7" x14ac:dyDescent="0.2">
      <c r="A5178" s="213"/>
      <c r="B5178" s="214"/>
      <c r="C5178" s="213"/>
      <c r="D5178" s="213"/>
      <c r="E5178" s="213"/>
      <c r="F5178" s="213"/>
      <c r="G5178" s="213"/>
    </row>
    <row r="5179" spans="1:7" x14ac:dyDescent="0.2">
      <c r="A5179" s="213"/>
      <c r="B5179" s="214"/>
      <c r="C5179" s="213"/>
      <c r="D5179" s="213"/>
      <c r="E5179" s="213"/>
      <c r="F5179" s="213"/>
      <c r="G5179" s="213"/>
    </row>
    <row r="5180" spans="1:7" x14ac:dyDescent="0.2">
      <c r="A5180" s="213"/>
      <c r="B5180" s="214"/>
      <c r="C5180" s="213"/>
      <c r="D5180" s="213"/>
      <c r="E5180" s="213"/>
      <c r="F5180" s="213"/>
      <c r="G5180" s="213"/>
    </row>
    <row r="5181" spans="1:7" x14ac:dyDescent="0.2">
      <c r="A5181" s="213"/>
      <c r="B5181" s="214"/>
      <c r="C5181" s="213"/>
      <c r="D5181" s="213"/>
      <c r="E5181" s="213"/>
      <c r="F5181" s="213"/>
      <c r="G5181" s="213"/>
    </row>
    <row r="5182" spans="1:7" x14ac:dyDescent="0.2">
      <c r="A5182" s="213"/>
      <c r="B5182" s="214"/>
      <c r="C5182" s="213"/>
      <c r="D5182" s="213"/>
      <c r="E5182" s="213"/>
      <c r="F5182" s="213"/>
      <c r="G5182" s="213"/>
    </row>
    <row r="5183" spans="1:7" x14ac:dyDescent="0.2">
      <c r="A5183" s="213"/>
      <c r="B5183" s="214"/>
      <c r="C5183" s="213"/>
      <c r="D5183" s="213"/>
      <c r="E5183" s="213"/>
      <c r="F5183" s="213"/>
      <c r="G5183" s="213"/>
    </row>
    <row r="5184" spans="1:7" x14ac:dyDescent="0.2">
      <c r="A5184" s="213"/>
      <c r="B5184" s="214"/>
      <c r="C5184" s="213"/>
      <c r="D5184" s="213"/>
      <c r="E5184" s="213"/>
      <c r="F5184" s="213"/>
      <c r="G5184" s="213"/>
    </row>
    <row r="5185" spans="1:7" x14ac:dyDescent="0.2">
      <c r="A5185" s="213"/>
      <c r="B5185" s="214"/>
      <c r="C5185" s="213"/>
      <c r="D5185" s="213"/>
      <c r="E5185" s="213"/>
      <c r="F5185" s="213"/>
      <c r="G5185" s="213"/>
    </row>
    <row r="5186" spans="1:7" x14ac:dyDescent="0.2">
      <c r="A5186" s="213"/>
      <c r="B5186" s="214"/>
      <c r="C5186" s="213"/>
      <c r="D5186" s="213"/>
      <c r="E5186" s="213"/>
      <c r="F5186" s="213"/>
      <c r="G5186" s="213"/>
    </row>
    <row r="5187" spans="1:7" x14ac:dyDescent="0.2">
      <c r="A5187" s="213"/>
      <c r="B5187" s="214"/>
      <c r="C5187" s="213"/>
      <c r="D5187" s="213"/>
      <c r="E5187" s="213"/>
      <c r="F5187" s="213"/>
      <c r="G5187" s="213"/>
    </row>
    <row r="5188" spans="1:7" x14ac:dyDescent="0.2">
      <c r="A5188" s="213"/>
      <c r="B5188" s="214"/>
      <c r="C5188" s="213"/>
      <c r="D5188" s="213"/>
      <c r="E5188" s="213"/>
      <c r="F5188" s="213"/>
      <c r="G5188" s="213"/>
    </row>
    <row r="5189" spans="1:7" x14ac:dyDescent="0.2">
      <c r="A5189" s="213"/>
      <c r="B5189" s="214"/>
      <c r="C5189" s="213"/>
      <c r="D5189" s="213"/>
      <c r="E5189" s="213"/>
      <c r="F5189" s="213"/>
      <c r="G5189" s="213"/>
    </row>
    <row r="5190" spans="1:7" x14ac:dyDescent="0.2">
      <c r="A5190" s="213"/>
      <c r="B5190" s="214"/>
      <c r="C5190" s="213"/>
      <c r="D5190" s="213"/>
      <c r="E5190" s="213"/>
      <c r="F5190" s="213"/>
      <c r="G5190" s="213"/>
    </row>
    <row r="5191" spans="1:7" x14ac:dyDescent="0.2">
      <c r="A5191" s="213"/>
      <c r="B5191" s="214"/>
      <c r="C5191" s="213"/>
      <c r="D5191" s="213"/>
      <c r="E5191" s="213"/>
      <c r="F5191" s="213"/>
      <c r="G5191" s="213"/>
    </row>
    <row r="5192" spans="1:7" x14ac:dyDescent="0.2">
      <c r="A5192" s="213"/>
      <c r="B5192" s="214"/>
      <c r="C5192" s="213"/>
      <c r="D5192" s="213"/>
      <c r="E5192" s="213"/>
      <c r="F5192" s="213"/>
      <c r="G5192" s="213"/>
    </row>
    <row r="5193" spans="1:7" x14ac:dyDescent="0.2">
      <c r="A5193" s="213"/>
      <c r="B5193" s="214"/>
      <c r="C5193" s="213"/>
      <c r="D5193" s="213"/>
      <c r="E5193" s="213"/>
      <c r="F5193" s="213"/>
      <c r="G5193" s="213"/>
    </row>
    <row r="5194" spans="1:7" x14ac:dyDescent="0.2">
      <c r="A5194" s="213"/>
      <c r="B5194" s="214"/>
      <c r="C5194" s="213"/>
      <c r="D5194" s="213"/>
      <c r="E5194" s="213"/>
      <c r="F5194" s="213"/>
      <c r="G5194" s="213"/>
    </row>
    <row r="5195" spans="1:7" x14ac:dyDescent="0.2">
      <c r="A5195" s="213"/>
      <c r="B5195" s="214"/>
      <c r="C5195" s="213"/>
      <c r="D5195" s="213"/>
      <c r="E5195" s="213"/>
      <c r="F5195" s="213"/>
      <c r="G5195" s="213"/>
    </row>
    <row r="5196" spans="1:7" x14ac:dyDescent="0.2">
      <c r="A5196" s="213"/>
      <c r="B5196" s="214"/>
      <c r="C5196" s="213"/>
      <c r="D5196" s="213"/>
      <c r="E5196" s="213"/>
      <c r="F5196" s="213"/>
      <c r="G5196" s="213"/>
    </row>
    <row r="5197" spans="1:7" x14ac:dyDescent="0.2">
      <c r="A5197" s="213"/>
      <c r="B5197" s="214"/>
      <c r="C5197" s="213"/>
      <c r="D5197" s="213"/>
      <c r="E5197" s="213"/>
      <c r="F5197" s="213"/>
      <c r="G5197" s="213"/>
    </row>
    <row r="5198" spans="1:7" x14ac:dyDescent="0.2">
      <c r="A5198" s="213"/>
      <c r="B5198" s="214"/>
      <c r="C5198" s="213"/>
      <c r="D5198" s="213"/>
      <c r="E5198" s="213"/>
      <c r="F5198" s="213"/>
      <c r="G5198" s="213"/>
    </row>
    <row r="5199" spans="1:7" x14ac:dyDescent="0.2">
      <c r="A5199" s="213"/>
      <c r="B5199" s="214"/>
      <c r="C5199" s="213"/>
      <c r="D5199" s="213"/>
      <c r="E5199" s="213"/>
      <c r="F5199" s="213"/>
      <c r="G5199" s="213"/>
    </row>
    <row r="5200" spans="1:7" x14ac:dyDescent="0.2">
      <c r="A5200" s="213"/>
      <c r="B5200" s="214"/>
      <c r="C5200" s="213"/>
      <c r="D5200" s="213"/>
      <c r="E5200" s="213"/>
      <c r="F5200" s="213"/>
      <c r="G5200" s="213"/>
    </row>
    <row r="5201" spans="1:7" x14ac:dyDescent="0.2">
      <c r="A5201" s="213"/>
      <c r="B5201" s="214"/>
      <c r="C5201" s="213"/>
      <c r="D5201" s="213"/>
      <c r="E5201" s="213"/>
      <c r="F5201" s="213"/>
      <c r="G5201" s="213"/>
    </row>
    <row r="5202" spans="1:7" x14ac:dyDescent="0.2">
      <c r="A5202" s="213"/>
      <c r="B5202" s="214"/>
      <c r="C5202" s="213"/>
      <c r="D5202" s="213"/>
      <c r="E5202" s="213"/>
      <c r="F5202" s="213"/>
      <c r="G5202" s="213"/>
    </row>
    <row r="5203" spans="1:7" x14ac:dyDescent="0.2">
      <c r="A5203" s="213"/>
      <c r="B5203" s="214"/>
      <c r="C5203" s="213"/>
      <c r="D5203" s="213"/>
      <c r="E5203" s="213"/>
      <c r="F5203" s="213"/>
      <c r="G5203" s="213"/>
    </row>
    <row r="5204" spans="1:7" x14ac:dyDescent="0.2">
      <c r="A5204" s="213"/>
      <c r="B5204" s="214"/>
      <c r="C5204" s="213"/>
      <c r="D5204" s="213"/>
      <c r="E5204" s="213"/>
      <c r="F5204" s="213"/>
      <c r="G5204" s="213"/>
    </row>
    <row r="5205" spans="1:7" x14ac:dyDescent="0.2">
      <c r="A5205" s="213"/>
      <c r="B5205" s="214"/>
      <c r="C5205" s="213"/>
      <c r="D5205" s="213"/>
      <c r="E5205" s="213"/>
      <c r="F5205" s="213"/>
      <c r="G5205" s="213"/>
    </row>
    <row r="5206" spans="1:7" x14ac:dyDescent="0.2">
      <c r="A5206" s="213"/>
      <c r="B5206" s="214"/>
      <c r="C5206" s="213"/>
      <c r="D5206" s="213"/>
      <c r="E5206" s="213"/>
      <c r="F5206" s="213"/>
      <c r="G5206" s="213"/>
    </row>
    <row r="5207" spans="1:7" x14ac:dyDescent="0.2">
      <c r="A5207" s="213"/>
      <c r="B5207" s="214"/>
      <c r="C5207" s="213"/>
      <c r="D5207" s="213"/>
      <c r="E5207" s="213"/>
      <c r="F5207" s="213"/>
      <c r="G5207" s="213"/>
    </row>
    <row r="5208" spans="1:7" x14ac:dyDescent="0.2">
      <c r="A5208" s="213"/>
      <c r="B5208" s="214"/>
      <c r="C5208" s="213"/>
      <c r="D5208" s="213"/>
      <c r="E5208" s="213"/>
      <c r="F5208" s="213"/>
      <c r="G5208" s="213"/>
    </row>
    <row r="5209" spans="1:7" x14ac:dyDescent="0.2">
      <c r="A5209" s="213"/>
      <c r="B5209" s="214"/>
      <c r="C5209" s="213"/>
      <c r="D5209" s="213"/>
      <c r="E5209" s="213"/>
      <c r="F5209" s="213"/>
      <c r="G5209" s="213"/>
    </row>
    <row r="5210" spans="1:7" x14ac:dyDescent="0.2">
      <c r="A5210" s="213"/>
      <c r="B5210" s="214"/>
      <c r="C5210" s="213"/>
      <c r="D5210" s="213"/>
      <c r="E5210" s="213"/>
      <c r="F5210" s="213"/>
      <c r="G5210" s="213"/>
    </row>
    <row r="5211" spans="1:7" x14ac:dyDescent="0.2">
      <c r="A5211" s="213"/>
      <c r="B5211" s="214"/>
      <c r="C5211" s="213"/>
      <c r="D5211" s="213"/>
      <c r="E5211" s="213"/>
      <c r="F5211" s="213"/>
      <c r="G5211" s="213"/>
    </row>
    <row r="5212" spans="1:7" x14ac:dyDescent="0.2">
      <c r="A5212" s="213"/>
      <c r="B5212" s="214"/>
      <c r="C5212" s="213"/>
      <c r="D5212" s="213"/>
      <c r="E5212" s="213"/>
      <c r="F5212" s="213"/>
      <c r="G5212" s="213"/>
    </row>
    <row r="5213" spans="1:7" x14ac:dyDescent="0.2">
      <c r="A5213" s="213"/>
      <c r="B5213" s="214"/>
      <c r="C5213" s="213"/>
      <c r="D5213" s="213"/>
      <c r="E5213" s="213"/>
      <c r="F5213" s="213"/>
      <c r="G5213" s="213"/>
    </row>
    <row r="5214" spans="1:7" x14ac:dyDescent="0.2">
      <c r="A5214" s="213"/>
      <c r="B5214" s="214"/>
      <c r="C5214" s="213"/>
      <c r="D5214" s="213"/>
      <c r="E5214" s="213"/>
      <c r="F5214" s="213"/>
      <c r="G5214" s="213"/>
    </row>
    <row r="5215" spans="1:7" x14ac:dyDescent="0.2">
      <c r="A5215" s="213"/>
      <c r="B5215" s="214"/>
      <c r="C5215" s="213"/>
      <c r="D5215" s="213"/>
      <c r="E5215" s="213"/>
      <c r="F5215" s="213"/>
      <c r="G5215" s="213"/>
    </row>
    <row r="5216" spans="1:7" x14ac:dyDescent="0.2">
      <c r="A5216" s="213"/>
      <c r="B5216" s="214"/>
      <c r="C5216" s="213"/>
      <c r="D5216" s="213"/>
      <c r="E5216" s="213"/>
      <c r="F5216" s="213"/>
      <c r="G5216" s="213"/>
    </row>
    <row r="5217" spans="1:7" x14ac:dyDescent="0.2">
      <c r="A5217" s="213"/>
      <c r="B5217" s="214"/>
      <c r="C5217" s="213"/>
      <c r="D5217" s="213"/>
      <c r="E5217" s="213"/>
      <c r="F5217" s="213"/>
      <c r="G5217" s="213"/>
    </row>
    <row r="5218" spans="1:7" x14ac:dyDescent="0.2">
      <c r="A5218" s="213"/>
      <c r="B5218" s="214"/>
      <c r="C5218" s="213"/>
      <c r="D5218" s="213"/>
      <c r="E5218" s="213"/>
      <c r="F5218" s="213"/>
      <c r="G5218" s="213"/>
    </row>
    <row r="5219" spans="1:7" x14ac:dyDescent="0.2">
      <c r="A5219" s="213"/>
      <c r="B5219" s="214"/>
      <c r="C5219" s="213"/>
      <c r="D5219" s="213"/>
      <c r="E5219" s="213"/>
      <c r="F5219" s="213"/>
      <c r="G5219" s="213"/>
    </row>
    <row r="5220" spans="1:7" x14ac:dyDescent="0.2">
      <c r="A5220" s="213"/>
      <c r="B5220" s="214"/>
      <c r="C5220" s="213"/>
      <c r="D5220" s="213"/>
      <c r="E5220" s="213"/>
      <c r="F5220" s="213"/>
      <c r="G5220" s="213"/>
    </row>
    <row r="5221" spans="1:7" x14ac:dyDescent="0.2">
      <c r="A5221" s="213"/>
      <c r="B5221" s="214"/>
      <c r="C5221" s="213"/>
      <c r="D5221" s="213"/>
      <c r="E5221" s="213"/>
      <c r="F5221" s="213"/>
      <c r="G5221" s="213"/>
    </row>
    <row r="5222" spans="1:7" x14ac:dyDescent="0.2">
      <c r="A5222" s="213"/>
      <c r="B5222" s="214"/>
      <c r="C5222" s="213"/>
      <c r="D5222" s="213"/>
      <c r="E5222" s="213"/>
      <c r="F5222" s="213"/>
      <c r="G5222" s="213"/>
    </row>
    <row r="5223" spans="1:7" x14ac:dyDescent="0.2">
      <c r="A5223" s="213"/>
      <c r="B5223" s="214"/>
      <c r="C5223" s="213"/>
      <c r="D5223" s="213"/>
      <c r="E5223" s="213"/>
      <c r="F5223" s="213"/>
      <c r="G5223" s="213"/>
    </row>
    <row r="5224" spans="1:7" x14ac:dyDescent="0.2">
      <c r="A5224" s="213"/>
      <c r="B5224" s="214"/>
      <c r="C5224" s="213"/>
      <c r="D5224" s="213"/>
      <c r="E5224" s="213"/>
      <c r="F5224" s="213"/>
      <c r="G5224" s="213"/>
    </row>
    <row r="5225" spans="1:7" x14ac:dyDescent="0.2">
      <c r="A5225" s="213"/>
      <c r="B5225" s="214"/>
      <c r="C5225" s="213"/>
      <c r="D5225" s="213"/>
      <c r="E5225" s="213"/>
      <c r="F5225" s="213"/>
      <c r="G5225" s="213"/>
    </row>
    <row r="5226" spans="1:7" x14ac:dyDescent="0.2">
      <c r="A5226" s="213"/>
      <c r="B5226" s="214"/>
      <c r="C5226" s="213"/>
      <c r="D5226" s="213"/>
      <c r="E5226" s="213"/>
      <c r="F5226" s="213"/>
      <c r="G5226" s="213"/>
    </row>
    <row r="5227" spans="1:7" x14ac:dyDescent="0.2">
      <c r="A5227" s="213"/>
      <c r="B5227" s="214"/>
      <c r="C5227" s="213"/>
      <c r="D5227" s="213"/>
      <c r="E5227" s="213"/>
      <c r="F5227" s="213"/>
      <c r="G5227" s="213"/>
    </row>
    <row r="5228" spans="1:7" x14ac:dyDescent="0.2">
      <c r="A5228" s="213"/>
      <c r="B5228" s="214"/>
      <c r="C5228" s="213"/>
      <c r="D5228" s="213"/>
      <c r="E5228" s="213"/>
      <c r="F5228" s="213"/>
      <c r="G5228" s="213"/>
    </row>
    <row r="5229" spans="1:7" x14ac:dyDescent="0.2">
      <c r="A5229" s="213"/>
      <c r="B5229" s="214"/>
      <c r="C5229" s="213"/>
      <c r="D5229" s="213"/>
      <c r="E5229" s="213"/>
      <c r="F5229" s="213"/>
      <c r="G5229" s="213"/>
    </row>
    <row r="5230" spans="1:7" x14ac:dyDescent="0.2">
      <c r="A5230" s="215"/>
      <c r="B5230" s="214"/>
      <c r="C5230" s="214"/>
      <c r="D5230" s="214"/>
      <c r="E5230" s="214"/>
      <c r="F5230" s="214"/>
      <c r="G5230" s="214"/>
    </row>
    <row r="5231" spans="1:7" x14ac:dyDescent="0.2">
      <c r="A5231" s="215"/>
      <c r="B5231" s="214"/>
      <c r="C5231" s="214"/>
      <c r="D5231" s="214"/>
      <c r="E5231" s="214"/>
      <c r="F5231" s="214"/>
      <c r="G5231" s="214"/>
    </row>
    <row r="5232" spans="1:7" x14ac:dyDescent="0.2">
      <c r="A5232" s="215"/>
      <c r="B5232" s="214"/>
      <c r="C5232" s="214"/>
      <c r="D5232" s="214"/>
      <c r="E5232" s="214"/>
      <c r="F5232" s="214"/>
      <c r="G5232" s="214"/>
    </row>
    <row r="5233" spans="1:7" x14ac:dyDescent="0.2">
      <c r="A5233" s="215"/>
      <c r="B5233" s="214"/>
      <c r="C5233" s="214"/>
      <c r="D5233" s="214"/>
      <c r="E5233" s="214"/>
      <c r="F5233" s="214"/>
      <c r="G5233" s="214"/>
    </row>
    <row r="5234" spans="1:7" x14ac:dyDescent="0.2">
      <c r="A5234" s="215"/>
      <c r="B5234" s="214"/>
      <c r="C5234" s="214"/>
      <c r="D5234" s="214"/>
      <c r="E5234" s="214"/>
      <c r="F5234" s="214"/>
      <c r="G5234" s="214"/>
    </row>
    <row r="5235" spans="1:7" x14ac:dyDescent="0.2">
      <c r="A5235" s="215"/>
      <c r="B5235" s="214"/>
      <c r="C5235" s="214"/>
      <c r="D5235" s="214"/>
      <c r="E5235" s="214"/>
      <c r="F5235" s="214"/>
      <c r="G5235" s="214"/>
    </row>
    <row r="5236" spans="1:7" x14ac:dyDescent="0.2">
      <c r="A5236" s="215"/>
      <c r="B5236" s="214"/>
      <c r="C5236" s="214"/>
      <c r="D5236" s="214"/>
      <c r="E5236" s="214"/>
      <c r="F5236" s="214"/>
      <c r="G5236" s="214"/>
    </row>
    <row r="5237" spans="1:7" x14ac:dyDescent="0.2">
      <c r="A5237" s="215"/>
      <c r="B5237" s="214"/>
      <c r="C5237" s="214"/>
      <c r="D5237" s="214"/>
      <c r="E5237" s="214"/>
      <c r="F5237" s="214"/>
      <c r="G5237" s="214"/>
    </row>
    <row r="5238" spans="1:7" x14ac:dyDescent="0.2">
      <c r="A5238" s="215"/>
      <c r="B5238" s="214"/>
      <c r="C5238" s="214"/>
      <c r="D5238" s="214"/>
      <c r="E5238" s="214"/>
      <c r="F5238" s="214"/>
      <c r="G5238" s="214"/>
    </row>
    <row r="5239" spans="1:7" x14ac:dyDescent="0.2">
      <c r="A5239" s="215"/>
      <c r="B5239" s="214"/>
      <c r="C5239" s="214"/>
      <c r="D5239" s="214"/>
      <c r="E5239" s="214"/>
      <c r="F5239" s="214"/>
      <c r="G5239" s="214"/>
    </row>
    <row r="5240" spans="1:7" x14ac:dyDescent="0.2">
      <c r="A5240" s="215"/>
      <c r="B5240" s="214"/>
      <c r="C5240" s="214"/>
      <c r="D5240" s="214"/>
      <c r="E5240" s="214"/>
      <c r="F5240" s="214"/>
      <c r="G5240" s="214"/>
    </row>
    <row r="5241" spans="1:7" x14ac:dyDescent="0.2">
      <c r="A5241" s="215"/>
      <c r="B5241" s="214"/>
      <c r="C5241" s="214"/>
      <c r="D5241" s="214"/>
      <c r="E5241" s="214"/>
      <c r="F5241" s="214"/>
      <c r="G5241" s="214"/>
    </row>
    <row r="5242" spans="1:7" x14ac:dyDescent="0.2">
      <c r="A5242" s="215"/>
      <c r="B5242" s="214"/>
      <c r="C5242" s="214"/>
      <c r="D5242" s="214"/>
      <c r="E5242" s="214"/>
      <c r="F5242" s="214"/>
      <c r="G5242" s="214"/>
    </row>
  </sheetData>
  <sheetProtection sheet="1" objects="1" scenarios="1" selectLockedCells="1" sort="0" autoFilter="0" selectUnlockedCells="1"/>
  <autoFilter ref="A1:G25"/>
  <phoneticPr fontId="13"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5236"/>
  <sheetViews>
    <sheetView workbookViewId="0">
      <selection activeCell="E39" sqref="E39"/>
    </sheetView>
  </sheetViews>
  <sheetFormatPr defaultRowHeight="12.75" x14ac:dyDescent="0.2"/>
  <cols>
    <col min="1" max="1" width="9.140625" style="216"/>
    <col min="2" max="2" width="11.28515625" style="217" customWidth="1"/>
    <col min="3" max="4" width="9.140625" style="218"/>
    <col min="5" max="6" width="11.28515625" style="217" customWidth="1"/>
    <col min="7" max="7" width="122.140625" style="217" bestFit="1" customWidth="1"/>
  </cols>
  <sheetData>
    <row r="1" spans="1:7" ht="63.75" x14ac:dyDescent="0.2">
      <c r="A1" s="162" t="s">
        <v>17</v>
      </c>
      <c r="B1" s="162" t="s">
        <v>91</v>
      </c>
      <c r="C1" s="162" t="s">
        <v>18</v>
      </c>
      <c r="D1" s="162" t="s">
        <v>19</v>
      </c>
      <c r="E1" s="162" t="s">
        <v>20</v>
      </c>
      <c r="F1" s="162" t="s">
        <v>21</v>
      </c>
      <c r="G1" s="162" t="s">
        <v>27</v>
      </c>
    </row>
    <row r="2" spans="1:7" x14ac:dyDescent="0.2">
      <c r="A2" s="144" t="s">
        <v>64</v>
      </c>
      <c r="B2" s="384">
        <v>455.25</v>
      </c>
      <c r="C2" s="1"/>
      <c r="D2" s="1"/>
      <c r="E2" s="3"/>
      <c r="F2" s="3"/>
      <c r="G2" s="151" t="s">
        <v>207</v>
      </c>
    </row>
    <row r="3" spans="1:7" x14ac:dyDescent="0.2">
      <c r="A3" s="1" t="s">
        <v>65</v>
      </c>
      <c r="B3" s="385">
        <v>284.55</v>
      </c>
      <c r="C3" s="1"/>
      <c r="D3" s="1"/>
      <c r="E3" s="3"/>
      <c r="F3" s="3"/>
      <c r="G3" s="151" t="s">
        <v>206</v>
      </c>
    </row>
    <row r="4" spans="1:7" x14ac:dyDescent="0.2">
      <c r="A4" s="1" t="s">
        <v>66</v>
      </c>
      <c r="B4" s="385">
        <v>475.05</v>
      </c>
      <c r="C4" s="1"/>
      <c r="D4" s="1"/>
      <c r="E4" s="3"/>
      <c r="F4" s="3"/>
      <c r="G4" s="151" t="s">
        <v>208</v>
      </c>
    </row>
    <row r="5" spans="1:7" x14ac:dyDescent="0.2">
      <c r="A5" s="394" t="s">
        <v>67</v>
      </c>
      <c r="B5" s="395">
        <v>213.45</v>
      </c>
      <c r="C5" s="394"/>
      <c r="D5" s="394"/>
      <c r="E5" s="396"/>
      <c r="F5" s="396"/>
      <c r="G5" s="397" t="s">
        <v>209</v>
      </c>
    </row>
    <row r="6" spans="1:7" x14ac:dyDescent="0.2">
      <c r="A6" s="213"/>
      <c r="B6" s="214"/>
      <c r="C6" s="213"/>
      <c r="D6" s="213"/>
      <c r="E6" s="214"/>
      <c r="F6" s="214"/>
      <c r="G6" s="214"/>
    </row>
    <row r="7" spans="1:7" x14ac:dyDescent="0.2">
      <c r="A7" s="213"/>
      <c r="B7" s="214"/>
      <c r="C7" s="213"/>
      <c r="D7" s="213"/>
      <c r="E7" s="214"/>
      <c r="F7" s="214"/>
      <c r="G7" s="214"/>
    </row>
    <row r="8" spans="1:7" x14ac:dyDescent="0.2">
      <c r="A8" s="213"/>
      <c r="B8" s="214"/>
      <c r="C8" s="213"/>
      <c r="D8" s="213"/>
      <c r="E8" s="214"/>
      <c r="F8" s="214"/>
      <c r="G8" s="214"/>
    </row>
    <row r="9" spans="1:7" x14ac:dyDescent="0.2">
      <c r="A9" s="213"/>
      <c r="B9" s="214"/>
      <c r="C9" s="213"/>
      <c r="D9" s="213"/>
      <c r="E9" s="214"/>
      <c r="F9" s="214"/>
      <c r="G9" s="214"/>
    </row>
    <row r="10" spans="1:7" x14ac:dyDescent="0.2">
      <c r="A10" s="213"/>
      <c r="B10" s="214"/>
      <c r="C10" s="213"/>
      <c r="D10" s="213"/>
      <c r="E10" s="214"/>
      <c r="F10" s="214"/>
      <c r="G10" s="214"/>
    </row>
    <row r="11" spans="1:7" x14ac:dyDescent="0.2">
      <c r="A11" s="213"/>
      <c r="B11" s="214"/>
      <c r="C11" s="213"/>
      <c r="D11" s="213"/>
      <c r="E11" s="214"/>
      <c r="F11" s="214"/>
      <c r="G11" s="214"/>
    </row>
    <row r="12" spans="1:7" x14ac:dyDescent="0.2">
      <c r="A12" s="213"/>
      <c r="B12" s="214"/>
      <c r="C12" s="213"/>
      <c r="D12" s="213"/>
      <c r="E12" s="214"/>
      <c r="F12" s="214"/>
      <c r="G12" s="214"/>
    </row>
    <row r="13" spans="1:7" x14ac:dyDescent="0.2">
      <c r="A13" s="213"/>
      <c r="B13" s="214"/>
      <c r="C13" s="213"/>
      <c r="D13" s="213"/>
      <c r="E13" s="214"/>
      <c r="F13" s="214"/>
      <c r="G13" s="214"/>
    </row>
    <row r="14" spans="1:7" x14ac:dyDescent="0.2">
      <c r="A14" s="213"/>
      <c r="B14" s="214"/>
      <c r="C14" s="213"/>
      <c r="D14" s="213"/>
      <c r="E14" s="214"/>
      <c r="F14" s="214"/>
      <c r="G14" s="214"/>
    </row>
    <row r="15" spans="1:7" x14ac:dyDescent="0.2">
      <c r="A15" s="213"/>
      <c r="B15" s="214"/>
      <c r="C15" s="213"/>
      <c r="D15" s="213"/>
      <c r="E15" s="214"/>
      <c r="F15" s="214"/>
      <c r="G15" s="214"/>
    </row>
    <row r="16" spans="1:7" x14ac:dyDescent="0.2">
      <c r="A16" s="213"/>
      <c r="B16" s="214"/>
      <c r="C16" s="213"/>
      <c r="D16" s="213"/>
      <c r="E16" s="214"/>
      <c r="F16" s="214"/>
      <c r="G16" s="214"/>
    </row>
    <row r="17" spans="1:7" x14ac:dyDescent="0.2">
      <c r="A17" s="213"/>
      <c r="B17" s="214"/>
      <c r="C17" s="213"/>
      <c r="D17" s="213"/>
      <c r="E17" s="214"/>
      <c r="F17" s="214"/>
      <c r="G17" s="214"/>
    </row>
    <row r="18" spans="1:7" x14ac:dyDescent="0.2">
      <c r="A18" s="213"/>
      <c r="B18" s="214"/>
      <c r="C18" s="213"/>
      <c r="D18" s="213"/>
      <c r="E18" s="214"/>
      <c r="F18" s="214"/>
      <c r="G18" s="214"/>
    </row>
    <row r="19" spans="1:7" x14ac:dyDescent="0.2">
      <c r="A19" s="213"/>
      <c r="B19" s="214"/>
      <c r="C19" s="213"/>
      <c r="D19" s="213"/>
      <c r="E19" s="214"/>
      <c r="F19" s="214"/>
      <c r="G19" s="214"/>
    </row>
    <row r="20" spans="1:7" x14ac:dyDescent="0.2">
      <c r="A20" s="213"/>
      <c r="B20" s="214"/>
      <c r="C20" s="213"/>
      <c r="D20" s="213"/>
      <c r="E20" s="214"/>
      <c r="F20" s="214"/>
      <c r="G20" s="214"/>
    </row>
    <row r="21" spans="1:7" x14ac:dyDescent="0.2">
      <c r="A21" s="213"/>
      <c r="B21" s="214"/>
      <c r="C21" s="213"/>
      <c r="D21" s="213"/>
      <c r="E21" s="214"/>
      <c r="F21" s="214"/>
      <c r="G21" s="214"/>
    </row>
    <row r="22" spans="1:7" x14ac:dyDescent="0.2">
      <c r="A22" s="213"/>
      <c r="B22" s="214"/>
      <c r="C22" s="213"/>
      <c r="D22" s="213"/>
      <c r="E22" s="214"/>
      <c r="F22" s="214"/>
      <c r="G22" s="214"/>
    </row>
    <row r="23" spans="1:7" x14ac:dyDescent="0.2">
      <c r="A23" s="213"/>
      <c r="B23" s="214"/>
      <c r="C23" s="213"/>
      <c r="D23" s="213"/>
      <c r="E23" s="214"/>
      <c r="F23" s="214"/>
      <c r="G23" s="214"/>
    </row>
    <row r="24" spans="1:7" x14ac:dyDescent="0.2">
      <c r="A24" s="213"/>
      <c r="B24" s="214"/>
      <c r="C24" s="213"/>
      <c r="D24" s="213"/>
      <c r="E24" s="214"/>
      <c r="F24" s="214"/>
      <c r="G24" s="214"/>
    </row>
    <row r="25" spans="1:7" x14ac:dyDescent="0.2">
      <c r="A25" s="213"/>
      <c r="B25" s="214"/>
      <c r="C25" s="213"/>
      <c r="D25" s="213"/>
      <c r="E25" s="214"/>
      <c r="F25" s="214"/>
      <c r="G25" s="214"/>
    </row>
    <row r="26" spans="1:7" x14ac:dyDescent="0.2">
      <c r="A26" s="213"/>
      <c r="B26" s="214"/>
      <c r="C26" s="213"/>
      <c r="D26" s="213"/>
      <c r="E26" s="214"/>
      <c r="F26" s="214"/>
      <c r="G26" s="214"/>
    </row>
    <row r="27" spans="1:7" x14ac:dyDescent="0.2">
      <c r="A27" s="213"/>
      <c r="B27" s="214"/>
      <c r="C27" s="213"/>
      <c r="D27" s="213"/>
      <c r="E27" s="214"/>
      <c r="F27" s="214"/>
      <c r="G27" s="214"/>
    </row>
    <row r="28" spans="1:7" x14ac:dyDescent="0.2">
      <c r="A28" s="213"/>
      <c r="B28" s="214"/>
      <c r="C28" s="213"/>
      <c r="D28" s="213"/>
      <c r="E28" s="214"/>
      <c r="F28" s="214"/>
      <c r="G28" s="214"/>
    </row>
    <row r="29" spans="1:7" x14ac:dyDescent="0.2">
      <c r="A29" s="213"/>
      <c r="B29" s="214"/>
      <c r="C29" s="213"/>
      <c r="D29" s="213"/>
      <c r="E29" s="214"/>
      <c r="F29" s="214"/>
      <c r="G29" s="214"/>
    </row>
    <row r="30" spans="1:7" x14ac:dyDescent="0.2">
      <c r="A30" s="213"/>
      <c r="B30" s="214"/>
      <c r="C30" s="213"/>
      <c r="D30" s="213"/>
      <c r="E30" s="214"/>
      <c r="F30" s="214"/>
      <c r="G30" s="214"/>
    </row>
    <row r="31" spans="1:7" x14ac:dyDescent="0.2">
      <c r="A31" s="213"/>
      <c r="B31" s="214"/>
      <c r="C31" s="213"/>
      <c r="D31" s="213"/>
      <c r="E31" s="214"/>
      <c r="F31" s="214"/>
      <c r="G31" s="214"/>
    </row>
    <row r="32" spans="1:7" x14ac:dyDescent="0.2">
      <c r="A32" s="213"/>
      <c r="B32" s="214"/>
      <c r="C32" s="213"/>
      <c r="D32" s="213"/>
      <c r="E32" s="214"/>
      <c r="F32" s="214"/>
      <c r="G32" s="214"/>
    </row>
    <row r="33" spans="1:7" x14ac:dyDescent="0.2">
      <c r="A33" s="213"/>
      <c r="B33" s="214"/>
      <c r="C33" s="213"/>
      <c r="D33" s="213"/>
      <c r="E33" s="214"/>
      <c r="F33" s="214"/>
      <c r="G33" s="214"/>
    </row>
    <row r="34" spans="1:7" x14ac:dyDescent="0.2">
      <c r="A34" s="213"/>
      <c r="B34" s="214"/>
      <c r="C34" s="213"/>
      <c r="D34" s="213"/>
      <c r="E34" s="214"/>
      <c r="F34" s="214"/>
      <c r="G34" s="214"/>
    </row>
    <row r="35" spans="1:7" x14ac:dyDescent="0.2">
      <c r="A35" s="213"/>
      <c r="B35" s="214"/>
      <c r="C35" s="213"/>
      <c r="D35" s="213"/>
      <c r="E35" s="214"/>
      <c r="F35" s="214"/>
      <c r="G35" s="214"/>
    </row>
    <row r="36" spans="1:7" x14ac:dyDescent="0.2">
      <c r="A36" s="213"/>
      <c r="B36" s="214"/>
      <c r="C36" s="213"/>
      <c r="D36" s="213"/>
      <c r="E36" s="214"/>
      <c r="F36" s="214"/>
      <c r="G36" s="214"/>
    </row>
    <row r="37" spans="1:7" x14ac:dyDescent="0.2">
      <c r="A37" s="213"/>
      <c r="B37" s="214"/>
      <c r="C37" s="213"/>
      <c r="D37" s="213"/>
      <c r="E37" s="214"/>
      <c r="F37" s="214"/>
      <c r="G37" s="214"/>
    </row>
    <row r="38" spans="1:7" x14ac:dyDescent="0.2">
      <c r="A38" s="213"/>
      <c r="B38" s="214"/>
      <c r="C38" s="213"/>
      <c r="D38" s="213"/>
      <c r="E38" s="214"/>
      <c r="F38" s="214"/>
      <c r="G38" s="214"/>
    </row>
    <row r="39" spans="1:7" x14ac:dyDescent="0.2">
      <c r="A39" s="213"/>
      <c r="B39" s="214"/>
      <c r="C39" s="213"/>
      <c r="D39" s="213"/>
      <c r="E39" s="214"/>
      <c r="F39" s="214"/>
      <c r="G39" s="214"/>
    </row>
    <row r="40" spans="1:7" x14ac:dyDescent="0.2">
      <c r="A40" s="213"/>
      <c r="B40" s="214"/>
      <c r="C40" s="213"/>
      <c r="D40" s="213"/>
      <c r="E40" s="214"/>
      <c r="F40" s="214"/>
      <c r="G40" s="214"/>
    </row>
    <row r="41" spans="1:7" x14ac:dyDescent="0.2">
      <c r="A41" s="213"/>
      <c r="B41" s="214"/>
      <c r="C41" s="213"/>
      <c r="D41" s="213"/>
      <c r="E41" s="214"/>
      <c r="F41" s="214"/>
      <c r="G41" s="214"/>
    </row>
    <row r="42" spans="1:7" x14ac:dyDescent="0.2">
      <c r="A42" s="213"/>
      <c r="B42" s="214"/>
      <c r="C42" s="213"/>
      <c r="D42" s="213"/>
      <c r="E42" s="214"/>
      <c r="F42" s="214"/>
      <c r="G42" s="214"/>
    </row>
    <row r="43" spans="1:7" x14ac:dyDescent="0.2">
      <c r="A43" s="213"/>
      <c r="B43" s="214"/>
      <c r="C43" s="213"/>
      <c r="D43" s="213"/>
      <c r="E43" s="214"/>
      <c r="F43" s="214"/>
      <c r="G43" s="214"/>
    </row>
    <row r="44" spans="1:7" x14ac:dyDescent="0.2">
      <c r="A44" s="213"/>
      <c r="B44" s="214"/>
      <c r="C44" s="213"/>
      <c r="D44" s="213"/>
      <c r="E44" s="214"/>
      <c r="F44" s="214"/>
      <c r="G44" s="214"/>
    </row>
    <row r="45" spans="1:7" x14ac:dyDescent="0.2">
      <c r="A45" s="213"/>
      <c r="B45" s="214"/>
      <c r="C45" s="213"/>
      <c r="D45" s="213"/>
      <c r="E45" s="214"/>
      <c r="F45" s="214"/>
      <c r="G45" s="214"/>
    </row>
    <row r="46" spans="1:7" x14ac:dyDescent="0.2">
      <c r="A46" s="213"/>
      <c r="B46" s="214"/>
      <c r="C46" s="213"/>
      <c r="D46" s="213"/>
      <c r="E46" s="214"/>
      <c r="F46" s="214"/>
      <c r="G46" s="214"/>
    </row>
    <row r="47" spans="1:7" x14ac:dyDescent="0.2">
      <c r="A47" s="213"/>
      <c r="B47" s="214"/>
      <c r="C47" s="213"/>
      <c r="D47" s="213"/>
      <c r="E47" s="214"/>
      <c r="F47" s="214"/>
      <c r="G47" s="214"/>
    </row>
    <row r="48" spans="1:7" x14ac:dyDescent="0.2">
      <c r="A48" s="213"/>
      <c r="B48" s="214"/>
      <c r="C48" s="213"/>
      <c r="D48" s="213"/>
      <c r="E48" s="214"/>
      <c r="F48" s="214"/>
      <c r="G48" s="214"/>
    </row>
    <row r="49" spans="1:7" x14ac:dyDescent="0.2">
      <c r="A49" s="213"/>
      <c r="B49" s="214"/>
      <c r="C49" s="213"/>
      <c r="D49" s="213"/>
      <c r="E49" s="214"/>
      <c r="F49" s="214"/>
      <c r="G49" s="214"/>
    </row>
    <row r="50" spans="1:7" x14ac:dyDescent="0.2">
      <c r="A50" s="213"/>
      <c r="B50" s="214"/>
      <c r="C50" s="213"/>
      <c r="D50" s="213"/>
      <c r="E50" s="214"/>
      <c r="F50" s="214"/>
      <c r="G50" s="214"/>
    </row>
    <row r="51" spans="1:7" x14ac:dyDescent="0.2">
      <c r="A51" s="213"/>
      <c r="B51" s="214"/>
      <c r="C51" s="213"/>
      <c r="D51" s="213"/>
      <c r="E51" s="214"/>
      <c r="F51" s="214"/>
      <c r="G51" s="214"/>
    </row>
    <row r="52" spans="1:7" x14ac:dyDescent="0.2">
      <c r="A52" s="213"/>
      <c r="B52" s="214"/>
      <c r="C52" s="213"/>
      <c r="D52" s="213"/>
      <c r="E52" s="214"/>
      <c r="F52" s="214"/>
      <c r="G52" s="214"/>
    </row>
    <row r="53" spans="1:7" x14ac:dyDescent="0.2">
      <c r="A53" s="213"/>
      <c r="B53" s="214"/>
      <c r="C53" s="213"/>
      <c r="D53" s="213"/>
      <c r="E53" s="214"/>
      <c r="F53" s="214"/>
      <c r="G53" s="214"/>
    </row>
    <row r="54" spans="1:7" x14ac:dyDescent="0.2">
      <c r="A54" s="213"/>
      <c r="B54" s="214"/>
      <c r="C54" s="213"/>
      <c r="D54" s="213"/>
      <c r="E54" s="214"/>
      <c r="F54" s="214"/>
      <c r="G54" s="214"/>
    </row>
    <row r="55" spans="1:7" x14ac:dyDescent="0.2">
      <c r="A55" s="213"/>
      <c r="B55" s="214"/>
      <c r="C55" s="213"/>
      <c r="D55" s="213"/>
      <c r="E55" s="214"/>
      <c r="F55" s="214"/>
      <c r="G55" s="214"/>
    </row>
    <row r="56" spans="1:7" x14ac:dyDescent="0.2">
      <c r="A56" s="213"/>
      <c r="B56" s="214"/>
      <c r="C56" s="213"/>
      <c r="D56" s="213"/>
      <c r="E56" s="214"/>
      <c r="F56" s="214"/>
      <c r="G56" s="214"/>
    </row>
    <row r="57" spans="1:7" x14ac:dyDescent="0.2">
      <c r="A57" s="213"/>
      <c r="B57" s="214"/>
      <c r="C57" s="213"/>
      <c r="D57" s="213"/>
      <c r="E57" s="214"/>
      <c r="F57" s="214"/>
      <c r="G57" s="214"/>
    </row>
    <row r="58" spans="1:7" x14ac:dyDescent="0.2">
      <c r="A58" s="213"/>
      <c r="B58" s="214"/>
      <c r="C58" s="213"/>
      <c r="D58" s="213"/>
      <c r="E58" s="214"/>
      <c r="F58" s="214"/>
      <c r="G58" s="214"/>
    </row>
    <row r="59" spans="1:7" x14ac:dyDescent="0.2">
      <c r="A59" s="213"/>
      <c r="B59" s="214"/>
      <c r="C59" s="213"/>
      <c r="D59" s="213"/>
      <c r="E59" s="214"/>
      <c r="F59" s="214"/>
      <c r="G59" s="214"/>
    </row>
    <row r="60" spans="1:7" x14ac:dyDescent="0.2">
      <c r="A60" s="213"/>
      <c r="B60" s="214"/>
      <c r="C60" s="213"/>
      <c r="D60" s="213"/>
      <c r="E60" s="214"/>
      <c r="F60" s="214"/>
      <c r="G60" s="214"/>
    </row>
    <row r="61" spans="1:7" x14ac:dyDescent="0.2">
      <c r="A61" s="213"/>
      <c r="B61" s="214"/>
      <c r="C61" s="213"/>
      <c r="D61" s="213"/>
      <c r="E61" s="214"/>
      <c r="F61" s="214"/>
      <c r="G61" s="214"/>
    </row>
    <row r="62" spans="1:7" x14ac:dyDescent="0.2">
      <c r="A62" s="213"/>
      <c r="B62" s="214"/>
      <c r="C62" s="213"/>
      <c r="D62" s="213"/>
      <c r="E62" s="214"/>
      <c r="F62" s="214"/>
      <c r="G62" s="214"/>
    </row>
    <row r="63" spans="1:7" x14ac:dyDescent="0.2">
      <c r="A63" s="213"/>
      <c r="B63" s="214"/>
      <c r="C63" s="213"/>
      <c r="D63" s="213"/>
      <c r="E63" s="214"/>
      <c r="F63" s="214"/>
      <c r="G63" s="214"/>
    </row>
    <row r="64" spans="1:7" x14ac:dyDescent="0.2">
      <c r="A64" s="213"/>
      <c r="B64" s="214"/>
      <c r="C64" s="213"/>
      <c r="D64" s="213"/>
      <c r="E64" s="214"/>
      <c r="F64" s="214"/>
      <c r="G64" s="214"/>
    </row>
    <row r="65" spans="1:7" x14ac:dyDescent="0.2">
      <c r="A65" s="213"/>
      <c r="B65" s="214"/>
      <c r="C65" s="213"/>
      <c r="D65" s="213"/>
      <c r="E65" s="214"/>
      <c r="F65" s="214"/>
      <c r="G65" s="214"/>
    </row>
    <row r="66" spans="1:7" x14ac:dyDescent="0.2">
      <c r="A66" s="213"/>
      <c r="B66" s="214"/>
      <c r="C66" s="213"/>
      <c r="D66" s="213"/>
      <c r="E66" s="214"/>
      <c r="F66" s="214"/>
      <c r="G66" s="214"/>
    </row>
    <row r="67" spans="1:7" x14ac:dyDescent="0.2">
      <c r="A67" s="213"/>
      <c r="B67" s="214"/>
      <c r="C67" s="213"/>
      <c r="D67" s="213"/>
      <c r="E67" s="214"/>
      <c r="F67" s="214"/>
      <c r="G67" s="214"/>
    </row>
    <row r="68" spans="1:7" x14ac:dyDescent="0.2">
      <c r="A68" s="213"/>
      <c r="B68" s="214"/>
      <c r="C68" s="213"/>
      <c r="D68" s="213"/>
      <c r="E68" s="214"/>
      <c r="F68" s="214"/>
      <c r="G68" s="214"/>
    </row>
    <row r="69" spans="1:7" x14ac:dyDescent="0.2">
      <c r="A69" s="213"/>
      <c r="B69" s="214"/>
      <c r="C69" s="213"/>
      <c r="D69" s="213"/>
      <c r="E69" s="214"/>
      <c r="F69" s="214"/>
      <c r="G69" s="214"/>
    </row>
    <row r="70" spans="1:7" x14ac:dyDescent="0.2">
      <c r="A70" s="213"/>
      <c r="B70" s="214"/>
      <c r="C70" s="213"/>
      <c r="D70" s="213"/>
      <c r="E70" s="214"/>
      <c r="F70" s="214"/>
      <c r="G70" s="214"/>
    </row>
    <row r="71" spans="1:7" x14ac:dyDescent="0.2">
      <c r="A71" s="213"/>
      <c r="B71" s="214"/>
      <c r="C71" s="213"/>
      <c r="D71" s="213"/>
      <c r="E71" s="214"/>
      <c r="F71" s="214"/>
      <c r="G71" s="214"/>
    </row>
    <row r="72" spans="1:7" x14ac:dyDescent="0.2">
      <c r="A72" s="213"/>
      <c r="B72" s="214"/>
      <c r="C72" s="213"/>
      <c r="D72" s="213"/>
      <c r="E72" s="214"/>
      <c r="F72" s="214"/>
      <c r="G72" s="214"/>
    </row>
    <row r="73" spans="1:7" x14ac:dyDescent="0.2">
      <c r="A73" s="213"/>
      <c r="B73" s="214"/>
      <c r="C73" s="213"/>
      <c r="D73" s="213"/>
      <c r="E73" s="214"/>
      <c r="F73" s="214"/>
      <c r="G73" s="214"/>
    </row>
    <row r="74" spans="1:7" x14ac:dyDescent="0.2">
      <c r="A74" s="213"/>
      <c r="B74" s="214"/>
      <c r="C74" s="213"/>
      <c r="D74" s="213"/>
      <c r="E74" s="214"/>
      <c r="F74" s="214"/>
      <c r="G74" s="214"/>
    </row>
    <row r="75" spans="1:7" x14ac:dyDescent="0.2">
      <c r="A75" s="213"/>
      <c r="B75" s="214"/>
      <c r="C75" s="213"/>
      <c r="D75" s="213"/>
      <c r="E75" s="214"/>
      <c r="F75" s="214"/>
      <c r="G75" s="214"/>
    </row>
    <row r="76" spans="1:7" x14ac:dyDescent="0.2">
      <c r="A76" s="213"/>
      <c r="B76" s="214"/>
      <c r="C76" s="213"/>
      <c r="D76" s="213"/>
      <c r="E76" s="214"/>
      <c r="F76" s="214"/>
      <c r="G76" s="214"/>
    </row>
    <row r="77" spans="1:7" x14ac:dyDescent="0.2">
      <c r="A77" s="213"/>
      <c r="B77" s="214"/>
      <c r="C77" s="213"/>
      <c r="D77" s="213"/>
      <c r="E77" s="214"/>
      <c r="F77" s="214"/>
      <c r="G77" s="214"/>
    </row>
    <row r="78" spans="1:7" x14ac:dyDescent="0.2">
      <c r="A78" s="213"/>
      <c r="B78" s="214"/>
      <c r="C78" s="213"/>
      <c r="D78" s="213"/>
      <c r="E78" s="214"/>
      <c r="F78" s="214"/>
      <c r="G78" s="214"/>
    </row>
    <row r="79" spans="1:7" x14ac:dyDescent="0.2">
      <c r="A79" s="213"/>
      <c r="B79" s="214"/>
      <c r="C79" s="213"/>
      <c r="D79" s="213"/>
      <c r="E79" s="214"/>
      <c r="F79" s="214"/>
      <c r="G79" s="214"/>
    </row>
    <row r="80" spans="1:7" x14ac:dyDescent="0.2">
      <c r="A80" s="213"/>
      <c r="B80" s="214"/>
      <c r="C80" s="213"/>
      <c r="D80" s="213"/>
      <c r="E80" s="214"/>
      <c r="F80" s="214"/>
      <c r="G80" s="214"/>
    </row>
    <row r="81" spans="1:7" x14ac:dyDescent="0.2">
      <c r="A81" s="213"/>
      <c r="B81" s="214"/>
      <c r="C81" s="213"/>
      <c r="D81" s="213"/>
      <c r="E81" s="214"/>
      <c r="F81" s="214"/>
      <c r="G81" s="214"/>
    </row>
    <row r="82" spans="1:7" x14ac:dyDescent="0.2">
      <c r="A82" s="213"/>
      <c r="B82" s="214"/>
      <c r="C82" s="213"/>
      <c r="D82" s="213"/>
      <c r="E82" s="214"/>
      <c r="F82" s="214"/>
      <c r="G82" s="214"/>
    </row>
    <row r="83" spans="1:7" x14ac:dyDescent="0.2">
      <c r="A83" s="213"/>
      <c r="B83" s="214"/>
      <c r="C83" s="213"/>
      <c r="D83" s="213"/>
      <c r="E83" s="214"/>
      <c r="F83" s="214"/>
      <c r="G83" s="214"/>
    </row>
    <row r="84" spans="1:7" x14ac:dyDescent="0.2">
      <c r="A84" s="213"/>
      <c r="B84" s="214"/>
      <c r="C84" s="213"/>
      <c r="D84" s="213"/>
      <c r="E84" s="214"/>
      <c r="F84" s="214"/>
      <c r="G84" s="214"/>
    </row>
    <row r="85" spans="1:7" x14ac:dyDescent="0.2">
      <c r="A85" s="213"/>
      <c r="B85" s="214"/>
      <c r="C85" s="213"/>
      <c r="D85" s="213"/>
      <c r="E85" s="214"/>
      <c r="F85" s="214"/>
      <c r="G85" s="214"/>
    </row>
    <row r="86" spans="1:7" x14ac:dyDescent="0.2">
      <c r="A86" s="213"/>
      <c r="B86" s="214"/>
      <c r="C86" s="213"/>
      <c r="D86" s="213"/>
      <c r="E86" s="214"/>
      <c r="F86" s="214"/>
      <c r="G86" s="214"/>
    </row>
    <row r="87" spans="1:7" x14ac:dyDescent="0.2">
      <c r="A87" s="213"/>
      <c r="B87" s="214"/>
      <c r="C87" s="213"/>
      <c r="D87" s="213"/>
      <c r="E87" s="214"/>
      <c r="F87" s="214"/>
      <c r="G87" s="214"/>
    </row>
    <row r="88" spans="1:7" x14ac:dyDescent="0.2">
      <c r="A88" s="213"/>
      <c r="B88" s="214"/>
      <c r="C88" s="213"/>
      <c r="D88" s="213"/>
      <c r="E88" s="214"/>
      <c r="F88" s="214"/>
      <c r="G88" s="214"/>
    </row>
    <row r="89" spans="1:7" x14ac:dyDescent="0.2">
      <c r="A89" s="213"/>
      <c r="B89" s="214"/>
      <c r="C89" s="213"/>
      <c r="D89" s="213"/>
      <c r="E89" s="214"/>
      <c r="F89" s="214"/>
      <c r="G89" s="214"/>
    </row>
    <row r="90" spans="1:7" x14ac:dyDescent="0.2">
      <c r="A90" s="213"/>
      <c r="B90" s="214"/>
      <c r="C90" s="213"/>
      <c r="D90" s="213"/>
      <c r="E90" s="214"/>
      <c r="F90" s="214"/>
      <c r="G90" s="214"/>
    </row>
    <row r="91" spans="1:7" x14ac:dyDescent="0.2">
      <c r="A91" s="213"/>
      <c r="B91" s="214"/>
      <c r="C91" s="213"/>
      <c r="D91" s="213"/>
      <c r="E91" s="214"/>
      <c r="F91" s="214"/>
      <c r="G91" s="214"/>
    </row>
    <row r="92" spans="1:7" x14ac:dyDescent="0.2">
      <c r="A92" s="213"/>
      <c r="B92" s="214"/>
      <c r="C92" s="213"/>
      <c r="D92" s="213"/>
      <c r="E92" s="214"/>
      <c r="F92" s="214"/>
      <c r="G92" s="214"/>
    </row>
    <row r="93" spans="1:7" x14ac:dyDescent="0.2">
      <c r="A93" s="213"/>
      <c r="B93" s="214"/>
      <c r="C93" s="213"/>
      <c r="D93" s="213"/>
      <c r="E93" s="214"/>
      <c r="F93" s="214"/>
      <c r="G93" s="214"/>
    </row>
    <row r="94" spans="1:7" x14ac:dyDescent="0.2">
      <c r="A94" s="213"/>
      <c r="B94" s="214"/>
      <c r="C94" s="213"/>
      <c r="D94" s="213"/>
      <c r="E94" s="214"/>
      <c r="F94" s="214"/>
      <c r="G94" s="214"/>
    </row>
    <row r="95" spans="1:7" x14ac:dyDescent="0.2">
      <c r="A95" s="213"/>
      <c r="B95" s="214"/>
      <c r="C95" s="213"/>
      <c r="D95" s="213"/>
      <c r="E95" s="214"/>
      <c r="F95" s="214"/>
      <c r="G95" s="214"/>
    </row>
    <row r="96" spans="1:7" x14ac:dyDescent="0.2">
      <c r="A96" s="213"/>
      <c r="B96" s="214"/>
      <c r="C96" s="213"/>
      <c r="D96" s="213"/>
      <c r="E96" s="214"/>
      <c r="F96" s="214"/>
      <c r="G96" s="214"/>
    </row>
    <row r="97" spans="1:7" x14ac:dyDescent="0.2">
      <c r="A97" s="213"/>
      <c r="B97" s="214"/>
      <c r="C97" s="213"/>
      <c r="D97" s="213"/>
      <c r="E97" s="214"/>
      <c r="F97" s="214"/>
      <c r="G97" s="214"/>
    </row>
    <row r="98" spans="1:7" x14ac:dyDescent="0.2">
      <c r="A98" s="213"/>
      <c r="B98" s="214"/>
      <c r="C98" s="213"/>
      <c r="D98" s="213"/>
      <c r="E98" s="214"/>
      <c r="F98" s="214"/>
      <c r="G98" s="214"/>
    </row>
    <row r="99" spans="1:7" x14ac:dyDescent="0.2">
      <c r="A99" s="213"/>
      <c r="B99" s="214"/>
      <c r="C99" s="213"/>
      <c r="D99" s="213"/>
      <c r="E99" s="214"/>
      <c r="F99" s="214"/>
      <c r="G99" s="214"/>
    </row>
    <row r="100" spans="1:7" x14ac:dyDescent="0.2">
      <c r="A100" s="213"/>
      <c r="B100" s="214"/>
      <c r="C100" s="213"/>
      <c r="D100" s="213"/>
      <c r="E100" s="214"/>
      <c r="F100" s="214"/>
      <c r="G100" s="214"/>
    </row>
    <row r="101" spans="1:7" x14ac:dyDescent="0.2">
      <c r="A101" s="213"/>
      <c r="B101" s="214"/>
      <c r="C101" s="213"/>
      <c r="D101" s="213"/>
      <c r="E101" s="214"/>
      <c r="F101" s="214"/>
      <c r="G101" s="214"/>
    </row>
    <row r="102" spans="1:7" x14ac:dyDescent="0.2">
      <c r="A102" s="213"/>
      <c r="B102" s="214"/>
      <c r="C102" s="213"/>
      <c r="D102" s="213"/>
      <c r="E102" s="214"/>
      <c r="F102" s="214"/>
      <c r="G102" s="214"/>
    </row>
    <row r="103" spans="1:7" x14ac:dyDescent="0.2">
      <c r="A103" s="213"/>
      <c r="B103" s="214"/>
      <c r="C103" s="213"/>
      <c r="D103" s="213"/>
      <c r="E103" s="214"/>
      <c r="F103" s="214"/>
      <c r="G103" s="214"/>
    </row>
    <row r="104" spans="1:7" x14ac:dyDescent="0.2">
      <c r="A104" s="213"/>
      <c r="B104" s="214"/>
      <c r="C104" s="213"/>
      <c r="D104" s="213"/>
      <c r="E104" s="214"/>
      <c r="F104" s="214"/>
      <c r="G104" s="214"/>
    </row>
    <row r="105" spans="1:7" x14ac:dyDescent="0.2">
      <c r="A105" s="213"/>
      <c r="B105" s="214"/>
      <c r="C105" s="213"/>
      <c r="D105" s="213"/>
      <c r="E105" s="214"/>
      <c r="F105" s="214"/>
      <c r="G105" s="214"/>
    </row>
    <row r="106" spans="1:7" x14ac:dyDescent="0.2">
      <c r="A106" s="213"/>
      <c r="B106" s="214"/>
      <c r="C106" s="213"/>
      <c r="D106" s="213"/>
      <c r="E106" s="214"/>
      <c r="F106" s="214"/>
      <c r="G106" s="214"/>
    </row>
    <row r="107" spans="1:7" x14ac:dyDescent="0.2">
      <c r="A107" s="213"/>
      <c r="B107" s="214"/>
      <c r="C107" s="213"/>
      <c r="D107" s="213"/>
      <c r="E107" s="214"/>
      <c r="F107" s="214"/>
      <c r="G107" s="214"/>
    </row>
    <row r="108" spans="1:7" x14ac:dyDescent="0.2">
      <c r="A108" s="213"/>
      <c r="B108" s="214"/>
      <c r="C108" s="213"/>
      <c r="D108" s="213"/>
      <c r="E108" s="214"/>
      <c r="F108" s="214"/>
      <c r="G108" s="214"/>
    </row>
    <row r="109" spans="1:7" x14ac:dyDescent="0.2">
      <c r="A109" s="213"/>
      <c r="B109" s="214"/>
      <c r="C109" s="213"/>
      <c r="D109" s="213"/>
      <c r="E109" s="214"/>
      <c r="F109" s="214"/>
      <c r="G109" s="214"/>
    </row>
    <row r="110" spans="1:7" x14ac:dyDescent="0.2">
      <c r="A110" s="213"/>
      <c r="B110" s="214"/>
      <c r="C110" s="213"/>
      <c r="D110" s="213"/>
      <c r="E110" s="214"/>
      <c r="F110" s="214"/>
      <c r="G110" s="214"/>
    </row>
    <row r="111" spans="1:7" x14ac:dyDescent="0.2">
      <c r="A111" s="213"/>
      <c r="B111" s="214"/>
      <c r="C111" s="213"/>
      <c r="D111" s="213"/>
      <c r="E111" s="214"/>
      <c r="F111" s="214"/>
      <c r="G111" s="214"/>
    </row>
    <row r="112" spans="1:7" x14ac:dyDescent="0.2">
      <c r="A112" s="213"/>
      <c r="B112" s="214"/>
      <c r="C112" s="213"/>
      <c r="D112" s="213"/>
      <c r="E112" s="214"/>
      <c r="F112" s="214"/>
      <c r="G112" s="214"/>
    </row>
    <row r="113" spans="1:7" x14ac:dyDescent="0.2">
      <c r="A113" s="213"/>
      <c r="B113" s="214"/>
      <c r="C113" s="213"/>
      <c r="D113" s="213"/>
      <c r="E113" s="214"/>
      <c r="F113" s="214"/>
      <c r="G113" s="214"/>
    </row>
    <row r="114" spans="1:7" x14ac:dyDescent="0.2">
      <c r="A114" s="213"/>
      <c r="B114" s="214"/>
      <c r="C114" s="213"/>
      <c r="D114" s="213"/>
      <c r="E114" s="214"/>
      <c r="F114" s="214"/>
      <c r="G114" s="214"/>
    </row>
    <row r="115" spans="1:7" x14ac:dyDescent="0.2">
      <c r="A115" s="213"/>
      <c r="B115" s="214"/>
      <c r="C115" s="213"/>
      <c r="D115" s="213"/>
      <c r="E115" s="214"/>
      <c r="F115" s="214"/>
      <c r="G115" s="214"/>
    </row>
    <row r="116" spans="1:7" x14ac:dyDescent="0.2">
      <c r="A116" s="213"/>
      <c r="B116" s="214"/>
      <c r="C116" s="213"/>
      <c r="D116" s="213"/>
      <c r="E116" s="214"/>
      <c r="F116" s="214"/>
      <c r="G116" s="214"/>
    </row>
    <row r="117" spans="1:7" x14ac:dyDescent="0.2">
      <c r="A117" s="213"/>
      <c r="B117" s="214"/>
      <c r="C117" s="213"/>
      <c r="D117" s="213"/>
      <c r="E117" s="214"/>
      <c r="F117" s="214"/>
      <c r="G117" s="214"/>
    </row>
    <row r="118" spans="1:7" x14ac:dyDescent="0.2">
      <c r="A118" s="213"/>
      <c r="B118" s="214"/>
      <c r="C118" s="213"/>
      <c r="D118" s="213"/>
      <c r="E118" s="214"/>
      <c r="F118" s="214"/>
      <c r="G118" s="214"/>
    </row>
    <row r="119" spans="1:7" x14ac:dyDescent="0.2">
      <c r="A119" s="213"/>
      <c r="B119" s="214"/>
      <c r="C119" s="213"/>
      <c r="D119" s="213"/>
      <c r="E119" s="214"/>
      <c r="F119" s="214"/>
      <c r="G119" s="214"/>
    </row>
    <row r="120" spans="1:7" x14ac:dyDescent="0.2">
      <c r="A120" s="213"/>
      <c r="B120" s="214"/>
      <c r="C120" s="213"/>
      <c r="D120" s="213"/>
      <c r="E120" s="214"/>
      <c r="F120" s="214"/>
      <c r="G120" s="214"/>
    </row>
    <row r="121" spans="1:7" x14ac:dyDescent="0.2">
      <c r="A121" s="213"/>
      <c r="B121" s="214"/>
      <c r="C121" s="213"/>
      <c r="D121" s="213"/>
      <c r="E121" s="214"/>
      <c r="F121" s="214"/>
      <c r="G121" s="214"/>
    </row>
    <row r="122" spans="1:7" x14ac:dyDescent="0.2">
      <c r="A122" s="213"/>
      <c r="B122" s="214"/>
      <c r="C122" s="213"/>
      <c r="D122" s="213"/>
      <c r="E122" s="214"/>
      <c r="F122" s="214"/>
      <c r="G122" s="214"/>
    </row>
    <row r="123" spans="1:7" x14ac:dyDescent="0.2">
      <c r="A123" s="213"/>
      <c r="B123" s="214"/>
      <c r="C123" s="213"/>
      <c r="D123" s="213"/>
      <c r="E123" s="214"/>
      <c r="F123" s="214"/>
      <c r="G123" s="214"/>
    </row>
    <row r="124" spans="1:7" x14ac:dyDescent="0.2">
      <c r="A124" s="213"/>
      <c r="B124" s="214"/>
      <c r="C124" s="213"/>
      <c r="D124" s="213"/>
      <c r="E124" s="214"/>
      <c r="F124" s="214"/>
      <c r="G124" s="214"/>
    </row>
    <row r="125" spans="1:7" x14ac:dyDescent="0.2">
      <c r="A125" s="213"/>
      <c r="B125" s="214"/>
      <c r="C125" s="213"/>
      <c r="D125" s="213"/>
      <c r="E125" s="214"/>
      <c r="F125" s="214"/>
      <c r="G125" s="214"/>
    </row>
    <row r="126" spans="1:7" x14ac:dyDescent="0.2">
      <c r="A126" s="213"/>
      <c r="B126" s="214"/>
      <c r="C126" s="213"/>
      <c r="D126" s="213"/>
      <c r="E126" s="214"/>
      <c r="F126" s="214"/>
      <c r="G126" s="214"/>
    </row>
    <row r="127" spans="1:7" x14ac:dyDescent="0.2">
      <c r="A127" s="213"/>
      <c r="B127" s="214"/>
      <c r="C127" s="213"/>
      <c r="D127" s="213"/>
      <c r="E127" s="214"/>
      <c r="F127" s="214"/>
      <c r="G127" s="214"/>
    </row>
    <row r="128" spans="1:7" x14ac:dyDescent="0.2">
      <c r="A128" s="213"/>
      <c r="B128" s="214"/>
      <c r="C128" s="213"/>
      <c r="D128" s="213"/>
      <c r="E128" s="214"/>
      <c r="F128" s="214"/>
      <c r="G128" s="214"/>
    </row>
    <row r="129" spans="1:7" x14ac:dyDescent="0.2">
      <c r="A129" s="213"/>
      <c r="B129" s="214"/>
      <c r="C129" s="213"/>
      <c r="D129" s="213"/>
      <c r="E129" s="214"/>
      <c r="F129" s="214"/>
      <c r="G129" s="214"/>
    </row>
    <row r="130" spans="1:7" x14ac:dyDescent="0.2">
      <c r="A130" s="213"/>
      <c r="B130" s="214"/>
      <c r="C130" s="213"/>
      <c r="D130" s="213"/>
      <c r="E130" s="214"/>
      <c r="F130" s="214"/>
      <c r="G130" s="214"/>
    </row>
    <row r="131" spans="1:7" x14ac:dyDescent="0.2">
      <c r="A131" s="213"/>
      <c r="B131" s="214"/>
      <c r="C131" s="213"/>
      <c r="D131" s="213"/>
      <c r="E131" s="214"/>
      <c r="F131" s="214"/>
      <c r="G131" s="214"/>
    </row>
    <row r="132" spans="1:7" x14ac:dyDescent="0.2">
      <c r="A132" s="213"/>
      <c r="B132" s="214"/>
      <c r="C132" s="213"/>
      <c r="D132" s="213"/>
      <c r="E132" s="214"/>
      <c r="F132" s="214"/>
      <c r="G132" s="214"/>
    </row>
    <row r="133" spans="1:7" x14ac:dyDescent="0.2">
      <c r="A133" s="213"/>
      <c r="B133" s="214"/>
      <c r="C133" s="213"/>
      <c r="D133" s="213"/>
      <c r="E133" s="214"/>
      <c r="F133" s="214"/>
      <c r="G133" s="214"/>
    </row>
    <row r="134" spans="1:7" x14ac:dyDescent="0.2">
      <c r="A134" s="213"/>
      <c r="B134" s="214"/>
      <c r="C134" s="213"/>
      <c r="D134" s="213"/>
      <c r="E134" s="214"/>
      <c r="F134" s="214"/>
      <c r="G134" s="214"/>
    </row>
    <row r="135" spans="1:7" x14ac:dyDescent="0.2">
      <c r="A135" s="213"/>
      <c r="B135" s="214"/>
      <c r="C135" s="213"/>
      <c r="D135" s="213"/>
      <c r="E135" s="214"/>
      <c r="F135" s="214"/>
      <c r="G135" s="214"/>
    </row>
    <row r="136" spans="1:7" x14ac:dyDescent="0.2">
      <c r="A136" s="213"/>
      <c r="B136" s="214"/>
      <c r="C136" s="213"/>
      <c r="D136" s="213"/>
      <c r="E136" s="214"/>
      <c r="F136" s="214"/>
      <c r="G136" s="214"/>
    </row>
    <row r="137" spans="1:7" x14ac:dyDescent="0.2">
      <c r="A137" s="213"/>
      <c r="B137" s="214"/>
      <c r="C137" s="213"/>
      <c r="D137" s="213"/>
      <c r="E137" s="214"/>
      <c r="F137" s="214"/>
      <c r="G137" s="214"/>
    </row>
    <row r="138" spans="1:7" x14ac:dyDescent="0.2">
      <c r="A138" s="213"/>
      <c r="B138" s="214"/>
      <c r="C138" s="213"/>
      <c r="D138" s="213"/>
      <c r="E138" s="214"/>
      <c r="F138" s="214"/>
      <c r="G138" s="214"/>
    </row>
    <row r="139" spans="1:7" x14ac:dyDescent="0.2">
      <c r="A139" s="213"/>
      <c r="B139" s="214"/>
      <c r="C139" s="213"/>
      <c r="D139" s="213"/>
      <c r="E139" s="214"/>
      <c r="F139" s="214"/>
      <c r="G139" s="214"/>
    </row>
    <row r="140" spans="1:7" x14ac:dyDescent="0.2">
      <c r="A140" s="213"/>
      <c r="B140" s="214"/>
      <c r="C140" s="213"/>
      <c r="D140" s="213"/>
      <c r="E140" s="214"/>
      <c r="F140" s="214"/>
      <c r="G140" s="214"/>
    </row>
    <row r="141" spans="1:7" x14ac:dyDescent="0.2">
      <c r="A141" s="213"/>
      <c r="B141" s="214"/>
      <c r="C141" s="213"/>
      <c r="D141" s="213"/>
      <c r="E141" s="214"/>
      <c r="F141" s="214"/>
      <c r="G141" s="214"/>
    </row>
    <row r="142" spans="1:7" x14ac:dyDescent="0.2">
      <c r="A142" s="213"/>
      <c r="B142" s="214"/>
      <c r="C142" s="213"/>
      <c r="D142" s="213"/>
      <c r="E142" s="214"/>
      <c r="F142" s="214"/>
      <c r="G142" s="214"/>
    </row>
    <row r="143" spans="1:7" x14ac:dyDescent="0.2">
      <c r="A143" s="213"/>
      <c r="B143" s="214"/>
      <c r="C143" s="213"/>
      <c r="D143" s="213"/>
      <c r="E143" s="214"/>
      <c r="F143" s="214"/>
      <c r="G143" s="214"/>
    </row>
    <row r="144" spans="1:7" x14ac:dyDescent="0.2">
      <c r="A144" s="213"/>
      <c r="B144" s="214"/>
      <c r="C144" s="213"/>
      <c r="D144" s="213"/>
      <c r="E144" s="214"/>
      <c r="F144" s="214"/>
      <c r="G144" s="214"/>
    </row>
    <row r="145" spans="1:7" x14ac:dyDescent="0.2">
      <c r="A145" s="213"/>
      <c r="B145" s="214"/>
      <c r="C145" s="213"/>
      <c r="D145" s="213"/>
      <c r="E145" s="214"/>
      <c r="F145" s="214"/>
      <c r="G145" s="214"/>
    </row>
    <row r="146" spans="1:7" x14ac:dyDescent="0.2">
      <c r="A146" s="213"/>
      <c r="B146" s="214"/>
      <c r="C146" s="213"/>
      <c r="D146" s="213"/>
      <c r="E146" s="214"/>
      <c r="F146" s="214"/>
      <c r="G146" s="214"/>
    </row>
    <row r="147" spans="1:7" x14ac:dyDescent="0.2">
      <c r="A147" s="213"/>
      <c r="B147" s="214"/>
      <c r="C147" s="213"/>
      <c r="D147" s="213"/>
      <c r="E147" s="214"/>
      <c r="F147" s="214"/>
      <c r="G147" s="214"/>
    </row>
    <row r="148" spans="1:7" x14ac:dyDescent="0.2">
      <c r="A148" s="213"/>
      <c r="B148" s="214"/>
      <c r="C148" s="213"/>
      <c r="D148" s="213"/>
      <c r="E148" s="214"/>
      <c r="F148" s="214"/>
      <c r="G148" s="214"/>
    </row>
    <row r="149" spans="1:7" x14ac:dyDescent="0.2">
      <c r="A149" s="213"/>
      <c r="B149" s="214"/>
      <c r="C149" s="213"/>
      <c r="D149" s="213"/>
      <c r="E149" s="214"/>
      <c r="F149" s="214"/>
      <c r="G149" s="214"/>
    </row>
    <row r="150" spans="1:7" x14ac:dyDescent="0.2">
      <c r="A150" s="213"/>
      <c r="B150" s="214"/>
      <c r="C150" s="213"/>
      <c r="D150" s="213"/>
      <c r="E150" s="214"/>
      <c r="F150" s="214"/>
      <c r="G150" s="214"/>
    </row>
    <row r="151" spans="1:7" x14ac:dyDescent="0.2">
      <c r="A151" s="213"/>
      <c r="B151" s="214"/>
      <c r="C151" s="213"/>
      <c r="D151" s="213"/>
      <c r="E151" s="214"/>
      <c r="F151" s="214"/>
      <c r="G151" s="214"/>
    </row>
    <row r="152" spans="1:7" x14ac:dyDescent="0.2">
      <c r="A152" s="213"/>
      <c r="B152" s="214"/>
      <c r="C152" s="213"/>
      <c r="D152" s="213"/>
      <c r="E152" s="214"/>
      <c r="F152" s="214"/>
      <c r="G152" s="214"/>
    </row>
    <row r="153" spans="1:7" x14ac:dyDescent="0.2">
      <c r="A153" s="213"/>
      <c r="B153" s="214"/>
      <c r="C153" s="213"/>
      <c r="D153" s="213"/>
      <c r="E153" s="214"/>
      <c r="F153" s="214"/>
      <c r="G153" s="214"/>
    </row>
    <row r="154" spans="1:7" x14ac:dyDescent="0.2">
      <c r="A154" s="213"/>
      <c r="B154" s="214"/>
      <c r="C154" s="213"/>
      <c r="D154" s="213"/>
      <c r="E154" s="214"/>
      <c r="F154" s="214"/>
      <c r="G154" s="214"/>
    </row>
    <row r="155" spans="1:7" x14ac:dyDescent="0.2">
      <c r="A155" s="213"/>
      <c r="B155" s="214"/>
      <c r="C155" s="213"/>
      <c r="D155" s="213"/>
      <c r="E155" s="214"/>
      <c r="F155" s="214"/>
      <c r="G155" s="214"/>
    </row>
    <row r="156" spans="1:7" x14ac:dyDescent="0.2">
      <c r="A156" s="213"/>
      <c r="B156" s="214"/>
      <c r="C156" s="213"/>
      <c r="D156" s="213"/>
      <c r="E156" s="214"/>
      <c r="F156" s="214"/>
      <c r="G156" s="214"/>
    </row>
    <row r="157" spans="1:7" x14ac:dyDescent="0.2">
      <c r="A157" s="213"/>
      <c r="B157" s="214"/>
      <c r="C157" s="213"/>
      <c r="D157" s="213"/>
      <c r="E157" s="214"/>
      <c r="F157" s="214"/>
      <c r="G157" s="214"/>
    </row>
    <row r="158" spans="1:7" x14ac:dyDescent="0.2">
      <c r="A158" s="213"/>
      <c r="B158" s="214"/>
      <c r="C158" s="213"/>
      <c r="D158" s="213"/>
      <c r="E158" s="214"/>
      <c r="F158" s="214"/>
      <c r="G158" s="214"/>
    </row>
    <row r="159" spans="1:7" x14ac:dyDescent="0.2">
      <c r="A159" s="213"/>
      <c r="B159" s="214"/>
      <c r="C159" s="213"/>
      <c r="D159" s="213"/>
      <c r="E159" s="214"/>
      <c r="F159" s="214"/>
      <c r="G159" s="214"/>
    </row>
    <row r="160" spans="1:7" x14ac:dyDescent="0.2">
      <c r="A160" s="213"/>
      <c r="B160" s="214"/>
      <c r="C160" s="213"/>
      <c r="D160" s="213"/>
      <c r="E160" s="214"/>
      <c r="F160" s="214"/>
      <c r="G160" s="214"/>
    </row>
    <row r="161" spans="1:7" x14ac:dyDescent="0.2">
      <c r="A161" s="213"/>
      <c r="B161" s="214"/>
      <c r="C161" s="213"/>
      <c r="D161" s="213"/>
      <c r="E161" s="214"/>
      <c r="F161" s="214"/>
      <c r="G161" s="214"/>
    </row>
    <row r="162" spans="1:7" x14ac:dyDescent="0.2">
      <c r="A162" s="213"/>
      <c r="B162" s="214"/>
      <c r="C162" s="213"/>
      <c r="D162" s="213"/>
      <c r="E162" s="214"/>
      <c r="F162" s="214"/>
      <c r="G162" s="214"/>
    </row>
    <row r="163" spans="1:7" x14ac:dyDescent="0.2">
      <c r="A163" s="213"/>
      <c r="B163" s="214"/>
      <c r="C163" s="213"/>
      <c r="D163" s="213"/>
      <c r="E163" s="214"/>
      <c r="F163" s="214"/>
      <c r="G163" s="214"/>
    </row>
    <row r="164" spans="1:7" x14ac:dyDescent="0.2">
      <c r="A164" s="213"/>
      <c r="B164" s="214"/>
      <c r="C164" s="213"/>
      <c r="D164" s="213"/>
      <c r="E164" s="214"/>
      <c r="F164" s="214"/>
      <c r="G164" s="214"/>
    </row>
    <row r="165" spans="1:7" x14ac:dyDescent="0.2">
      <c r="A165" s="213"/>
      <c r="B165" s="214"/>
      <c r="C165" s="213"/>
      <c r="D165" s="213"/>
      <c r="E165" s="214"/>
      <c r="F165" s="214"/>
      <c r="G165" s="214"/>
    </row>
    <row r="166" spans="1:7" x14ac:dyDescent="0.2">
      <c r="A166" s="213"/>
      <c r="B166" s="214"/>
      <c r="C166" s="213"/>
      <c r="D166" s="213"/>
      <c r="E166" s="214"/>
      <c r="F166" s="214"/>
      <c r="G166" s="214"/>
    </row>
    <row r="167" spans="1:7" x14ac:dyDescent="0.2">
      <c r="A167" s="213"/>
      <c r="B167" s="214"/>
      <c r="C167" s="213"/>
      <c r="D167" s="213"/>
      <c r="E167" s="214"/>
      <c r="F167" s="214"/>
      <c r="G167" s="214"/>
    </row>
    <row r="168" spans="1:7" x14ac:dyDescent="0.2">
      <c r="A168" s="213"/>
      <c r="B168" s="214"/>
      <c r="C168" s="213"/>
      <c r="D168" s="213"/>
      <c r="E168" s="214"/>
      <c r="F168" s="214"/>
      <c r="G168" s="214"/>
    </row>
    <row r="169" spans="1:7" x14ac:dyDescent="0.2">
      <c r="A169" s="213"/>
      <c r="B169" s="214"/>
      <c r="C169" s="213"/>
      <c r="D169" s="213"/>
      <c r="E169" s="214"/>
      <c r="F169" s="214"/>
      <c r="G169" s="214"/>
    </row>
    <row r="170" spans="1:7" x14ac:dyDescent="0.2">
      <c r="A170" s="213"/>
      <c r="B170" s="214"/>
      <c r="C170" s="213"/>
      <c r="D170" s="213"/>
      <c r="E170" s="214"/>
      <c r="F170" s="214"/>
      <c r="G170" s="214"/>
    </row>
    <row r="171" spans="1:7" x14ac:dyDescent="0.2">
      <c r="A171" s="213"/>
      <c r="B171" s="214"/>
      <c r="C171" s="213"/>
      <c r="D171" s="213"/>
      <c r="E171" s="214"/>
      <c r="F171" s="214"/>
      <c r="G171" s="214"/>
    </row>
    <row r="172" spans="1:7" x14ac:dyDescent="0.2">
      <c r="A172" s="213"/>
      <c r="B172" s="214"/>
      <c r="C172" s="213"/>
      <c r="D172" s="213"/>
      <c r="E172" s="214"/>
      <c r="F172" s="214"/>
      <c r="G172" s="214"/>
    </row>
    <row r="173" spans="1:7" x14ac:dyDescent="0.2">
      <c r="A173" s="213"/>
      <c r="B173" s="214"/>
      <c r="C173" s="213"/>
      <c r="D173" s="213"/>
      <c r="E173" s="214"/>
      <c r="F173" s="214"/>
      <c r="G173" s="214"/>
    </row>
    <row r="174" spans="1:7" x14ac:dyDescent="0.2">
      <c r="A174" s="213"/>
      <c r="B174" s="214"/>
      <c r="C174" s="213"/>
      <c r="D174" s="213"/>
      <c r="E174" s="214"/>
      <c r="F174" s="214"/>
      <c r="G174" s="214"/>
    </row>
    <row r="175" spans="1:7" x14ac:dyDescent="0.2">
      <c r="A175" s="213"/>
      <c r="B175" s="214"/>
      <c r="C175" s="213"/>
      <c r="D175" s="213"/>
      <c r="E175" s="214"/>
      <c r="F175" s="214"/>
      <c r="G175" s="214"/>
    </row>
    <row r="176" spans="1:7" x14ac:dyDescent="0.2">
      <c r="A176" s="213"/>
      <c r="B176" s="214"/>
      <c r="C176" s="213"/>
      <c r="D176" s="213"/>
      <c r="E176" s="214"/>
      <c r="F176" s="214"/>
      <c r="G176" s="214"/>
    </row>
    <row r="177" spans="1:7" x14ac:dyDescent="0.2">
      <c r="A177" s="213"/>
      <c r="B177" s="214"/>
      <c r="C177" s="213"/>
      <c r="D177" s="213"/>
      <c r="E177" s="214"/>
      <c r="F177" s="214"/>
      <c r="G177" s="214"/>
    </row>
    <row r="178" spans="1:7" x14ac:dyDescent="0.2">
      <c r="A178" s="213"/>
      <c r="B178" s="214"/>
      <c r="C178" s="213"/>
      <c r="D178" s="213"/>
      <c r="E178" s="214"/>
      <c r="F178" s="214"/>
      <c r="G178" s="214"/>
    </row>
    <row r="179" spans="1:7" x14ac:dyDescent="0.2">
      <c r="A179" s="213"/>
      <c r="B179" s="214"/>
      <c r="C179" s="213"/>
      <c r="D179" s="213"/>
      <c r="E179" s="214"/>
      <c r="F179" s="214"/>
      <c r="G179" s="214"/>
    </row>
    <row r="180" spans="1:7" x14ac:dyDescent="0.2">
      <c r="A180" s="213"/>
      <c r="B180" s="214"/>
      <c r="C180" s="213"/>
      <c r="D180" s="213"/>
      <c r="E180" s="214"/>
      <c r="F180" s="214"/>
      <c r="G180" s="214"/>
    </row>
    <row r="181" spans="1:7" x14ac:dyDescent="0.2">
      <c r="A181" s="213"/>
      <c r="B181" s="214"/>
      <c r="C181" s="213"/>
      <c r="D181" s="213"/>
      <c r="E181" s="214"/>
      <c r="F181" s="214"/>
      <c r="G181" s="214"/>
    </row>
    <row r="182" spans="1:7" x14ac:dyDescent="0.2">
      <c r="A182" s="213"/>
      <c r="B182" s="214"/>
      <c r="C182" s="213"/>
      <c r="D182" s="213"/>
      <c r="E182" s="214"/>
      <c r="F182" s="214"/>
      <c r="G182" s="214"/>
    </row>
    <row r="183" spans="1:7" x14ac:dyDescent="0.2">
      <c r="A183" s="213"/>
      <c r="B183" s="214"/>
      <c r="C183" s="213"/>
      <c r="D183" s="213"/>
      <c r="E183" s="214"/>
      <c r="F183" s="214"/>
      <c r="G183" s="214"/>
    </row>
    <row r="184" spans="1:7" x14ac:dyDescent="0.2">
      <c r="A184" s="213"/>
      <c r="B184" s="214"/>
      <c r="C184" s="213"/>
      <c r="D184" s="213"/>
      <c r="E184" s="214"/>
      <c r="F184" s="214"/>
      <c r="G184" s="214"/>
    </row>
    <row r="185" spans="1:7" x14ac:dyDescent="0.2">
      <c r="A185" s="213"/>
      <c r="B185" s="214"/>
      <c r="C185" s="213"/>
      <c r="D185" s="213"/>
      <c r="E185" s="214"/>
      <c r="F185" s="214"/>
      <c r="G185" s="214"/>
    </row>
    <row r="186" spans="1:7" x14ac:dyDescent="0.2">
      <c r="A186" s="213"/>
      <c r="B186" s="214"/>
      <c r="C186" s="213"/>
      <c r="D186" s="213"/>
      <c r="E186" s="214"/>
      <c r="F186" s="214"/>
      <c r="G186" s="214"/>
    </row>
    <row r="187" spans="1:7" x14ac:dyDescent="0.2">
      <c r="A187" s="213"/>
      <c r="B187" s="214"/>
      <c r="C187" s="213"/>
      <c r="D187" s="213"/>
      <c r="E187" s="214"/>
      <c r="F187" s="214"/>
      <c r="G187" s="214"/>
    </row>
    <row r="188" spans="1:7" x14ac:dyDescent="0.2">
      <c r="A188" s="213"/>
      <c r="B188" s="214"/>
      <c r="C188" s="213"/>
      <c r="D188" s="213"/>
      <c r="E188" s="214"/>
      <c r="F188" s="214"/>
      <c r="G188" s="214"/>
    </row>
    <row r="189" spans="1:7" x14ac:dyDescent="0.2">
      <c r="A189" s="213"/>
      <c r="B189" s="214"/>
      <c r="C189" s="213"/>
      <c r="D189" s="213"/>
      <c r="E189" s="214"/>
      <c r="F189" s="214"/>
      <c r="G189" s="214"/>
    </row>
    <row r="190" spans="1:7" x14ac:dyDescent="0.2">
      <c r="A190" s="213"/>
      <c r="B190" s="214"/>
      <c r="C190" s="213"/>
      <c r="D190" s="213"/>
      <c r="E190" s="214"/>
      <c r="F190" s="214"/>
      <c r="G190" s="214"/>
    </row>
    <row r="191" spans="1:7" x14ac:dyDescent="0.2">
      <c r="A191" s="213"/>
      <c r="B191" s="214"/>
      <c r="C191" s="213"/>
      <c r="D191" s="213"/>
      <c r="E191" s="214"/>
      <c r="F191" s="214"/>
      <c r="G191" s="214"/>
    </row>
    <row r="192" spans="1:7" x14ac:dyDescent="0.2">
      <c r="A192" s="213"/>
      <c r="B192" s="214"/>
      <c r="C192" s="213"/>
      <c r="D192" s="213"/>
      <c r="E192" s="214"/>
      <c r="F192" s="214"/>
      <c r="G192" s="214"/>
    </row>
    <row r="193" spans="1:7" x14ac:dyDescent="0.2">
      <c r="A193" s="213"/>
      <c r="B193" s="214"/>
      <c r="C193" s="213"/>
      <c r="D193" s="213"/>
      <c r="E193" s="214"/>
      <c r="F193" s="214"/>
      <c r="G193" s="214"/>
    </row>
    <row r="194" spans="1:7" x14ac:dyDescent="0.2">
      <c r="A194" s="213"/>
      <c r="B194" s="214"/>
      <c r="C194" s="213"/>
      <c r="D194" s="213"/>
      <c r="E194" s="214"/>
      <c r="F194" s="214"/>
      <c r="G194" s="214"/>
    </row>
    <row r="195" spans="1:7" x14ac:dyDescent="0.2">
      <c r="A195" s="213"/>
      <c r="B195" s="214"/>
      <c r="C195" s="213"/>
      <c r="D195" s="213"/>
      <c r="E195" s="214"/>
      <c r="F195" s="214"/>
      <c r="G195" s="214"/>
    </row>
    <row r="196" spans="1:7" x14ac:dyDescent="0.2">
      <c r="A196" s="213"/>
      <c r="B196" s="214"/>
      <c r="C196" s="213"/>
      <c r="D196" s="213"/>
      <c r="E196" s="214"/>
      <c r="F196" s="214"/>
      <c r="G196" s="214"/>
    </row>
    <row r="197" spans="1:7" x14ac:dyDescent="0.2">
      <c r="A197" s="213"/>
      <c r="B197" s="214"/>
      <c r="C197" s="213"/>
      <c r="D197" s="213"/>
      <c r="E197" s="214"/>
      <c r="F197" s="214"/>
      <c r="G197" s="214"/>
    </row>
    <row r="198" spans="1:7" x14ac:dyDescent="0.2">
      <c r="A198" s="213"/>
      <c r="B198" s="214"/>
      <c r="C198" s="213"/>
      <c r="D198" s="213"/>
      <c r="E198" s="214"/>
      <c r="F198" s="214"/>
      <c r="G198" s="214"/>
    </row>
    <row r="199" spans="1:7" x14ac:dyDescent="0.2">
      <c r="A199" s="213"/>
      <c r="B199" s="214"/>
      <c r="C199" s="213"/>
      <c r="D199" s="213"/>
      <c r="E199" s="214"/>
      <c r="F199" s="214"/>
      <c r="G199" s="214"/>
    </row>
    <row r="200" spans="1:7" x14ac:dyDescent="0.2">
      <c r="A200" s="213"/>
      <c r="B200" s="214"/>
      <c r="C200" s="213"/>
      <c r="D200" s="213"/>
      <c r="E200" s="214"/>
      <c r="F200" s="214"/>
      <c r="G200" s="214"/>
    </row>
    <row r="201" spans="1:7" x14ac:dyDescent="0.2">
      <c r="A201" s="213"/>
      <c r="B201" s="214"/>
      <c r="C201" s="213"/>
      <c r="D201" s="213"/>
      <c r="E201" s="214"/>
      <c r="F201" s="214"/>
      <c r="G201" s="214"/>
    </row>
    <row r="202" spans="1:7" x14ac:dyDescent="0.2">
      <c r="A202" s="213"/>
      <c r="B202" s="214"/>
      <c r="C202" s="213"/>
      <c r="D202" s="213"/>
      <c r="E202" s="214"/>
      <c r="F202" s="214"/>
      <c r="G202" s="214"/>
    </row>
    <row r="203" spans="1:7" x14ac:dyDescent="0.2">
      <c r="A203" s="213"/>
      <c r="B203" s="214"/>
      <c r="C203" s="213"/>
      <c r="D203" s="213"/>
      <c r="E203" s="214"/>
      <c r="F203" s="214"/>
      <c r="G203" s="214"/>
    </row>
    <row r="204" spans="1:7" x14ac:dyDescent="0.2">
      <c r="A204" s="213"/>
      <c r="B204" s="214"/>
      <c r="C204" s="213"/>
      <c r="D204" s="213"/>
      <c r="E204" s="214"/>
      <c r="F204" s="214"/>
      <c r="G204" s="214"/>
    </row>
    <row r="205" spans="1:7" x14ac:dyDescent="0.2">
      <c r="A205" s="213"/>
      <c r="B205" s="214"/>
      <c r="C205" s="213"/>
      <c r="D205" s="213"/>
      <c r="E205" s="214"/>
      <c r="F205" s="214"/>
      <c r="G205" s="214"/>
    </row>
    <row r="206" spans="1:7" x14ac:dyDescent="0.2">
      <c r="A206" s="213"/>
      <c r="B206" s="214"/>
      <c r="C206" s="213"/>
      <c r="D206" s="213"/>
      <c r="E206" s="214"/>
      <c r="F206" s="214"/>
      <c r="G206" s="214"/>
    </row>
    <row r="207" spans="1:7" x14ac:dyDescent="0.2">
      <c r="A207" s="213"/>
      <c r="B207" s="214"/>
      <c r="C207" s="213"/>
      <c r="D207" s="213"/>
      <c r="E207" s="214"/>
      <c r="F207" s="214"/>
      <c r="G207" s="214"/>
    </row>
    <row r="208" spans="1:7" x14ac:dyDescent="0.2">
      <c r="A208" s="213"/>
      <c r="B208" s="214"/>
      <c r="C208" s="213"/>
      <c r="D208" s="213"/>
      <c r="E208" s="214"/>
      <c r="F208" s="214"/>
      <c r="G208" s="214"/>
    </row>
    <row r="209" spans="1:7" x14ac:dyDescent="0.2">
      <c r="A209" s="213"/>
      <c r="B209" s="214"/>
      <c r="C209" s="213"/>
      <c r="D209" s="213"/>
      <c r="E209" s="214"/>
      <c r="F209" s="214"/>
      <c r="G209" s="214"/>
    </row>
    <row r="210" spans="1:7" x14ac:dyDescent="0.2">
      <c r="A210" s="213"/>
      <c r="B210" s="214"/>
      <c r="C210" s="213"/>
      <c r="D210" s="213"/>
      <c r="E210" s="214"/>
      <c r="F210" s="214"/>
      <c r="G210" s="214"/>
    </row>
    <row r="211" spans="1:7" x14ac:dyDescent="0.2">
      <c r="A211" s="213"/>
      <c r="B211" s="214"/>
      <c r="C211" s="213"/>
      <c r="D211" s="213"/>
      <c r="E211" s="214"/>
      <c r="F211" s="214"/>
      <c r="G211" s="214"/>
    </row>
    <row r="212" spans="1:7" x14ac:dyDescent="0.2">
      <c r="A212" s="213"/>
      <c r="B212" s="214"/>
      <c r="C212" s="213"/>
      <c r="D212" s="213"/>
      <c r="E212" s="214"/>
      <c r="F212" s="214"/>
      <c r="G212" s="214"/>
    </row>
    <row r="213" spans="1:7" x14ac:dyDescent="0.2">
      <c r="A213" s="213"/>
      <c r="B213" s="214"/>
      <c r="C213" s="213"/>
      <c r="D213" s="213"/>
      <c r="E213" s="214"/>
      <c r="F213" s="214"/>
      <c r="G213" s="214"/>
    </row>
    <row r="214" spans="1:7" x14ac:dyDescent="0.2">
      <c r="A214" s="213"/>
      <c r="B214" s="214"/>
      <c r="C214" s="213"/>
      <c r="D214" s="213"/>
      <c r="E214" s="214"/>
      <c r="F214" s="214"/>
      <c r="G214" s="214"/>
    </row>
    <row r="215" spans="1:7" x14ac:dyDescent="0.2">
      <c r="A215" s="213"/>
      <c r="B215" s="214"/>
      <c r="C215" s="213"/>
      <c r="D215" s="213"/>
      <c r="E215" s="214"/>
      <c r="F215" s="214"/>
      <c r="G215" s="214"/>
    </row>
    <row r="216" spans="1:7" x14ac:dyDescent="0.2">
      <c r="A216" s="213"/>
      <c r="B216" s="214"/>
      <c r="C216" s="213"/>
      <c r="D216" s="213"/>
      <c r="E216" s="214"/>
      <c r="F216" s="214"/>
      <c r="G216" s="214"/>
    </row>
    <row r="217" spans="1:7" x14ac:dyDescent="0.2">
      <c r="A217" s="213"/>
      <c r="B217" s="214"/>
      <c r="C217" s="213"/>
      <c r="D217" s="213"/>
      <c r="E217" s="214"/>
      <c r="F217" s="214"/>
      <c r="G217" s="214"/>
    </row>
    <row r="218" spans="1:7" x14ac:dyDescent="0.2">
      <c r="A218" s="213"/>
      <c r="B218" s="214"/>
      <c r="C218" s="213"/>
      <c r="D218" s="213"/>
      <c r="E218" s="214"/>
      <c r="F218" s="214"/>
      <c r="G218" s="214"/>
    </row>
    <row r="219" spans="1:7" x14ac:dyDescent="0.2">
      <c r="A219" s="213"/>
      <c r="B219" s="214"/>
      <c r="C219" s="213"/>
      <c r="D219" s="213"/>
      <c r="E219" s="214"/>
      <c r="F219" s="214"/>
      <c r="G219" s="214"/>
    </row>
    <row r="220" spans="1:7" x14ac:dyDescent="0.2">
      <c r="A220" s="213"/>
      <c r="B220" s="214"/>
      <c r="C220" s="213"/>
      <c r="D220" s="213"/>
      <c r="E220" s="214"/>
      <c r="F220" s="214"/>
      <c r="G220" s="214"/>
    </row>
    <row r="221" spans="1:7" x14ac:dyDescent="0.2">
      <c r="A221" s="213"/>
      <c r="B221" s="214"/>
      <c r="C221" s="213"/>
      <c r="D221" s="213"/>
      <c r="E221" s="214"/>
      <c r="F221" s="214"/>
      <c r="G221" s="214"/>
    </row>
    <row r="222" spans="1:7" x14ac:dyDescent="0.2">
      <c r="A222" s="213"/>
      <c r="B222" s="214"/>
      <c r="C222" s="213"/>
      <c r="D222" s="213"/>
      <c r="E222" s="214"/>
      <c r="F222" s="214"/>
      <c r="G222" s="214"/>
    </row>
    <row r="223" spans="1:7" x14ac:dyDescent="0.2">
      <c r="A223" s="213"/>
      <c r="B223" s="214"/>
      <c r="C223" s="213"/>
      <c r="D223" s="213"/>
      <c r="E223" s="214"/>
      <c r="F223" s="214"/>
      <c r="G223" s="214"/>
    </row>
    <row r="224" spans="1:7" x14ac:dyDescent="0.2">
      <c r="A224" s="213"/>
      <c r="B224" s="214"/>
      <c r="C224" s="213"/>
      <c r="D224" s="213"/>
      <c r="E224" s="214"/>
      <c r="F224" s="214"/>
      <c r="G224" s="214"/>
    </row>
    <row r="225" spans="1:7" x14ac:dyDescent="0.2">
      <c r="A225" s="213"/>
      <c r="B225" s="214"/>
      <c r="C225" s="213"/>
      <c r="D225" s="213"/>
      <c r="E225" s="214"/>
      <c r="F225" s="214"/>
      <c r="G225" s="214"/>
    </row>
    <row r="226" spans="1:7" x14ac:dyDescent="0.2">
      <c r="A226" s="213"/>
      <c r="B226" s="214"/>
      <c r="C226" s="213"/>
      <c r="D226" s="213"/>
      <c r="E226" s="214"/>
      <c r="F226" s="214"/>
      <c r="G226" s="214"/>
    </row>
    <row r="227" spans="1:7" x14ac:dyDescent="0.2">
      <c r="A227" s="213"/>
      <c r="B227" s="214"/>
      <c r="C227" s="213"/>
      <c r="D227" s="213"/>
      <c r="E227" s="214"/>
      <c r="F227" s="214"/>
      <c r="G227" s="214"/>
    </row>
    <row r="228" spans="1:7" x14ac:dyDescent="0.2">
      <c r="A228" s="213"/>
      <c r="B228" s="214"/>
      <c r="C228" s="213"/>
      <c r="D228" s="213"/>
      <c r="E228" s="214"/>
      <c r="F228" s="214"/>
      <c r="G228" s="214"/>
    </row>
    <row r="229" spans="1:7" x14ac:dyDescent="0.2">
      <c r="A229" s="213"/>
      <c r="B229" s="214"/>
      <c r="C229" s="213"/>
      <c r="D229" s="213"/>
      <c r="E229" s="214"/>
      <c r="F229" s="214"/>
      <c r="G229" s="214"/>
    </row>
    <row r="230" spans="1:7" x14ac:dyDescent="0.2">
      <c r="A230" s="213"/>
      <c r="B230" s="214"/>
      <c r="C230" s="213"/>
      <c r="D230" s="213"/>
      <c r="E230" s="214"/>
      <c r="F230" s="214"/>
      <c r="G230" s="214"/>
    </row>
    <row r="231" spans="1:7" x14ac:dyDescent="0.2">
      <c r="A231" s="213"/>
      <c r="B231" s="214"/>
      <c r="C231" s="213"/>
      <c r="D231" s="213"/>
      <c r="E231" s="214"/>
      <c r="F231" s="214"/>
      <c r="G231" s="214"/>
    </row>
    <row r="232" spans="1:7" x14ac:dyDescent="0.2">
      <c r="A232" s="213"/>
      <c r="B232" s="214"/>
      <c r="C232" s="213"/>
      <c r="D232" s="213"/>
      <c r="E232" s="214"/>
      <c r="F232" s="214"/>
      <c r="G232" s="214"/>
    </row>
    <row r="233" spans="1:7" x14ac:dyDescent="0.2">
      <c r="A233" s="213"/>
      <c r="B233" s="214"/>
      <c r="C233" s="213"/>
      <c r="D233" s="213"/>
      <c r="E233" s="214"/>
      <c r="F233" s="214"/>
      <c r="G233" s="214"/>
    </row>
    <row r="234" spans="1:7" x14ac:dyDescent="0.2">
      <c r="A234" s="213"/>
      <c r="B234" s="214"/>
      <c r="C234" s="213"/>
      <c r="D234" s="213"/>
      <c r="E234" s="214"/>
      <c r="F234" s="214"/>
      <c r="G234" s="214"/>
    </row>
    <row r="235" spans="1:7" x14ac:dyDescent="0.2">
      <c r="A235" s="213"/>
      <c r="B235" s="214"/>
      <c r="C235" s="213"/>
      <c r="D235" s="213"/>
      <c r="E235" s="214"/>
      <c r="F235" s="214"/>
      <c r="G235" s="214"/>
    </row>
    <row r="236" spans="1:7" x14ac:dyDescent="0.2">
      <c r="A236" s="213"/>
      <c r="B236" s="214"/>
      <c r="C236" s="213"/>
      <c r="D236" s="213"/>
      <c r="E236" s="214"/>
      <c r="F236" s="214"/>
      <c r="G236" s="214"/>
    </row>
    <row r="237" spans="1:7" x14ac:dyDescent="0.2">
      <c r="A237" s="213"/>
      <c r="B237" s="214"/>
      <c r="C237" s="213"/>
      <c r="D237" s="213"/>
      <c r="E237" s="214"/>
      <c r="F237" s="214"/>
      <c r="G237" s="214"/>
    </row>
    <row r="238" spans="1:7" x14ac:dyDescent="0.2">
      <c r="A238" s="213"/>
      <c r="B238" s="214"/>
      <c r="C238" s="213"/>
      <c r="D238" s="213"/>
      <c r="E238" s="214"/>
      <c r="F238" s="214"/>
      <c r="G238" s="214"/>
    </row>
    <row r="239" spans="1:7" x14ac:dyDescent="0.2">
      <c r="A239" s="213"/>
      <c r="B239" s="214"/>
      <c r="C239" s="213"/>
      <c r="D239" s="213"/>
      <c r="E239" s="214"/>
      <c r="F239" s="214"/>
      <c r="G239" s="214"/>
    </row>
    <row r="240" spans="1:7" x14ac:dyDescent="0.2">
      <c r="A240" s="213"/>
      <c r="B240" s="214"/>
      <c r="C240" s="213"/>
      <c r="D240" s="213"/>
      <c r="E240" s="214"/>
      <c r="F240" s="214"/>
      <c r="G240" s="214"/>
    </row>
    <row r="241" spans="1:7" x14ac:dyDescent="0.2">
      <c r="A241" s="213"/>
      <c r="B241" s="214"/>
      <c r="C241" s="213"/>
      <c r="D241" s="213"/>
      <c r="E241" s="214"/>
      <c r="F241" s="214"/>
      <c r="G241" s="214"/>
    </row>
    <row r="242" spans="1:7" x14ac:dyDescent="0.2">
      <c r="A242" s="213"/>
      <c r="B242" s="214"/>
      <c r="C242" s="213"/>
      <c r="D242" s="213"/>
      <c r="E242" s="214"/>
      <c r="F242" s="214"/>
      <c r="G242" s="214"/>
    </row>
    <row r="243" spans="1:7" x14ac:dyDescent="0.2">
      <c r="A243" s="213"/>
      <c r="B243" s="214"/>
      <c r="C243" s="213"/>
      <c r="D243" s="213"/>
      <c r="E243" s="214"/>
      <c r="F243" s="214"/>
      <c r="G243" s="214"/>
    </row>
    <row r="244" spans="1:7" x14ac:dyDescent="0.2">
      <c r="A244" s="213"/>
      <c r="B244" s="214"/>
      <c r="C244" s="213"/>
      <c r="D244" s="213"/>
      <c r="E244" s="214"/>
      <c r="F244" s="214"/>
      <c r="G244" s="214"/>
    </row>
    <row r="245" spans="1:7" x14ac:dyDescent="0.2">
      <c r="A245" s="213"/>
      <c r="B245" s="214"/>
      <c r="C245" s="213"/>
      <c r="D245" s="213"/>
      <c r="E245" s="214"/>
      <c r="F245" s="214"/>
      <c r="G245" s="214"/>
    </row>
    <row r="246" spans="1:7" x14ac:dyDescent="0.2">
      <c r="A246" s="213"/>
      <c r="B246" s="214"/>
      <c r="C246" s="213"/>
      <c r="D246" s="213"/>
      <c r="E246" s="214"/>
      <c r="F246" s="214"/>
      <c r="G246" s="214"/>
    </row>
    <row r="247" spans="1:7" x14ac:dyDescent="0.2">
      <c r="A247" s="213"/>
      <c r="B247" s="214"/>
      <c r="C247" s="213"/>
      <c r="D247" s="213"/>
      <c r="E247" s="214"/>
      <c r="F247" s="214"/>
      <c r="G247" s="214"/>
    </row>
    <row r="248" spans="1:7" x14ac:dyDescent="0.2">
      <c r="A248" s="213"/>
      <c r="B248" s="214"/>
      <c r="C248" s="213"/>
      <c r="D248" s="213"/>
      <c r="E248" s="214"/>
      <c r="F248" s="214"/>
      <c r="G248" s="214"/>
    </row>
    <row r="249" spans="1:7" x14ac:dyDescent="0.2">
      <c r="A249" s="213"/>
      <c r="B249" s="214"/>
      <c r="C249" s="213"/>
      <c r="D249" s="213"/>
      <c r="E249" s="214"/>
      <c r="F249" s="214"/>
      <c r="G249" s="214"/>
    </row>
    <row r="250" spans="1:7" x14ac:dyDescent="0.2">
      <c r="A250" s="213"/>
      <c r="B250" s="214"/>
      <c r="C250" s="213"/>
      <c r="D250" s="213"/>
      <c r="E250" s="214"/>
      <c r="F250" s="214"/>
      <c r="G250" s="214"/>
    </row>
    <row r="251" spans="1:7" x14ac:dyDescent="0.2">
      <c r="A251" s="213"/>
      <c r="B251" s="214"/>
      <c r="C251" s="213"/>
      <c r="D251" s="213"/>
      <c r="E251" s="214"/>
      <c r="F251" s="214"/>
      <c r="G251" s="214"/>
    </row>
    <row r="252" spans="1:7" x14ac:dyDescent="0.2">
      <c r="A252" s="213"/>
      <c r="B252" s="214"/>
      <c r="C252" s="213"/>
      <c r="D252" s="213"/>
      <c r="E252" s="214"/>
      <c r="F252" s="214"/>
      <c r="G252" s="214"/>
    </row>
    <row r="253" spans="1:7" x14ac:dyDescent="0.2">
      <c r="A253" s="213"/>
      <c r="B253" s="214"/>
      <c r="C253" s="213"/>
      <c r="D253" s="213"/>
      <c r="E253" s="214"/>
      <c r="F253" s="214"/>
      <c r="G253" s="214"/>
    </row>
    <row r="254" spans="1:7" x14ac:dyDescent="0.2">
      <c r="A254" s="213"/>
      <c r="B254" s="214"/>
      <c r="C254" s="213"/>
      <c r="D254" s="213"/>
      <c r="E254" s="214"/>
      <c r="F254" s="214"/>
      <c r="G254" s="214"/>
    </row>
    <row r="255" spans="1:7" x14ac:dyDescent="0.2">
      <c r="A255" s="213"/>
      <c r="B255" s="214"/>
      <c r="C255" s="213"/>
      <c r="D255" s="213"/>
      <c r="E255" s="214"/>
      <c r="F255" s="214"/>
      <c r="G255" s="214"/>
    </row>
    <row r="256" spans="1:7" x14ac:dyDescent="0.2">
      <c r="A256" s="213"/>
      <c r="B256" s="214"/>
      <c r="C256" s="213"/>
      <c r="D256" s="213"/>
      <c r="E256" s="214"/>
      <c r="F256" s="214"/>
      <c r="G256" s="214"/>
    </row>
    <row r="257" spans="1:7" x14ac:dyDescent="0.2">
      <c r="A257" s="213"/>
      <c r="B257" s="214"/>
      <c r="C257" s="213"/>
      <c r="D257" s="213"/>
      <c r="E257" s="214"/>
      <c r="F257" s="214"/>
      <c r="G257" s="214"/>
    </row>
    <row r="258" spans="1:7" x14ac:dyDescent="0.2">
      <c r="A258" s="213"/>
      <c r="B258" s="214"/>
      <c r="C258" s="213"/>
      <c r="D258" s="213"/>
      <c r="E258" s="214"/>
      <c r="F258" s="214"/>
      <c r="G258" s="214"/>
    </row>
    <row r="259" spans="1:7" x14ac:dyDescent="0.2">
      <c r="A259" s="213"/>
      <c r="B259" s="214"/>
      <c r="C259" s="213"/>
      <c r="D259" s="213"/>
      <c r="E259" s="214"/>
      <c r="F259" s="214"/>
      <c r="G259" s="214"/>
    </row>
    <row r="260" spans="1:7" x14ac:dyDescent="0.2">
      <c r="A260" s="213"/>
      <c r="B260" s="214"/>
      <c r="C260" s="213"/>
      <c r="D260" s="213"/>
      <c r="E260" s="214"/>
      <c r="F260" s="214"/>
      <c r="G260" s="214"/>
    </row>
    <row r="261" spans="1:7" x14ac:dyDescent="0.2">
      <c r="A261" s="213"/>
      <c r="B261" s="214"/>
      <c r="C261" s="213"/>
      <c r="D261" s="213"/>
      <c r="E261" s="214"/>
      <c r="F261" s="214"/>
      <c r="G261" s="214"/>
    </row>
    <row r="262" spans="1:7" x14ac:dyDescent="0.2">
      <c r="A262" s="213"/>
      <c r="B262" s="214"/>
      <c r="C262" s="213"/>
      <c r="D262" s="213"/>
      <c r="E262" s="214"/>
      <c r="F262" s="214"/>
      <c r="G262" s="214"/>
    </row>
    <row r="263" spans="1:7" x14ac:dyDescent="0.2">
      <c r="A263" s="213"/>
      <c r="B263" s="214"/>
      <c r="C263" s="213"/>
      <c r="D263" s="213"/>
      <c r="E263" s="214"/>
      <c r="F263" s="214"/>
      <c r="G263" s="214"/>
    </row>
    <row r="264" spans="1:7" x14ac:dyDescent="0.2">
      <c r="A264" s="213"/>
      <c r="B264" s="214"/>
      <c r="C264" s="213"/>
      <c r="D264" s="213"/>
      <c r="E264" s="214"/>
      <c r="F264" s="214"/>
      <c r="G264" s="214"/>
    </row>
    <row r="265" spans="1:7" x14ac:dyDescent="0.2">
      <c r="A265" s="213"/>
      <c r="B265" s="214"/>
      <c r="C265" s="213"/>
      <c r="D265" s="213"/>
      <c r="E265" s="214"/>
      <c r="F265" s="214"/>
      <c r="G265" s="214"/>
    </row>
    <row r="266" spans="1:7" x14ac:dyDescent="0.2">
      <c r="A266" s="213"/>
      <c r="B266" s="214"/>
      <c r="C266" s="213"/>
      <c r="D266" s="213"/>
      <c r="E266" s="214"/>
      <c r="F266" s="214"/>
      <c r="G266" s="214"/>
    </row>
    <row r="267" spans="1:7" x14ac:dyDescent="0.2">
      <c r="A267" s="213"/>
      <c r="B267" s="214"/>
      <c r="C267" s="213"/>
      <c r="D267" s="213"/>
      <c r="E267" s="214"/>
      <c r="F267" s="214"/>
      <c r="G267" s="214"/>
    </row>
    <row r="268" spans="1:7" x14ac:dyDescent="0.2">
      <c r="A268" s="213"/>
      <c r="B268" s="214"/>
      <c r="C268" s="213"/>
      <c r="D268" s="213"/>
      <c r="E268" s="214"/>
      <c r="F268" s="214"/>
      <c r="G268" s="214"/>
    </row>
    <row r="269" spans="1:7" x14ac:dyDescent="0.2">
      <c r="A269" s="213"/>
      <c r="B269" s="214"/>
      <c r="C269" s="213"/>
      <c r="D269" s="213"/>
      <c r="E269" s="214"/>
      <c r="F269" s="214"/>
      <c r="G269" s="214"/>
    </row>
    <row r="270" spans="1:7" x14ac:dyDescent="0.2">
      <c r="A270" s="213"/>
      <c r="B270" s="214"/>
      <c r="C270" s="213"/>
      <c r="D270" s="213"/>
      <c r="E270" s="214"/>
      <c r="F270" s="214"/>
      <c r="G270" s="214"/>
    </row>
    <row r="271" spans="1:7" x14ac:dyDescent="0.2">
      <c r="A271" s="213"/>
      <c r="B271" s="214"/>
      <c r="C271" s="213"/>
      <c r="D271" s="213"/>
      <c r="E271" s="214"/>
      <c r="F271" s="214"/>
      <c r="G271" s="214"/>
    </row>
    <row r="272" spans="1:7" x14ac:dyDescent="0.2">
      <c r="A272" s="213"/>
      <c r="B272" s="214"/>
      <c r="C272" s="213"/>
      <c r="D272" s="213"/>
      <c r="E272" s="214"/>
      <c r="F272" s="214"/>
      <c r="G272" s="214"/>
    </row>
    <row r="273" spans="1:7" x14ac:dyDescent="0.2">
      <c r="A273" s="213"/>
      <c r="B273" s="214"/>
      <c r="C273" s="213"/>
      <c r="D273" s="213"/>
      <c r="E273" s="214"/>
      <c r="F273" s="214"/>
      <c r="G273" s="214"/>
    </row>
    <row r="274" spans="1:7" x14ac:dyDescent="0.2">
      <c r="A274" s="213"/>
      <c r="B274" s="214"/>
      <c r="C274" s="213"/>
      <c r="D274" s="213"/>
      <c r="E274" s="214"/>
      <c r="F274" s="214"/>
      <c r="G274" s="214"/>
    </row>
    <row r="275" spans="1:7" x14ac:dyDescent="0.2">
      <c r="A275" s="213"/>
      <c r="B275" s="214"/>
      <c r="C275" s="213"/>
      <c r="D275" s="213"/>
      <c r="E275" s="214"/>
      <c r="F275" s="214"/>
      <c r="G275" s="214"/>
    </row>
    <row r="276" spans="1:7" x14ac:dyDescent="0.2">
      <c r="A276" s="213"/>
      <c r="B276" s="214"/>
      <c r="C276" s="213"/>
      <c r="D276" s="213"/>
      <c r="E276" s="214"/>
      <c r="F276" s="214"/>
      <c r="G276" s="214"/>
    </row>
    <row r="277" spans="1:7" x14ac:dyDescent="0.2">
      <c r="A277" s="213"/>
      <c r="B277" s="214"/>
      <c r="C277" s="213"/>
      <c r="D277" s="213"/>
      <c r="E277" s="214"/>
      <c r="F277" s="214"/>
      <c r="G277" s="214"/>
    </row>
    <row r="278" spans="1:7" x14ac:dyDescent="0.2">
      <c r="A278" s="213"/>
      <c r="B278" s="214"/>
      <c r="C278" s="213"/>
      <c r="D278" s="213"/>
      <c r="E278" s="214"/>
      <c r="F278" s="214"/>
      <c r="G278" s="214"/>
    </row>
    <row r="279" spans="1:7" x14ac:dyDescent="0.2">
      <c r="A279" s="213"/>
      <c r="B279" s="214"/>
      <c r="C279" s="213"/>
      <c r="D279" s="213"/>
      <c r="E279" s="214"/>
      <c r="F279" s="214"/>
      <c r="G279" s="214"/>
    </row>
    <row r="280" spans="1:7" x14ac:dyDescent="0.2">
      <c r="A280" s="213"/>
      <c r="B280" s="214"/>
      <c r="C280" s="213"/>
      <c r="D280" s="213"/>
      <c r="E280" s="214"/>
      <c r="F280" s="214"/>
      <c r="G280" s="214"/>
    </row>
    <row r="281" spans="1:7" x14ac:dyDescent="0.2">
      <c r="A281" s="213"/>
      <c r="B281" s="214"/>
      <c r="C281" s="213"/>
      <c r="D281" s="213"/>
      <c r="E281" s="214"/>
      <c r="F281" s="214"/>
      <c r="G281" s="214"/>
    </row>
    <row r="282" spans="1:7" x14ac:dyDescent="0.2">
      <c r="A282" s="213"/>
      <c r="B282" s="214"/>
      <c r="C282" s="213"/>
      <c r="D282" s="213"/>
      <c r="E282" s="214"/>
      <c r="F282" s="214"/>
      <c r="G282" s="214"/>
    </row>
    <row r="283" spans="1:7" x14ac:dyDescent="0.2">
      <c r="A283" s="213"/>
      <c r="B283" s="214"/>
      <c r="C283" s="213"/>
      <c r="D283" s="213"/>
      <c r="E283" s="214"/>
      <c r="F283" s="214"/>
      <c r="G283" s="214"/>
    </row>
    <row r="284" spans="1:7" x14ac:dyDescent="0.2">
      <c r="A284" s="213"/>
      <c r="B284" s="214"/>
      <c r="C284" s="213"/>
      <c r="D284" s="213"/>
      <c r="E284" s="214"/>
      <c r="F284" s="214"/>
      <c r="G284" s="214"/>
    </row>
    <row r="285" spans="1:7" x14ac:dyDescent="0.2">
      <c r="A285" s="213"/>
      <c r="B285" s="214"/>
      <c r="C285" s="213"/>
      <c r="D285" s="213"/>
      <c r="E285" s="214"/>
      <c r="F285" s="214"/>
      <c r="G285" s="214"/>
    </row>
    <row r="286" spans="1:7" x14ac:dyDescent="0.2">
      <c r="A286" s="213"/>
      <c r="B286" s="214"/>
      <c r="C286" s="213"/>
      <c r="D286" s="213"/>
      <c r="E286" s="214"/>
      <c r="F286" s="214"/>
      <c r="G286" s="214"/>
    </row>
    <row r="287" spans="1:7" x14ac:dyDescent="0.2">
      <c r="A287" s="213"/>
      <c r="B287" s="214"/>
      <c r="C287" s="213"/>
      <c r="D287" s="213"/>
      <c r="E287" s="214"/>
      <c r="F287" s="214"/>
      <c r="G287" s="214"/>
    </row>
    <row r="288" spans="1:7" x14ac:dyDescent="0.2">
      <c r="A288" s="213"/>
      <c r="B288" s="214"/>
      <c r="C288" s="213"/>
      <c r="D288" s="213"/>
      <c r="E288" s="214"/>
      <c r="F288" s="214"/>
      <c r="G288" s="214"/>
    </row>
    <row r="289" spans="1:7" x14ac:dyDescent="0.2">
      <c r="A289" s="213"/>
      <c r="B289" s="214"/>
      <c r="C289" s="213"/>
      <c r="D289" s="213"/>
      <c r="E289" s="214"/>
      <c r="F289" s="214"/>
      <c r="G289" s="214"/>
    </row>
    <row r="290" spans="1:7" x14ac:dyDescent="0.2">
      <c r="A290" s="213"/>
      <c r="B290" s="214"/>
      <c r="C290" s="213"/>
      <c r="D290" s="213"/>
      <c r="E290" s="214"/>
      <c r="F290" s="214"/>
      <c r="G290" s="214"/>
    </row>
    <row r="291" spans="1:7" x14ac:dyDescent="0.2">
      <c r="A291" s="213"/>
      <c r="B291" s="214"/>
      <c r="C291" s="213"/>
      <c r="D291" s="213"/>
      <c r="E291" s="214"/>
      <c r="F291" s="214"/>
      <c r="G291" s="214"/>
    </row>
    <row r="292" spans="1:7" x14ac:dyDescent="0.2">
      <c r="A292" s="213"/>
      <c r="B292" s="214"/>
      <c r="C292" s="213"/>
      <c r="D292" s="213"/>
      <c r="E292" s="214"/>
      <c r="F292" s="214"/>
      <c r="G292" s="214"/>
    </row>
    <row r="293" spans="1:7" x14ac:dyDescent="0.2">
      <c r="A293" s="213"/>
      <c r="B293" s="214"/>
      <c r="C293" s="213"/>
      <c r="D293" s="213"/>
      <c r="E293" s="214"/>
      <c r="F293" s="214"/>
      <c r="G293" s="214"/>
    </row>
    <row r="294" spans="1:7" x14ac:dyDescent="0.2">
      <c r="A294" s="213"/>
      <c r="B294" s="214"/>
      <c r="C294" s="213"/>
      <c r="D294" s="213"/>
      <c r="E294" s="214"/>
      <c r="F294" s="214"/>
      <c r="G294" s="214"/>
    </row>
    <row r="295" spans="1:7" x14ac:dyDescent="0.2">
      <c r="A295" s="213"/>
      <c r="B295" s="214"/>
      <c r="C295" s="213"/>
      <c r="D295" s="213"/>
      <c r="E295" s="214"/>
      <c r="F295" s="214"/>
      <c r="G295" s="214"/>
    </row>
    <row r="296" spans="1:7" x14ac:dyDescent="0.2">
      <c r="A296" s="213"/>
      <c r="B296" s="214"/>
      <c r="C296" s="213"/>
      <c r="D296" s="213"/>
      <c r="E296" s="214"/>
      <c r="F296" s="214"/>
      <c r="G296" s="214"/>
    </row>
    <row r="297" spans="1:7" x14ac:dyDescent="0.2">
      <c r="A297" s="213"/>
      <c r="B297" s="214"/>
      <c r="C297" s="213"/>
      <c r="D297" s="213"/>
      <c r="E297" s="214"/>
      <c r="F297" s="214"/>
      <c r="G297" s="214"/>
    </row>
    <row r="298" spans="1:7" x14ac:dyDescent="0.2">
      <c r="A298" s="213"/>
      <c r="B298" s="214"/>
      <c r="C298" s="213"/>
      <c r="D298" s="213"/>
      <c r="E298" s="214"/>
      <c r="F298" s="214"/>
      <c r="G298" s="214"/>
    </row>
    <row r="299" spans="1:7" x14ac:dyDescent="0.2">
      <c r="A299" s="213"/>
      <c r="B299" s="214"/>
      <c r="C299" s="213"/>
      <c r="D299" s="213"/>
      <c r="E299" s="214"/>
      <c r="F299" s="214"/>
      <c r="G299" s="214"/>
    </row>
    <row r="300" spans="1:7" x14ac:dyDescent="0.2">
      <c r="A300" s="213"/>
      <c r="B300" s="214"/>
      <c r="C300" s="213"/>
      <c r="D300" s="213"/>
      <c r="E300" s="214"/>
      <c r="F300" s="214"/>
      <c r="G300" s="214"/>
    </row>
    <row r="301" spans="1:7" x14ac:dyDescent="0.2">
      <c r="A301" s="213"/>
      <c r="B301" s="214"/>
      <c r="C301" s="213"/>
      <c r="D301" s="213"/>
      <c r="E301" s="214"/>
      <c r="F301" s="214"/>
      <c r="G301" s="214"/>
    </row>
    <row r="302" spans="1:7" x14ac:dyDescent="0.2">
      <c r="A302" s="213"/>
      <c r="B302" s="214"/>
      <c r="C302" s="213"/>
      <c r="D302" s="213"/>
      <c r="E302" s="214"/>
      <c r="F302" s="214"/>
      <c r="G302" s="214"/>
    </row>
    <row r="303" spans="1:7" x14ac:dyDescent="0.2">
      <c r="A303" s="213"/>
      <c r="B303" s="214"/>
      <c r="C303" s="213"/>
      <c r="D303" s="213"/>
      <c r="E303" s="214"/>
      <c r="F303" s="214"/>
      <c r="G303" s="214"/>
    </row>
    <row r="304" spans="1:7" x14ac:dyDescent="0.2">
      <c r="A304" s="213"/>
      <c r="B304" s="214"/>
      <c r="C304" s="213"/>
      <c r="D304" s="213"/>
      <c r="E304" s="214"/>
      <c r="F304" s="214"/>
      <c r="G304" s="214"/>
    </row>
    <row r="305" spans="1:7" x14ac:dyDescent="0.2">
      <c r="A305" s="213"/>
      <c r="B305" s="214"/>
      <c r="C305" s="213"/>
      <c r="D305" s="213"/>
      <c r="E305" s="214"/>
      <c r="F305" s="214"/>
      <c r="G305" s="214"/>
    </row>
    <row r="306" spans="1:7" x14ac:dyDescent="0.2">
      <c r="A306" s="213"/>
      <c r="B306" s="214"/>
      <c r="C306" s="213"/>
      <c r="D306" s="213"/>
      <c r="E306" s="214"/>
      <c r="F306" s="214"/>
      <c r="G306" s="214"/>
    </row>
    <row r="307" spans="1:7" x14ac:dyDescent="0.2">
      <c r="A307" s="213"/>
      <c r="B307" s="214"/>
      <c r="C307" s="213"/>
      <c r="D307" s="213"/>
      <c r="E307" s="214"/>
      <c r="F307" s="214"/>
      <c r="G307" s="214"/>
    </row>
    <row r="308" spans="1:7" x14ac:dyDescent="0.2">
      <c r="A308" s="213"/>
      <c r="B308" s="214"/>
      <c r="C308" s="213"/>
      <c r="D308" s="213"/>
      <c r="E308" s="214"/>
      <c r="F308" s="214"/>
      <c r="G308" s="214"/>
    </row>
    <row r="309" spans="1:7" x14ac:dyDescent="0.2">
      <c r="A309" s="213"/>
      <c r="B309" s="214"/>
      <c r="C309" s="213"/>
      <c r="D309" s="213"/>
      <c r="E309" s="214"/>
      <c r="F309" s="214"/>
      <c r="G309" s="214"/>
    </row>
    <row r="310" spans="1:7" x14ac:dyDescent="0.2">
      <c r="A310" s="213"/>
      <c r="B310" s="214"/>
      <c r="C310" s="213"/>
      <c r="D310" s="213"/>
      <c r="E310" s="214"/>
      <c r="F310" s="214"/>
      <c r="G310" s="214"/>
    </row>
    <row r="311" spans="1:7" x14ac:dyDescent="0.2">
      <c r="A311" s="213"/>
      <c r="B311" s="214"/>
      <c r="C311" s="213"/>
      <c r="D311" s="213"/>
      <c r="E311" s="214"/>
      <c r="F311" s="214"/>
      <c r="G311" s="214"/>
    </row>
    <row r="312" spans="1:7" x14ac:dyDescent="0.2">
      <c r="A312" s="213"/>
      <c r="B312" s="214"/>
      <c r="C312" s="213"/>
      <c r="D312" s="213"/>
      <c r="E312" s="214"/>
      <c r="F312" s="214"/>
      <c r="G312" s="214"/>
    </row>
    <row r="313" spans="1:7" x14ac:dyDescent="0.2">
      <c r="A313" s="213"/>
      <c r="B313" s="214"/>
      <c r="C313" s="213"/>
      <c r="D313" s="213"/>
      <c r="E313" s="214"/>
      <c r="F313" s="214"/>
      <c r="G313" s="214"/>
    </row>
    <row r="314" spans="1:7" x14ac:dyDescent="0.2">
      <c r="A314" s="213"/>
      <c r="B314" s="214"/>
      <c r="C314" s="213"/>
      <c r="D314" s="213"/>
      <c r="E314" s="214"/>
      <c r="F314" s="214"/>
      <c r="G314" s="214"/>
    </row>
    <row r="315" spans="1:7" x14ac:dyDescent="0.2">
      <c r="A315" s="213"/>
      <c r="B315" s="214"/>
      <c r="C315" s="213"/>
      <c r="D315" s="213"/>
      <c r="E315" s="214"/>
      <c r="F315" s="214"/>
      <c r="G315" s="214"/>
    </row>
    <row r="316" spans="1:7" x14ac:dyDescent="0.2">
      <c r="A316" s="213"/>
      <c r="B316" s="214"/>
      <c r="C316" s="213"/>
      <c r="D316" s="213"/>
      <c r="E316" s="214"/>
      <c r="F316" s="214"/>
      <c r="G316" s="214"/>
    </row>
    <row r="317" spans="1:7" x14ac:dyDescent="0.2">
      <c r="A317" s="213"/>
      <c r="B317" s="214"/>
      <c r="C317" s="213"/>
      <c r="D317" s="213"/>
      <c r="E317" s="214"/>
      <c r="F317" s="214"/>
      <c r="G317" s="214"/>
    </row>
    <row r="318" spans="1:7" x14ac:dyDescent="0.2">
      <c r="A318" s="213"/>
      <c r="B318" s="214"/>
      <c r="C318" s="213"/>
      <c r="D318" s="213"/>
      <c r="E318" s="214"/>
      <c r="F318" s="214"/>
      <c r="G318" s="214"/>
    </row>
    <row r="319" spans="1:7" x14ac:dyDescent="0.2">
      <c r="A319" s="213"/>
      <c r="B319" s="214"/>
      <c r="C319" s="213"/>
      <c r="D319" s="213"/>
      <c r="E319" s="214"/>
      <c r="F319" s="214"/>
      <c r="G319" s="214"/>
    </row>
    <row r="320" spans="1:7" x14ac:dyDescent="0.2">
      <c r="A320" s="213"/>
      <c r="B320" s="214"/>
      <c r="C320" s="213"/>
      <c r="D320" s="213"/>
      <c r="E320" s="214"/>
      <c r="F320" s="214"/>
      <c r="G320" s="214"/>
    </row>
    <row r="321" spans="1:7" x14ac:dyDescent="0.2">
      <c r="A321" s="213"/>
      <c r="B321" s="214"/>
      <c r="C321" s="213"/>
      <c r="D321" s="213"/>
      <c r="E321" s="214"/>
      <c r="F321" s="214"/>
      <c r="G321" s="214"/>
    </row>
    <row r="322" spans="1:7" x14ac:dyDescent="0.2">
      <c r="A322" s="213"/>
      <c r="B322" s="214"/>
      <c r="C322" s="213"/>
      <c r="D322" s="213"/>
      <c r="E322" s="214"/>
      <c r="F322" s="214"/>
      <c r="G322" s="214"/>
    </row>
    <row r="323" spans="1:7" x14ac:dyDescent="0.2">
      <c r="A323" s="213"/>
      <c r="B323" s="214"/>
      <c r="C323" s="213"/>
      <c r="D323" s="213"/>
      <c r="E323" s="214"/>
      <c r="F323" s="214"/>
      <c r="G323" s="214"/>
    </row>
    <row r="324" spans="1:7" x14ac:dyDescent="0.2">
      <c r="A324" s="213"/>
      <c r="B324" s="214"/>
      <c r="C324" s="213"/>
      <c r="D324" s="213"/>
      <c r="E324" s="214"/>
      <c r="F324" s="214"/>
      <c r="G324" s="214"/>
    </row>
    <row r="325" spans="1:7" x14ac:dyDescent="0.2">
      <c r="A325" s="213"/>
      <c r="B325" s="214"/>
      <c r="C325" s="213"/>
      <c r="D325" s="213"/>
      <c r="E325" s="214"/>
      <c r="F325" s="214"/>
      <c r="G325" s="214"/>
    </row>
    <row r="326" spans="1:7" x14ac:dyDescent="0.2">
      <c r="A326" s="213"/>
      <c r="B326" s="214"/>
      <c r="C326" s="213"/>
      <c r="D326" s="213"/>
      <c r="E326" s="214"/>
      <c r="F326" s="214"/>
      <c r="G326" s="214"/>
    </row>
    <row r="327" spans="1:7" x14ac:dyDescent="0.2">
      <c r="A327" s="213"/>
      <c r="B327" s="214"/>
      <c r="C327" s="213"/>
      <c r="D327" s="213"/>
      <c r="E327" s="214"/>
      <c r="F327" s="214"/>
      <c r="G327" s="214"/>
    </row>
    <row r="328" spans="1:7" x14ac:dyDescent="0.2">
      <c r="A328" s="213"/>
      <c r="B328" s="214"/>
      <c r="C328" s="213"/>
      <c r="D328" s="213"/>
      <c r="E328" s="214"/>
      <c r="F328" s="214"/>
      <c r="G328" s="214"/>
    </row>
    <row r="329" spans="1:7" x14ac:dyDescent="0.2">
      <c r="A329" s="213"/>
      <c r="B329" s="214"/>
      <c r="C329" s="213"/>
      <c r="D329" s="213"/>
      <c r="E329" s="214"/>
      <c r="F329" s="214"/>
      <c r="G329" s="214"/>
    </row>
    <row r="330" spans="1:7" x14ac:dyDescent="0.2">
      <c r="A330" s="213"/>
      <c r="B330" s="214"/>
      <c r="C330" s="213"/>
      <c r="D330" s="213"/>
      <c r="E330" s="214"/>
      <c r="F330" s="214"/>
      <c r="G330" s="214"/>
    </row>
    <row r="331" spans="1:7" x14ac:dyDescent="0.2">
      <c r="A331" s="213"/>
      <c r="B331" s="214"/>
      <c r="C331" s="213"/>
      <c r="D331" s="213"/>
      <c r="E331" s="214"/>
      <c r="F331" s="214"/>
      <c r="G331" s="214"/>
    </row>
    <row r="332" spans="1:7" x14ac:dyDescent="0.2">
      <c r="A332" s="213"/>
      <c r="B332" s="214"/>
      <c r="C332" s="213"/>
      <c r="D332" s="213"/>
      <c r="E332" s="214"/>
      <c r="F332" s="214"/>
      <c r="G332" s="214"/>
    </row>
    <row r="333" spans="1:7" x14ac:dyDescent="0.2">
      <c r="A333" s="213"/>
      <c r="B333" s="214"/>
      <c r="C333" s="213"/>
      <c r="D333" s="213"/>
      <c r="E333" s="214"/>
      <c r="F333" s="214"/>
      <c r="G333" s="214"/>
    </row>
    <row r="334" spans="1:7" x14ac:dyDescent="0.2">
      <c r="A334" s="213"/>
      <c r="B334" s="214"/>
      <c r="C334" s="213"/>
      <c r="D334" s="213"/>
      <c r="E334" s="214"/>
      <c r="F334" s="214"/>
      <c r="G334" s="214"/>
    </row>
    <row r="335" spans="1:7" x14ac:dyDescent="0.2">
      <c r="A335" s="213"/>
      <c r="B335" s="214"/>
      <c r="C335" s="213"/>
      <c r="D335" s="213"/>
      <c r="E335" s="214"/>
      <c r="F335" s="214"/>
      <c r="G335" s="214"/>
    </row>
    <row r="336" spans="1:7" x14ac:dyDescent="0.2">
      <c r="A336" s="213"/>
      <c r="B336" s="214"/>
      <c r="C336" s="213"/>
      <c r="D336" s="213"/>
      <c r="E336" s="214"/>
      <c r="F336" s="214"/>
      <c r="G336" s="214"/>
    </row>
    <row r="337" spans="1:7" x14ac:dyDescent="0.2">
      <c r="A337" s="213"/>
      <c r="B337" s="214"/>
      <c r="C337" s="213"/>
      <c r="D337" s="213"/>
      <c r="E337" s="214"/>
      <c r="F337" s="214"/>
      <c r="G337" s="214"/>
    </row>
    <row r="338" spans="1:7" x14ac:dyDescent="0.2">
      <c r="A338" s="213"/>
      <c r="B338" s="214"/>
      <c r="C338" s="213"/>
      <c r="D338" s="213"/>
      <c r="E338" s="214"/>
      <c r="F338" s="214"/>
      <c r="G338" s="214"/>
    </row>
    <row r="339" spans="1:7" x14ac:dyDescent="0.2">
      <c r="A339" s="213"/>
      <c r="B339" s="214"/>
      <c r="C339" s="213"/>
      <c r="D339" s="213"/>
      <c r="E339" s="214"/>
      <c r="F339" s="214"/>
      <c r="G339" s="214"/>
    </row>
    <row r="340" spans="1:7" x14ac:dyDescent="0.2">
      <c r="A340" s="213"/>
      <c r="B340" s="214"/>
      <c r="C340" s="213"/>
      <c r="D340" s="213"/>
      <c r="E340" s="214"/>
      <c r="F340" s="214"/>
      <c r="G340" s="214"/>
    </row>
    <row r="341" spans="1:7" x14ac:dyDescent="0.2">
      <c r="A341" s="213"/>
      <c r="B341" s="214"/>
      <c r="C341" s="213"/>
      <c r="D341" s="213"/>
      <c r="E341" s="214"/>
      <c r="F341" s="214"/>
      <c r="G341" s="214"/>
    </row>
    <row r="342" spans="1:7" x14ac:dyDescent="0.2">
      <c r="A342" s="213"/>
      <c r="B342" s="214"/>
      <c r="C342" s="213"/>
      <c r="D342" s="213"/>
      <c r="E342" s="214"/>
      <c r="F342" s="214"/>
      <c r="G342" s="214"/>
    </row>
    <row r="343" spans="1:7" x14ac:dyDescent="0.2">
      <c r="A343" s="213"/>
      <c r="B343" s="214"/>
      <c r="C343" s="213"/>
      <c r="D343" s="213"/>
      <c r="E343" s="214"/>
      <c r="F343" s="214"/>
      <c r="G343" s="214"/>
    </row>
    <row r="344" spans="1:7" x14ac:dyDescent="0.2">
      <c r="A344" s="213"/>
      <c r="B344" s="214"/>
      <c r="C344" s="213"/>
      <c r="D344" s="213"/>
      <c r="E344" s="214"/>
      <c r="F344" s="214"/>
      <c r="G344" s="214"/>
    </row>
    <row r="345" spans="1:7" x14ac:dyDescent="0.2">
      <c r="A345" s="213"/>
      <c r="B345" s="214"/>
      <c r="C345" s="213"/>
      <c r="D345" s="213"/>
      <c r="E345" s="214"/>
      <c r="F345" s="214"/>
      <c r="G345" s="214"/>
    </row>
    <row r="346" spans="1:7" x14ac:dyDescent="0.2">
      <c r="A346" s="213"/>
      <c r="B346" s="214"/>
      <c r="C346" s="213"/>
      <c r="D346" s="213"/>
      <c r="E346" s="214"/>
      <c r="F346" s="214"/>
      <c r="G346" s="214"/>
    </row>
    <row r="347" spans="1:7" x14ac:dyDescent="0.2">
      <c r="A347" s="213"/>
      <c r="B347" s="214"/>
      <c r="C347" s="213"/>
      <c r="D347" s="213"/>
      <c r="E347" s="214"/>
      <c r="F347" s="214"/>
      <c r="G347" s="214"/>
    </row>
    <row r="348" spans="1:7" x14ac:dyDescent="0.2">
      <c r="A348" s="213"/>
      <c r="B348" s="214"/>
      <c r="C348" s="213"/>
      <c r="D348" s="213"/>
      <c r="E348" s="214"/>
      <c r="F348" s="214"/>
      <c r="G348" s="214"/>
    </row>
    <row r="349" spans="1:7" x14ac:dyDescent="0.2">
      <c r="A349" s="213"/>
      <c r="B349" s="214"/>
      <c r="C349" s="213"/>
      <c r="D349" s="213"/>
      <c r="E349" s="214"/>
      <c r="F349" s="214"/>
      <c r="G349" s="214"/>
    </row>
    <row r="350" spans="1:7" x14ac:dyDescent="0.2">
      <c r="A350" s="213"/>
      <c r="B350" s="214"/>
      <c r="C350" s="213"/>
      <c r="D350" s="213"/>
      <c r="E350" s="214"/>
      <c r="F350" s="214"/>
      <c r="G350" s="214"/>
    </row>
    <row r="351" spans="1:7" x14ac:dyDescent="0.2">
      <c r="A351" s="213"/>
      <c r="B351" s="214"/>
      <c r="C351" s="213"/>
      <c r="D351" s="213"/>
      <c r="E351" s="214"/>
      <c r="F351" s="214"/>
      <c r="G351" s="214"/>
    </row>
    <row r="352" spans="1:7" x14ac:dyDescent="0.2">
      <c r="A352" s="213"/>
      <c r="B352" s="214"/>
      <c r="C352" s="213"/>
      <c r="D352" s="213"/>
      <c r="E352" s="214"/>
      <c r="F352" s="214"/>
      <c r="G352" s="214"/>
    </row>
    <row r="353" spans="1:7" x14ac:dyDescent="0.2">
      <c r="A353" s="213"/>
      <c r="B353" s="214"/>
      <c r="C353" s="213"/>
      <c r="D353" s="213"/>
      <c r="E353" s="214"/>
      <c r="F353" s="214"/>
      <c r="G353" s="214"/>
    </row>
    <row r="354" spans="1:7" x14ac:dyDescent="0.2">
      <c r="A354" s="213"/>
      <c r="B354" s="214"/>
      <c r="C354" s="213"/>
      <c r="D354" s="213"/>
      <c r="E354" s="214"/>
      <c r="F354" s="214"/>
      <c r="G354" s="214"/>
    </row>
    <row r="355" spans="1:7" x14ac:dyDescent="0.2">
      <c r="A355" s="213"/>
      <c r="B355" s="214"/>
      <c r="C355" s="213"/>
      <c r="D355" s="213"/>
      <c r="E355" s="214"/>
      <c r="F355" s="214"/>
      <c r="G355" s="214"/>
    </row>
    <row r="356" spans="1:7" x14ac:dyDescent="0.2">
      <c r="A356" s="213"/>
      <c r="B356" s="214"/>
      <c r="C356" s="213"/>
      <c r="D356" s="213"/>
      <c r="E356" s="214"/>
      <c r="F356" s="214"/>
      <c r="G356" s="214"/>
    </row>
    <row r="357" spans="1:7" x14ac:dyDescent="0.2">
      <c r="A357" s="213"/>
      <c r="B357" s="214"/>
      <c r="C357" s="213"/>
      <c r="D357" s="213"/>
      <c r="E357" s="214"/>
      <c r="F357" s="214"/>
      <c r="G357" s="214"/>
    </row>
    <row r="358" spans="1:7" x14ac:dyDescent="0.2">
      <c r="A358" s="213"/>
      <c r="B358" s="214"/>
      <c r="C358" s="213"/>
      <c r="D358" s="213"/>
      <c r="E358" s="214"/>
      <c r="F358" s="214"/>
      <c r="G358" s="214"/>
    </row>
    <row r="359" spans="1:7" x14ac:dyDescent="0.2">
      <c r="A359" s="213"/>
      <c r="B359" s="214"/>
      <c r="C359" s="213"/>
      <c r="D359" s="213"/>
      <c r="E359" s="214"/>
      <c r="F359" s="214"/>
      <c r="G359" s="214"/>
    </row>
    <row r="360" spans="1:7" x14ac:dyDescent="0.2">
      <c r="A360" s="213"/>
      <c r="B360" s="214"/>
      <c r="C360" s="213"/>
      <c r="D360" s="213"/>
      <c r="E360" s="214"/>
      <c r="F360" s="214"/>
      <c r="G360" s="214"/>
    </row>
    <row r="361" spans="1:7" x14ac:dyDescent="0.2">
      <c r="A361" s="213"/>
      <c r="B361" s="214"/>
      <c r="C361" s="213"/>
      <c r="D361" s="213"/>
      <c r="E361" s="214"/>
      <c r="F361" s="214"/>
      <c r="G361" s="214"/>
    </row>
    <row r="362" spans="1:7" x14ac:dyDescent="0.2">
      <c r="A362" s="213"/>
      <c r="B362" s="214"/>
      <c r="C362" s="213"/>
      <c r="D362" s="213"/>
      <c r="E362" s="214"/>
      <c r="F362" s="214"/>
      <c r="G362" s="214"/>
    </row>
    <row r="363" spans="1:7" x14ac:dyDescent="0.2">
      <c r="A363" s="213"/>
      <c r="B363" s="214"/>
      <c r="C363" s="213"/>
      <c r="D363" s="213"/>
      <c r="E363" s="214"/>
      <c r="F363" s="214"/>
      <c r="G363" s="214"/>
    </row>
    <row r="364" spans="1:7" x14ac:dyDescent="0.2">
      <c r="A364" s="213"/>
      <c r="B364" s="214"/>
      <c r="C364" s="213"/>
      <c r="D364" s="213"/>
      <c r="E364" s="214"/>
      <c r="F364" s="214"/>
      <c r="G364" s="214"/>
    </row>
    <row r="365" spans="1:7" x14ac:dyDescent="0.2">
      <c r="A365" s="213"/>
      <c r="B365" s="214"/>
      <c r="C365" s="213"/>
      <c r="D365" s="213"/>
      <c r="E365" s="214"/>
      <c r="F365" s="214"/>
      <c r="G365" s="214"/>
    </row>
    <row r="366" spans="1:7" x14ac:dyDescent="0.2">
      <c r="A366" s="213"/>
      <c r="B366" s="214"/>
      <c r="C366" s="213"/>
      <c r="D366" s="213"/>
      <c r="E366" s="214"/>
      <c r="F366" s="214"/>
      <c r="G366" s="214"/>
    </row>
    <row r="367" spans="1:7" x14ac:dyDescent="0.2">
      <c r="A367" s="213"/>
      <c r="B367" s="214"/>
      <c r="C367" s="213"/>
      <c r="D367" s="213"/>
      <c r="E367" s="214"/>
      <c r="F367" s="214"/>
      <c r="G367" s="214"/>
    </row>
    <row r="368" spans="1:7" x14ac:dyDescent="0.2">
      <c r="A368" s="213"/>
      <c r="B368" s="214"/>
      <c r="C368" s="213"/>
      <c r="D368" s="213"/>
      <c r="E368" s="214"/>
      <c r="F368" s="214"/>
      <c r="G368" s="214"/>
    </row>
    <row r="369" spans="1:7" x14ac:dyDescent="0.2">
      <c r="A369" s="213"/>
      <c r="B369" s="214"/>
      <c r="C369" s="213"/>
      <c r="D369" s="213"/>
      <c r="E369" s="214"/>
      <c r="F369" s="214"/>
      <c r="G369" s="214"/>
    </row>
    <row r="370" spans="1:7" x14ac:dyDescent="0.2">
      <c r="A370" s="213"/>
      <c r="B370" s="214"/>
      <c r="C370" s="213"/>
      <c r="D370" s="213"/>
      <c r="E370" s="214"/>
      <c r="F370" s="214"/>
      <c r="G370" s="214"/>
    </row>
    <row r="371" spans="1:7" x14ac:dyDescent="0.2">
      <c r="A371" s="213"/>
      <c r="B371" s="214"/>
      <c r="C371" s="213"/>
      <c r="D371" s="213"/>
      <c r="E371" s="214"/>
      <c r="F371" s="214"/>
      <c r="G371" s="214"/>
    </row>
    <row r="372" spans="1:7" x14ac:dyDescent="0.2">
      <c r="A372" s="213"/>
      <c r="B372" s="214"/>
      <c r="C372" s="213"/>
      <c r="D372" s="213"/>
      <c r="E372" s="214"/>
      <c r="F372" s="214"/>
      <c r="G372" s="214"/>
    </row>
    <row r="373" spans="1:7" x14ac:dyDescent="0.2">
      <c r="A373" s="213"/>
      <c r="B373" s="214"/>
      <c r="C373" s="213"/>
      <c r="D373" s="213"/>
      <c r="E373" s="214"/>
      <c r="F373" s="214"/>
      <c r="G373" s="214"/>
    </row>
    <row r="374" spans="1:7" x14ac:dyDescent="0.2">
      <c r="A374" s="213"/>
      <c r="B374" s="214"/>
      <c r="C374" s="213"/>
      <c r="D374" s="213"/>
      <c r="E374" s="214"/>
      <c r="F374" s="214"/>
      <c r="G374" s="214"/>
    </row>
    <row r="375" spans="1:7" x14ac:dyDescent="0.2">
      <c r="A375" s="213"/>
      <c r="B375" s="214"/>
      <c r="C375" s="213"/>
      <c r="D375" s="213"/>
      <c r="E375" s="214"/>
      <c r="F375" s="214"/>
      <c r="G375" s="214"/>
    </row>
    <row r="376" spans="1:7" x14ac:dyDescent="0.2">
      <c r="A376" s="213"/>
      <c r="B376" s="214"/>
      <c r="C376" s="213"/>
      <c r="D376" s="213"/>
      <c r="E376" s="214"/>
      <c r="F376" s="214"/>
      <c r="G376" s="214"/>
    </row>
    <row r="377" spans="1:7" x14ac:dyDescent="0.2">
      <c r="A377" s="213"/>
      <c r="B377" s="214"/>
      <c r="C377" s="213"/>
      <c r="D377" s="213"/>
      <c r="E377" s="214"/>
      <c r="F377" s="214"/>
      <c r="G377" s="214"/>
    </row>
    <row r="378" spans="1:7" x14ac:dyDescent="0.2">
      <c r="A378" s="213"/>
      <c r="B378" s="214"/>
      <c r="C378" s="213"/>
      <c r="D378" s="213"/>
      <c r="E378" s="214"/>
      <c r="F378" s="214"/>
      <c r="G378" s="214"/>
    </row>
    <row r="379" spans="1:7" x14ac:dyDescent="0.2">
      <c r="A379" s="213"/>
      <c r="B379" s="214"/>
      <c r="C379" s="213"/>
      <c r="D379" s="213"/>
      <c r="E379" s="214"/>
      <c r="F379" s="214"/>
      <c r="G379" s="214"/>
    </row>
    <row r="380" spans="1:7" x14ac:dyDescent="0.2">
      <c r="A380" s="213"/>
      <c r="B380" s="214"/>
      <c r="C380" s="213"/>
      <c r="D380" s="213"/>
      <c r="E380" s="214"/>
      <c r="F380" s="214"/>
      <c r="G380" s="214"/>
    </row>
    <row r="381" spans="1:7" x14ac:dyDescent="0.2">
      <c r="A381" s="213"/>
      <c r="B381" s="214"/>
      <c r="C381" s="213"/>
      <c r="D381" s="213"/>
      <c r="E381" s="214"/>
      <c r="F381" s="214"/>
      <c r="G381" s="214"/>
    </row>
    <row r="382" spans="1:7" x14ac:dyDescent="0.2">
      <c r="A382" s="213"/>
      <c r="B382" s="214"/>
      <c r="C382" s="213"/>
      <c r="D382" s="213"/>
      <c r="E382" s="214"/>
      <c r="F382" s="214"/>
      <c r="G382" s="214"/>
    </row>
    <row r="383" spans="1:7" x14ac:dyDescent="0.2">
      <c r="A383" s="213"/>
      <c r="B383" s="214"/>
      <c r="C383" s="213"/>
      <c r="D383" s="213"/>
      <c r="E383" s="214"/>
      <c r="F383" s="214"/>
      <c r="G383" s="214"/>
    </row>
    <row r="384" spans="1:7" x14ac:dyDescent="0.2">
      <c r="A384" s="213"/>
      <c r="B384" s="214"/>
      <c r="C384" s="213"/>
      <c r="D384" s="213"/>
      <c r="E384" s="214"/>
      <c r="F384" s="214"/>
      <c r="G384" s="214"/>
    </row>
    <row r="385" spans="1:7" x14ac:dyDescent="0.2">
      <c r="A385" s="213"/>
      <c r="B385" s="214"/>
      <c r="C385" s="213"/>
      <c r="D385" s="213"/>
      <c r="E385" s="214"/>
      <c r="F385" s="214"/>
      <c r="G385" s="214"/>
    </row>
    <row r="386" spans="1:7" x14ac:dyDescent="0.2">
      <c r="A386" s="213"/>
      <c r="B386" s="214"/>
      <c r="C386" s="213"/>
      <c r="D386" s="213"/>
      <c r="E386" s="214"/>
      <c r="F386" s="214"/>
      <c r="G386" s="214"/>
    </row>
    <row r="387" spans="1:7" x14ac:dyDescent="0.2">
      <c r="A387" s="213"/>
      <c r="B387" s="214"/>
      <c r="C387" s="213"/>
      <c r="D387" s="213"/>
      <c r="E387" s="214"/>
      <c r="F387" s="214"/>
      <c r="G387" s="214"/>
    </row>
    <row r="388" spans="1:7" x14ac:dyDescent="0.2">
      <c r="A388" s="213"/>
      <c r="B388" s="214"/>
      <c r="C388" s="213"/>
      <c r="D388" s="213"/>
      <c r="E388" s="214"/>
      <c r="F388" s="214"/>
      <c r="G388" s="214"/>
    </row>
    <row r="389" spans="1:7" x14ac:dyDescent="0.2">
      <c r="A389" s="213"/>
      <c r="B389" s="214"/>
      <c r="C389" s="213"/>
      <c r="D389" s="213"/>
      <c r="E389" s="214"/>
      <c r="F389" s="214"/>
      <c r="G389" s="214"/>
    </row>
    <row r="390" spans="1:7" x14ac:dyDescent="0.2">
      <c r="A390" s="213"/>
      <c r="B390" s="214"/>
      <c r="C390" s="213"/>
      <c r="D390" s="213"/>
      <c r="E390" s="214"/>
      <c r="F390" s="214"/>
      <c r="G390" s="214"/>
    </row>
    <row r="391" spans="1:7" x14ac:dyDescent="0.2">
      <c r="A391" s="213"/>
      <c r="B391" s="214"/>
      <c r="C391" s="213"/>
      <c r="D391" s="213"/>
      <c r="E391" s="214"/>
      <c r="F391" s="214"/>
      <c r="G391" s="214"/>
    </row>
    <row r="392" spans="1:7" x14ac:dyDescent="0.2">
      <c r="A392" s="213"/>
      <c r="B392" s="214"/>
      <c r="C392" s="213"/>
      <c r="D392" s="213"/>
      <c r="E392" s="214"/>
      <c r="F392" s="214"/>
      <c r="G392" s="214"/>
    </row>
    <row r="393" spans="1:7" x14ac:dyDescent="0.2">
      <c r="A393" s="213"/>
      <c r="B393" s="214"/>
      <c r="C393" s="213"/>
      <c r="D393" s="213"/>
      <c r="E393" s="214"/>
      <c r="F393" s="214"/>
      <c r="G393" s="214"/>
    </row>
    <row r="394" spans="1:7" x14ac:dyDescent="0.2">
      <c r="A394" s="213"/>
      <c r="B394" s="214"/>
      <c r="C394" s="213"/>
      <c r="D394" s="213"/>
      <c r="E394" s="214"/>
      <c r="F394" s="214"/>
      <c r="G394" s="214"/>
    </row>
    <row r="395" spans="1:7" x14ac:dyDescent="0.2">
      <c r="A395" s="213"/>
      <c r="B395" s="214"/>
      <c r="C395" s="213"/>
      <c r="D395" s="213"/>
      <c r="E395" s="214"/>
      <c r="F395" s="214"/>
      <c r="G395" s="214"/>
    </row>
    <row r="396" spans="1:7" x14ac:dyDescent="0.2">
      <c r="A396" s="213"/>
      <c r="B396" s="214"/>
      <c r="C396" s="213"/>
      <c r="D396" s="213"/>
      <c r="E396" s="214"/>
      <c r="F396" s="214"/>
      <c r="G396" s="214"/>
    </row>
    <row r="397" spans="1:7" x14ac:dyDescent="0.2">
      <c r="A397" s="213"/>
      <c r="B397" s="214"/>
      <c r="C397" s="213"/>
      <c r="D397" s="213"/>
      <c r="E397" s="214"/>
      <c r="F397" s="214"/>
      <c r="G397" s="214"/>
    </row>
    <row r="398" spans="1:7" x14ac:dyDescent="0.2">
      <c r="A398" s="213"/>
      <c r="B398" s="214"/>
      <c r="C398" s="213"/>
      <c r="D398" s="213"/>
      <c r="E398" s="214"/>
      <c r="F398" s="214"/>
      <c r="G398" s="214"/>
    </row>
    <row r="399" spans="1:7" x14ac:dyDescent="0.2">
      <c r="A399" s="213"/>
      <c r="B399" s="214"/>
      <c r="C399" s="213"/>
      <c r="D399" s="213"/>
      <c r="E399" s="214"/>
      <c r="F399" s="214"/>
      <c r="G399" s="214"/>
    </row>
    <row r="400" spans="1:7" x14ac:dyDescent="0.2">
      <c r="A400" s="213"/>
      <c r="B400" s="214"/>
      <c r="C400" s="213"/>
      <c r="D400" s="213"/>
      <c r="E400" s="214"/>
      <c r="F400" s="214"/>
      <c r="G400" s="214"/>
    </row>
    <row r="401" spans="1:7" x14ac:dyDescent="0.2">
      <c r="A401" s="213"/>
      <c r="B401" s="214"/>
      <c r="C401" s="213"/>
      <c r="D401" s="213"/>
      <c r="E401" s="214"/>
      <c r="F401" s="214"/>
      <c r="G401" s="214"/>
    </row>
    <row r="402" spans="1:7" x14ac:dyDescent="0.2">
      <c r="A402" s="213"/>
      <c r="B402" s="214"/>
      <c r="C402" s="213"/>
      <c r="D402" s="213"/>
      <c r="E402" s="214"/>
      <c r="F402" s="214"/>
      <c r="G402" s="214"/>
    </row>
    <row r="403" spans="1:7" x14ac:dyDescent="0.2">
      <c r="A403" s="213"/>
      <c r="B403" s="214"/>
      <c r="C403" s="213"/>
      <c r="D403" s="213"/>
      <c r="E403" s="214"/>
      <c r="F403" s="214"/>
      <c r="G403" s="214"/>
    </row>
    <row r="404" spans="1:7" x14ac:dyDescent="0.2">
      <c r="A404" s="213"/>
      <c r="B404" s="214"/>
      <c r="C404" s="213"/>
      <c r="D404" s="213"/>
      <c r="E404" s="214"/>
      <c r="F404" s="214"/>
      <c r="G404" s="214"/>
    </row>
    <row r="405" spans="1:7" x14ac:dyDescent="0.2">
      <c r="A405" s="213"/>
      <c r="B405" s="214"/>
      <c r="C405" s="213"/>
      <c r="D405" s="213"/>
      <c r="E405" s="214"/>
      <c r="F405" s="214"/>
      <c r="G405" s="214"/>
    </row>
    <row r="406" spans="1:7" x14ac:dyDescent="0.2">
      <c r="A406" s="213"/>
      <c r="B406" s="214"/>
      <c r="C406" s="213"/>
      <c r="D406" s="213"/>
      <c r="E406" s="214"/>
      <c r="F406" s="214"/>
      <c r="G406" s="214"/>
    </row>
    <row r="407" spans="1:7" x14ac:dyDescent="0.2">
      <c r="A407" s="213"/>
      <c r="B407" s="214"/>
      <c r="C407" s="213"/>
      <c r="D407" s="213"/>
      <c r="E407" s="214"/>
      <c r="F407" s="214"/>
      <c r="G407" s="214"/>
    </row>
    <row r="408" spans="1:7" x14ac:dyDescent="0.2">
      <c r="A408" s="213"/>
      <c r="B408" s="214"/>
      <c r="C408" s="213"/>
      <c r="D408" s="213"/>
      <c r="E408" s="214"/>
      <c r="F408" s="214"/>
      <c r="G408" s="214"/>
    </row>
    <row r="409" spans="1:7" x14ac:dyDescent="0.2">
      <c r="A409" s="213"/>
      <c r="B409" s="214"/>
      <c r="C409" s="213"/>
      <c r="D409" s="213"/>
      <c r="E409" s="214"/>
      <c r="F409" s="214"/>
      <c r="G409" s="214"/>
    </row>
    <row r="410" spans="1:7" x14ac:dyDescent="0.2">
      <c r="A410" s="213"/>
      <c r="B410" s="214"/>
      <c r="C410" s="213"/>
      <c r="D410" s="213"/>
      <c r="E410" s="214"/>
      <c r="F410" s="214"/>
      <c r="G410" s="214"/>
    </row>
    <row r="411" spans="1:7" x14ac:dyDescent="0.2">
      <c r="A411" s="213"/>
      <c r="B411" s="214"/>
      <c r="C411" s="213"/>
      <c r="D411" s="213"/>
      <c r="E411" s="214"/>
      <c r="F411" s="214"/>
      <c r="G411" s="214"/>
    </row>
    <row r="412" spans="1:7" x14ac:dyDescent="0.2">
      <c r="A412" s="213"/>
      <c r="B412" s="214"/>
      <c r="C412" s="213"/>
      <c r="D412" s="213"/>
      <c r="E412" s="214"/>
      <c r="F412" s="214"/>
      <c r="G412" s="214"/>
    </row>
    <row r="413" spans="1:7" x14ac:dyDescent="0.2">
      <c r="A413" s="213"/>
      <c r="B413" s="214"/>
      <c r="C413" s="213"/>
      <c r="D413" s="213"/>
      <c r="E413" s="214"/>
      <c r="F413" s="214"/>
      <c r="G413" s="214"/>
    </row>
    <row r="414" spans="1:7" x14ac:dyDescent="0.2">
      <c r="A414" s="213"/>
      <c r="B414" s="214"/>
      <c r="C414" s="213"/>
      <c r="D414" s="213"/>
      <c r="E414" s="214"/>
      <c r="F414" s="214"/>
      <c r="G414" s="214"/>
    </row>
    <row r="415" spans="1:7" x14ac:dyDescent="0.2">
      <c r="A415" s="213"/>
      <c r="B415" s="214"/>
      <c r="C415" s="213"/>
      <c r="D415" s="213"/>
      <c r="E415" s="214"/>
      <c r="F415" s="214"/>
      <c r="G415" s="214"/>
    </row>
    <row r="416" spans="1:7" x14ac:dyDescent="0.2">
      <c r="A416" s="213"/>
      <c r="B416" s="214"/>
      <c r="C416" s="213"/>
      <c r="D416" s="213"/>
      <c r="E416" s="214"/>
      <c r="F416" s="214"/>
      <c r="G416" s="214"/>
    </row>
    <row r="417" spans="1:7" x14ac:dyDescent="0.2">
      <c r="A417" s="213"/>
      <c r="B417" s="214"/>
      <c r="C417" s="213"/>
      <c r="D417" s="213"/>
      <c r="E417" s="214"/>
      <c r="F417" s="214"/>
      <c r="G417" s="214"/>
    </row>
    <row r="418" spans="1:7" x14ac:dyDescent="0.2">
      <c r="A418" s="213"/>
      <c r="B418" s="214"/>
      <c r="C418" s="213"/>
      <c r="D418" s="213"/>
      <c r="E418" s="214"/>
      <c r="F418" s="214"/>
      <c r="G418" s="214"/>
    </row>
    <row r="419" spans="1:7" x14ac:dyDescent="0.2">
      <c r="A419" s="213"/>
      <c r="B419" s="214"/>
      <c r="C419" s="213"/>
      <c r="D419" s="213"/>
      <c r="E419" s="214"/>
      <c r="F419" s="214"/>
      <c r="G419" s="214"/>
    </row>
    <row r="420" spans="1:7" x14ac:dyDescent="0.2">
      <c r="A420" s="213"/>
      <c r="B420" s="214"/>
      <c r="C420" s="213"/>
      <c r="D420" s="213"/>
      <c r="E420" s="214"/>
      <c r="F420" s="214"/>
      <c r="G420" s="214"/>
    </row>
    <row r="421" spans="1:7" x14ac:dyDescent="0.2">
      <c r="A421" s="213"/>
      <c r="B421" s="214"/>
      <c r="C421" s="213"/>
      <c r="D421" s="213"/>
      <c r="E421" s="214"/>
      <c r="F421" s="214"/>
      <c r="G421" s="214"/>
    </row>
    <row r="422" spans="1:7" x14ac:dyDescent="0.2">
      <c r="A422" s="213"/>
      <c r="B422" s="214"/>
      <c r="C422" s="213"/>
      <c r="D422" s="213"/>
      <c r="E422" s="214"/>
      <c r="F422" s="214"/>
      <c r="G422" s="214"/>
    </row>
    <row r="423" spans="1:7" x14ac:dyDescent="0.2">
      <c r="A423" s="213"/>
      <c r="B423" s="214"/>
      <c r="C423" s="213"/>
      <c r="D423" s="213"/>
      <c r="E423" s="214"/>
      <c r="F423" s="214"/>
      <c r="G423" s="214"/>
    </row>
    <row r="424" spans="1:7" x14ac:dyDescent="0.2">
      <c r="A424" s="213"/>
      <c r="B424" s="214"/>
      <c r="C424" s="213"/>
      <c r="D424" s="213"/>
      <c r="E424" s="214"/>
      <c r="F424" s="214"/>
      <c r="G424" s="214"/>
    </row>
    <row r="425" spans="1:7" x14ac:dyDescent="0.2">
      <c r="A425" s="213"/>
      <c r="B425" s="214"/>
      <c r="C425" s="213"/>
      <c r="D425" s="213"/>
      <c r="E425" s="214"/>
      <c r="F425" s="214"/>
      <c r="G425" s="214"/>
    </row>
    <row r="426" spans="1:7" x14ac:dyDescent="0.2">
      <c r="A426" s="213"/>
      <c r="B426" s="214"/>
      <c r="C426" s="213"/>
      <c r="D426" s="213"/>
      <c r="E426" s="214"/>
      <c r="F426" s="214"/>
      <c r="G426" s="214"/>
    </row>
    <row r="427" spans="1:7" x14ac:dyDescent="0.2">
      <c r="A427" s="213"/>
      <c r="B427" s="214"/>
      <c r="C427" s="213"/>
      <c r="D427" s="213"/>
      <c r="E427" s="214"/>
      <c r="F427" s="214"/>
      <c r="G427" s="214"/>
    </row>
    <row r="428" spans="1:7" x14ac:dyDescent="0.2">
      <c r="A428" s="213"/>
      <c r="B428" s="214"/>
      <c r="C428" s="213"/>
      <c r="D428" s="213"/>
      <c r="E428" s="214"/>
      <c r="F428" s="214"/>
      <c r="G428" s="214"/>
    </row>
    <row r="429" spans="1:7" x14ac:dyDescent="0.2">
      <c r="A429" s="213"/>
      <c r="B429" s="214"/>
      <c r="C429" s="213"/>
      <c r="D429" s="213"/>
      <c r="E429" s="214"/>
      <c r="F429" s="214"/>
      <c r="G429" s="214"/>
    </row>
    <row r="430" spans="1:7" x14ac:dyDescent="0.2">
      <c r="A430" s="213"/>
      <c r="B430" s="214"/>
      <c r="C430" s="213"/>
      <c r="D430" s="213"/>
      <c r="E430" s="214"/>
      <c r="F430" s="214"/>
      <c r="G430" s="214"/>
    </row>
    <row r="431" spans="1:7" x14ac:dyDescent="0.2">
      <c r="A431" s="213"/>
      <c r="B431" s="214"/>
      <c r="C431" s="213"/>
      <c r="D431" s="213"/>
      <c r="E431" s="214"/>
      <c r="F431" s="214"/>
      <c r="G431" s="214"/>
    </row>
    <row r="432" spans="1:7" x14ac:dyDescent="0.2">
      <c r="A432" s="213"/>
      <c r="B432" s="214"/>
      <c r="C432" s="213"/>
      <c r="D432" s="213"/>
      <c r="E432" s="214"/>
      <c r="F432" s="214"/>
      <c r="G432" s="214"/>
    </row>
    <row r="433" spans="1:7" x14ac:dyDescent="0.2">
      <c r="A433" s="213"/>
      <c r="B433" s="214"/>
      <c r="C433" s="213"/>
      <c r="D433" s="213"/>
      <c r="E433" s="214"/>
      <c r="F433" s="214"/>
      <c r="G433" s="214"/>
    </row>
    <row r="434" spans="1:7" x14ac:dyDescent="0.2">
      <c r="A434" s="213"/>
      <c r="B434" s="214"/>
      <c r="C434" s="213"/>
      <c r="D434" s="213"/>
      <c r="E434" s="214"/>
      <c r="F434" s="214"/>
      <c r="G434" s="214"/>
    </row>
    <row r="435" spans="1:7" x14ac:dyDescent="0.2">
      <c r="A435" s="213"/>
      <c r="B435" s="214"/>
      <c r="C435" s="213"/>
      <c r="D435" s="213"/>
      <c r="E435" s="214"/>
      <c r="F435" s="214"/>
      <c r="G435" s="214"/>
    </row>
    <row r="436" spans="1:7" x14ac:dyDescent="0.2">
      <c r="A436" s="213"/>
      <c r="B436" s="214"/>
      <c r="C436" s="213"/>
      <c r="D436" s="213"/>
      <c r="E436" s="214"/>
      <c r="F436" s="214"/>
      <c r="G436" s="214"/>
    </row>
    <row r="437" spans="1:7" x14ac:dyDescent="0.2">
      <c r="A437" s="213"/>
      <c r="B437" s="214"/>
      <c r="C437" s="213"/>
      <c r="D437" s="213"/>
      <c r="E437" s="214"/>
      <c r="F437" s="214"/>
      <c r="G437" s="214"/>
    </row>
    <row r="438" spans="1:7" x14ac:dyDescent="0.2">
      <c r="A438" s="213"/>
      <c r="B438" s="214"/>
      <c r="C438" s="213"/>
      <c r="D438" s="213"/>
      <c r="E438" s="214"/>
      <c r="F438" s="214"/>
      <c r="G438" s="214"/>
    </row>
    <row r="439" spans="1:7" x14ac:dyDescent="0.2">
      <c r="A439" s="213"/>
      <c r="B439" s="214"/>
      <c r="C439" s="213"/>
      <c r="D439" s="213"/>
      <c r="E439" s="214"/>
      <c r="F439" s="214"/>
      <c r="G439" s="214"/>
    </row>
    <row r="440" spans="1:7" x14ac:dyDescent="0.2">
      <c r="A440" s="213"/>
      <c r="B440" s="214"/>
      <c r="C440" s="213"/>
      <c r="D440" s="213"/>
      <c r="E440" s="214"/>
      <c r="F440" s="214"/>
      <c r="G440" s="214"/>
    </row>
    <row r="441" spans="1:7" x14ac:dyDescent="0.2">
      <c r="A441" s="213"/>
      <c r="B441" s="214"/>
      <c r="C441" s="213"/>
      <c r="D441" s="213"/>
      <c r="E441" s="214"/>
      <c r="F441" s="214"/>
      <c r="G441" s="214"/>
    </row>
    <row r="442" spans="1:7" x14ac:dyDescent="0.2">
      <c r="A442" s="213"/>
      <c r="B442" s="214"/>
      <c r="C442" s="213"/>
      <c r="D442" s="213"/>
      <c r="E442" s="214"/>
      <c r="F442" s="214"/>
      <c r="G442" s="214"/>
    </row>
    <row r="443" spans="1:7" x14ac:dyDescent="0.2">
      <c r="A443" s="213"/>
      <c r="B443" s="214"/>
      <c r="C443" s="213"/>
      <c r="D443" s="213"/>
      <c r="E443" s="214"/>
      <c r="F443" s="214"/>
      <c r="G443" s="214"/>
    </row>
    <row r="444" spans="1:7" x14ac:dyDescent="0.2">
      <c r="A444" s="213"/>
      <c r="B444" s="214"/>
      <c r="C444" s="213"/>
      <c r="D444" s="213"/>
      <c r="E444" s="214"/>
      <c r="F444" s="214"/>
      <c r="G444" s="214"/>
    </row>
    <row r="445" spans="1:7" x14ac:dyDescent="0.2">
      <c r="A445" s="213"/>
      <c r="B445" s="214"/>
      <c r="C445" s="213"/>
      <c r="D445" s="213"/>
      <c r="E445" s="214"/>
      <c r="F445" s="214"/>
      <c r="G445" s="214"/>
    </row>
    <row r="446" spans="1:7" x14ac:dyDescent="0.2">
      <c r="A446" s="213"/>
      <c r="B446" s="214"/>
      <c r="C446" s="213"/>
      <c r="D446" s="213"/>
      <c r="E446" s="214"/>
      <c r="F446" s="214"/>
      <c r="G446" s="214"/>
    </row>
    <row r="447" spans="1:7" x14ac:dyDescent="0.2">
      <c r="A447" s="213"/>
      <c r="B447" s="214"/>
      <c r="C447" s="213"/>
      <c r="D447" s="213"/>
      <c r="E447" s="214"/>
      <c r="F447" s="214"/>
      <c r="G447" s="214"/>
    </row>
    <row r="448" spans="1:7" x14ac:dyDescent="0.2">
      <c r="A448" s="213"/>
      <c r="B448" s="214"/>
      <c r="C448" s="213"/>
      <c r="D448" s="213"/>
      <c r="E448" s="214"/>
      <c r="F448" s="214"/>
      <c r="G448" s="214"/>
    </row>
    <row r="449" spans="1:7" x14ac:dyDescent="0.2">
      <c r="A449" s="213"/>
      <c r="B449" s="214"/>
      <c r="C449" s="213"/>
      <c r="D449" s="213"/>
      <c r="E449" s="214"/>
      <c r="F449" s="214"/>
      <c r="G449" s="214"/>
    </row>
    <row r="450" spans="1:7" x14ac:dyDescent="0.2">
      <c r="A450" s="213"/>
      <c r="B450" s="214"/>
      <c r="C450" s="213"/>
      <c r="D450" s="213"/>
      <c r="E450" s="214"/>
      <c r="F450" s="214"/>
      <c r="G450" s="214"/>
    </row>
    <row r="451" spans="1:7" x14ac:dyDescent="0.2">
      <c r="A451" s="213"/>
      <c r="B451" s="214"/>
      <c r="C451" s="213"/>
      <c r="D451" s="213"/>
      <c r="E451" s="214"/>
      <c r="F451" s="214"/>
      <c r="G451" s="214"/>
    </row>
    <row r="452" spans="1:7" x14ac:dyDescent="0.2">
      <c r="A452" s="213"/>
      <c r="B452" s="214"/>
      <c r="C452" s="213"/>
      <c r="D452" s="213"/>
      <c r="E452" s="214"/>
      <c r="F452" s="214"/>
      <c r="G452" s="214"/>
    </row>
    <row r="453" spans="1:7" x14ac:dyDescent="0.2">
      <c r="A453" s="213"/>
      <c r="B453" s="214"/>
      <c r="C453" s="213"/>
      <c r="D453" s="213"/>
      <c r="E453" s="214"/>
      <c r="F453" s="214"/>
      <c r="G453" s="214"/>
    </row>
    <row r="454" spans="1:7" x14ac:dyDescent="0.2">
      <c r="A454" s="213"/>
      <c r="B454" s="214"/>
      <c r="C454" s="213"/>
      <c r="D454" s="213"/>
      <c r="E454" s="214"/>
      <c r="F454" s="214"/>
      <c r="G454" s="214"/>
    </row>
    <row r="455" spans="1:7" x14ac:dyDescent="0.2">
      <c r="A455" s="213"/>
      <c r="B455" s="214"/>
      <c r="C455" s="213"/>
      <c r="D455" s="213"/>
      <c r="E455" s="214"/>
      <c r="F455" s="214"/>
      <c r="G455" s="214"/>
    </row>
    <row r="456" spans="1:7" x14ac:dyDescent="0.2">
      <c r="A456" s="213"/>
      <c r="B456" s="214"/>
      <c r="C456" s="213"/>
      <c r="D456" s="213"/>
      <c r="E456" s="214"/>
      <c r="F456" s="214"/>
      <c r="G456" s="214"/>
    </row>
    <row r="457" spans="1:7" x14ac:dyDescent="0.2">
      <c r="A457" s="213"/>
      <c r="B457" s="214"/>
      <c r="C457" s="213"/>
      <c r="D457" s="213"/>
      <c r="E457" s="214"/>
      <c r="F457" s="214"/>
      <c r="G457" s="214"/>
    </row>
    <row r="458" spans="1:7" x14ac:dyDescent="0.2">
      <c r="A458" s="213"/>
      <c r="B458" s="214"/>
      <c r="C458" s="213"/>
      <c r="D458" s="213"/>
      <c r="E458" s="214"/>
      <c r="F458" s="214"/>
      <c r="G458" s="214"/>
    </row>
    <row r="459" spans="1:7" x14ac:dyDescent="0.2">
      <c r="A459" s="213"/>
      <c r="B459" s="214"/>
      <c r="C459" s="213"/>
      <c r="D459" s="213"/>
      <c r="E459" s="214"/>
      <c r="F459" s="214"/>
      <c r="G459" s="214"/>
    </row>
    <row r="460" spans="1:7" x14ac:dyDescent="0.2">
      <c r="A460" s="213"/>
      <c r="B460" s="214"/>
      <c r="C460" s="213"/>
      <c r="D460" s="213"/>
      <c r="E460" s="214"/>
      <c r="F460" s="214"/>
      <c r="G460" s="214"/>
    </row>
    <row r="461" spans="1:7" x14ac:dyDescent="0.2">
      <c r="A461" s="213"/>
      <c r="B461" s="214"/>
      <c r="C461" s="213"/>
      <c r="D461" s="213"/>
      <c r="E461" s="214"/>
      <c r="F461" s="214"/>
      <c r="G461" s="214"/>
    </row>
    <row r="462" spans="1:7" x14ac:dyDescent="0.2">
      <c r="A462" s="213"/>
      <c r="B462" s="214"/>
      <c r="C462" s="213"/>
      <c r="D462" s="213"/>
      <c r="E462" s="214"/>
      <c r="F462" s="214"/>
      <c r="G462" s="214"/>
    </row>
    <row r="463" spans="1:7" x14ac:dyDescent="0.2">
      <c r="A463" s="213"/>
      <c r="B463" s="214"/>
      <c r="C463" s="213"/>
      <c r="D463" s="213"/>
      <c r="E463" s="214"/>
      <c r="F463" s="214"/>
      <c r="G463" s="214"/>
    </row>
    <row r="464" spans="1:7" x14ac:dyDescent="0.2">
      <c r="A464" s="213"/>
      <c r="B464" s="214"/>
      <c r="C464" s="213"/>
      <c r="D464" s="213"/>
      <c r="E464" s="214"/>
      <c r="F464" s="214"/>
      <c r="G464" s="214"/>
    </row>
    <row r="465" spans="1:7" x14ac:dyDescent="0.2">
      <c r="A465" s="213"/>
      <c r="B465" s="214"/>
      <c r="C465" s="213"/>
      <c r="D465" s="213"/>
      <c r="E465" s="214"/>
      <c r="F465" s="214"/>
      <c r="G465" s="214"/>
    </row>
    <row r="466" spans="1:7" x14ac:dyDescent="0.2">
      <c r="A466" s="213"/>
      <c r="B466" s="214"/>
      <c r="C466" s="213"/>
      <c r="D466" s="213"/>
      <c r="E466" s="214"/>
      <c r="F466" s="214"/>
      <c r="G466" s="214"/>
    </row>
    <row r="467" spans="1:7" x14ac:dyDescent="0.2">
      <c r="A467" s="213"/>
      <c r="B467" s="214"/>
      <c r="C467" s="213"/>
      <c r="D467" s="213"/>
      <c r="E467" s="214"/>
      <c r="F467" s="214"/>
      <c r="G467" s="214"/>
    </row>
    <row r="468" spans="1:7" x14ac:dyDescent="0.2">
      <c r="A468" s="213"/>
      <c r="B468" s="214"/>
      <c r="C468" s="213"/>
      <c r="D468" s="213"/>
      <c r="E468" s="214"/>
      <c r="F468" s="214"/>
      <c r="G468" s="214"/>
    </row>
    <row r="469" spans="1:7" x14ac:dyDescent="0.2">
      <c r="A469" s="213"/>
      <c r="B469" s="214"/>
      <c r="C469" s="213"/>
      <c r="D469" s="213"/>
      <c r="E469" s="214"/>
      <c r="F469" s="214"/>
      <c r="G469" s="214"/>
    </row>
    <row r="470" spans="1:7" x14ac:dyDescent="0.2">
      <c r="A470" s="213"/>
      <c r="B470" s="214"/>
      <c r="C470" s="213"/>
      <c r="D470" s="213"/>
      <c r="E470" s="214"/>
      <c r="F470" s="214"/>
      <c r="G470" s="214"/>
    </row>
    <row r="471" spans="1:7" x14ac:dyDescent="0.2">
      <c r="A471" s="213"/>
      <c r="B471" s="214"/>
      <c r="C471" s="213"/>
      <c r="D471" s="213"/>
      <c r="E471" s="214"/>
      <c r="F471" s="214"/>
      <c r="G471" s="214"/>
    </row>
    <row r="472" spans="1:7" x14ac:dyDescent="0.2">
      <c r="A472" s="213"/>
      <c r="B472" s="214"/>
      <c r="C472" s="213"/>
      <c r="D472" s="213"/>
      <c r="E472" s="214"/>
      <c r="F472" s="214"/>
      <c r="G472" s="214"/>
    </row>
    <row r="473" spans="1:7" x14ac:dyDescent="0.2">
      <c r="A473" s="213"/>
      <c r="B473" s="214"/>
      <c r="C473" s="213"/>
      <c r="D473" s="213"/>
      <c r="E473" s="214"/>
      <c r="F473" s="214"/>
      <c r="G473" s="214"/>
    </row>
    <row r="474" spans="1:7" x14ac:dyDescent="0.2">
      <c r="A474" s="213"/>
      <c r="B474" s="214"/>
      <c r="C474" s="213"/>
      <c r="D474" s="213"/>
      <c r="E474" s="214"/>
      <c r="F474" s="214"/>
      <c r="G474" s="214"/>
    </row>
    <row r="475" spans="1:7" x14ac:dyDescent="0.2">
      <c r="A475" s="213"/>
      <c r="B475" s="214"/>
      <c r="C475" s="213"/>
      <c r="D475" s="213"/>
      <c r="E475" s="214"/>
      <c r="F475" s="214"/>
      <c r="G475" s="214"/>
    </row>
    <row r="476" spans="1:7" x14ac:dyDescent="0.2">
      <c r="A476" s="213"/>
      <c r="B476" s="214"/>
      <c r="C476" s="213"/>
      <c r="D476" s="213"/>
      <c r="E476" s="214"/>
      <c r="F476" s="214"/>
      <c r="G476" s="214"/>
    </row>
    <row r="477" spans="1:7" x14ac:dyDescent="0.2">
      <c r="A477" s="213"/>
      <c r="B477" s="214"/>
      <c r="C477" s="213"/>
      <c r="D477" s="213"/>
      <c r="E477" s="214"/>
      <c r="F477" s="214"/>
      <c r="G477" s="214"/>
    </row>
    <row r="478" spans="1:7" x14ac:dyDescent="0.2">
      <c r="A478" s="213"/>
      <c r="B478" s="214"/>
      <c r="C478" s="213"/>
      <c r="D478" s="213"/>
      <c r="E478" s="214"/>
      <c r="F478" s="214"/>
      <c r="G478" s="214"/>
    </row>
    <row r="479" spans="1:7" x14ac:dyDescent="0.2">
      <c r="A479" s="213"/>
      <c r="B479" s="214"/>
      <c r="C479" s="213"/>
      <c r="D479" s="213"/>
      <c r="E479" s="214"/>
      <c r="F479" s="214"/>
      <c r="G479" s="214"/>
    </row>
    <row r="480" spans="1:7" x14ac:dyDescent="0.2">
      <c r="A480" s="213"/>
      <c r="B480" s="214"/>
      <c r="C480" s="213"/>
      <c r="D480" s="213"/>
      <c r="E480" s="214"/>
      <c r="F480" s="214"/>
      <c r="G480" s="214"/>
    </row>
    <row r="481" spans="1:7" x14ac:dyDescent="0.2">
      <c r="A481" s="213"/>
      <c r="B481" s="214"/>
      <c r="C481" s="213"/>
      <c r="D481" s="213"/>
      <c r="E481" s="214"/>
      <c r="F481" s="214"/>
      <c r="G481" s="214"/>
    </row>
    <row r="482" spans="1:7" x14ac:dyDescent="0.2">
      <c r="A482" s="213"/>
      <c r="B482" s="214"/>
      <c r="C482" s="213"/>
      <c r="D482" s="213"/>
      <c r="E482" s="214"/>
      <c r="F482" s="214"/>
      <c r="G482" s="214"/>
    </row>
    <row r="483" spans="1:7" x14ac:dyDescent="0.2">
      <c r="A483" s="213"/>
      <c r="B483" s="214"/>
      <c r="C483" s="213"/>
      <c r="D483" s="213"/>
      <c r="E483" s="214"/>
      <c r="F483" s="214"/>
      <c r="G483" s="214"/>
    </row>
    <row r="484" spans="1:7" x14ac:dyDescent="0.2">
      <c r="A484" s="213"/>
      <c r="B484" s="214"/>
      <c r="C484" s="213"/>
      <c r="D484" s="213"/>
      <c r="E484" s="214"/>
      <c r="F484" s="214"/>
      <c r="G484" s="214"/>
    </row>
    <row r="485" spans="1:7" x14ac:dyDescent="0.2">
      <c r="A485" s="213"/>
      <c r="B485" s="214"/>
      <c r="C485" s="213"/>
      <c r="D485" s="213"/>
      <c r="E485" s="214"/>
      <c r="F485" s="214"/>
      <c r="G485" s="214"/>
    </row>
    <row r="486" spans="1:7" x14ac:dyDescent="0.2">
      <c r="A486" s="213"/>
      <c r="B486" s="214"/>
      <c r="C486" s="213"/>
      <c r="D486" s="213"/>
      <c r="E486" s="214"/>
      <c r="F486" s="214"/>
      <c r="G486" s="214"/>
    </row>
    <row r="487" spans="1:7" x14ac:dyDescent="0.2">
      <c r="A487" s="213"/>
      <c r="B487" s="214"/>
      <c r="C487" s="213"/>
      <c r="D487" s="213"/>
      <c r="E487" s="214"/>
      <c r="F487" s="214"/>
      <c r="G487" s="214"/>
    </row>
    <row r="488" spans="1:7" x14ac:dyDescent="0.2">
      <c r="A488" s="213"/>
      <c r="B488" s="214"/>
      <c r="C488" s="213"/>
      <c r="D488" s="213"/>
      <c r="E488" s="214"/>
      <c r="F488" s="214"/>
      <c r="G488" s="214"/>
    </row>
    <row r="489" spans="1:7" x14ac:dyDescent="0.2">
      <c r="A489" s="213"/>
      <c r="B489" s="214"/>
      <c r="C489" s="213"/>
      <c r="D489" s="213"/>
      <c r="E489" s="214"/>
      <c r="F489" s="214"/>
      <c r="G489" s="214"/>
    </row>
    <row r="490" spans="1:7" x14ac:dyDescent="0.2">
      <c r="A490" s="213"/>
      <c r="B490" s="214"/>
      <c r="C490" s="213"/>
      <c r="D490" s="213"/>
      <c r="E490" s="214"/>
      <c r="F490" s="214"/>
      <c r="G490" s="214"/>
    </row>
    <row r="491" spans="1:7" x14ac:dyDescent="0.2">
      <c r="A491" s="213"/>
      <c r="B491" s="214"/>
      <c r="C491" s="213"/>
      <c r="D491" s="213"/>
      <c r="E491" s="214"/>
      <c r="F491" s="214"/>
      <c r="G491" s="214"/>
    </row>
    <row r="492" spans="1:7" x14ac:dyDescent="0.2">
      <c r="A492" s="213"/>
      <c r="B492" s="214"/>
      <c r="C492" s="213"/>
      <c r="D492" s="213"/>
      <c r="E492" s="214"/>
      <c r="F492" s="214"/>
      <c r="G492" s="214"/>
    </row>
    <row r="493" spans="1:7" x14ac:dyDescent="0.2">
      <c r="A493" s="213"/>
      <c r="B493" s="214"/>
      <c r="C493" s="213"/>
      <c r="D493" s="213"/>
      <c r="E493" s="214"/>
      <c r="F493" s="214"/>
      <c r="G493" s="214"/>
    </row>
    <row r="494" spans="1:7" x14ac:dyDescent="0.2">
      <c r="A494" s="213"/>
      <c r="B494" s="214"/>
      <c r="C494" s="213"/>
      <c r="D494" s="213"/>
      <c r="E494" s="214"/>
      <c r="F494" s="214"/>
      <c r="G494" s="214"/>
    </row>
    <row r="495" spans="1:7" x14ac:dyDescent="0.2">
      <c r="A495" s="213"/>
      <c r="B495" s="214"/>
      <c r="C495" s="213"/>
      <c r="D495" s="213"/>
      <c r="E495" s="214"/>
      <c r="F495" s="214"/>
      <c r="G495" s="214"/>
    </row>
    <row r="496" spans="1:7" x14ac:dyDescent="0.2">
      <c r="A496" s="213"/>
      <c r="B496" s="214"/>
      <c r="C496" s="213"/>
      <c r="D496" s="213"/>
      <c r="E496" s="214"/>
      <c r="F496" s="214"/>
      <c r="G496" s="214"/>
    </row>
    <row r="497" spans="1:7" x14ac:dyDescent="0.2">
      <c r="A497" s="213"/>
      <c r="B497" s="214"/>
      <c r="C497" s="213"/>
      <c r="D497" s="213"/>
      <c r="E497" s="214"/>
      <c r="F497" s="214"/>
      <c r="G497" s="214"/>
    </row>
    <row r="498" spans="1:7" x14ac:dyDescent="0.2">
      <c r="A498" s="213"/>
      <c r="B498" s="214"/>
      <c r="C498" s="213"/>
      <c r="D498" s="213"/>
      <c r="E498" s="214"/>
      <c r="F498" s="214"/>
      <c r="G498" s="214"/>
    </row>
    <row r="499" spans="1:7" x14ac:dyDescent="0.2">
      <c r="A499" s="213"/>
      <c r="B499" s="214"/>
      <c r="C499" s="213"/>
      <c r="D499" s="213"/>
      <c r="E499" s="214"/>
      <c r="F499" s="214"/>
      <c r="G499" s="214"/>
    </row>
    <row r="500" spans="1:7" x14ac:dyDescent="0.2">
      <c r="A500" s="213"/>
      <c r="B500" s="214"/>
      <c r="C500" s="213"/>
      <c r="D500" s="213"/>
      <c r="E500" s="214"/>
      <c r="F500" s="214"/>
      <c r="G500" s="214"/>
    </row>
    <row r="501" spans="1:7" x14ac:dyDescent="0.2">
      <c r="A501" s="213"/>
      <c r="B501" s="214"/>
      <c r="C501" s="213"/>
      <c r="D501" s="213"/>
      <c r="E501" s="214"/>
      <c r="F501" s="214"/>
      <c r="G501" s="214"/>
    </row>
    <row r="502" spans="1:7" x14ac:dyDescent="0.2">
      <c r="A502" s="213"/>
      <c r="B502" s="214"/>
      <c r="C502" s="213"/>
      <c r="D502" s="213"/>
      <c r="E502" s="214"/>
      <c r="F502" s="214"/>
      <c r="G502" s="214"/>
    </row>
    <row r="503" spans="1:7" x14ac:dyDescent="0.2">
      <c r="A503" s="213"/>
      <c r="B503" s="214"/>
      <c r="C503" s="213"/>
      <c r="D503" s="213"/>
      <c r="E503" s="214"/>
      <c r="F503" s="214"/>
      <c r="G503" s="214"/>
    </row>
    <row r="504" spans="1:7" x14ac:dyDescent="0.2">
      <c r="A504" s="213"/>
      <c r="B504" s="214"/>
      <c r="C504" s="213"/>
      <c r="D504" s="213"/>
      <c r="E504" s="214"/>
      <c r="F504" s="214"/>
      <c r="G504" s="214"/>
    </row>
    <row r="505" spans="1:7" x14ac:dyDescent="0.2">
      <c r="A505" s="213"/>
      <c r="B505" s="214"/>
      <c r="C505" s="213"/>
      <c r="D505" s="213"/>
      <c r="E505" s="214"/>
      <c r="F505" s="214"/>
      <c r="G505" s="214"/>
    </row>
    <row r="506" spans="1:7" x14ac:dyDescent="0.2">
      <c r="A506" s="213"/>
      <c r="B506" s="214"/>
      <c r="C506" s="213"/>
      <c r="D506" s="213"/>
      <c r="E506" s="214"/>
      <c r="F506" s="214"/>
      <c r="G506" s="214"/>
    </row>
    <row r="507" spans="1:7" x14ac:dyDescent="0.2">
      <c r="A507" s="213"/>
      <c r="B507" s="214"/>
      <c r="C507" s="213"/>
      <c r="D507" s="213"/>
      <c r="E507" s="214"/>
      <c r="F507" s="214"/>
      <c r="G507" s="214"/>
    </row>
    <row r="508" spans="1:7" x14ac:dyDescent="0.2">
      <c r="A508" s="213"/>
      <c r="B508" s="214"/>
      <c r="C508" s="213"/>
      <c r="D508" s="213"/>
      <c r="E508" s="214"/>
      <c r="F508" s="214"/>
      <c r="G508" s="214"/>
    </row>
    <row r="509" spans="1:7" x14ac:dyDescent="0.2">
      <c r="A509" s="213"/>
      <c r="B509" s="214"/>
      <c r="C509" s="213"/>
      <c r="D509" s="213"/>
      <c r="E509" s="214"/>
      <c r="F509" s="214"/>
      <c r="G509" s="214"/>
    </row>
    <row r="510" spans="1:7" x14ac:dyDescent="0.2">
      <c r="A510" s="213"/>
      <c r="B510" s="214"/>
      <c r="C510" s="213"/>
      <c r="D510" s="213"/>
      <c r="E510" s="214"/>
      <c r="F510" s="214"/>
      <c r="G510" s="214"/>
    </row>
    <row r="511" spans="1:7" x14ac:dyDescent="0.2">
      <c r="A511" s="213"/>
      <c r="B511" s="214"/>
      <c r="C511" s="213"/>
      <c r="D511" s="213"/>
      <c r="E511" s="214"/>
      <c r="F511" s="214"/>
      <c r="G511" s="214"/>
    </row>
    <row r="512" spans="1:7" x14ac:dyDescent="0.2">
      <c r="A512" s="213"/>
      <c r="B512" s="214"/>
      <c r="C512" s="213"/>
      <c r="D512" s="213"/>
      <c r="E512" s="214"/>
      <c r="F512" s="214"/>
      <c r="G512" s="214"/>
    </row>
    <row r="513" spans="1:7" x14ac:dyDescent="0.2">
      <c r="A513" s="213"/>
      <c r="B513" s="214"/>
      <c r="C513" s="213"/>
      <c r="D513" s="213"/>
      <c r="E513" s="214"/>
      <c r="F513" s="214"/>
      <c r="G513" s="214"/>
    </row>
    <row r="514" spans="1:7" x14ac:dyDescent="0.2">
      <c r="A514" s="213"/>
      <c r="B514" s="214"/>
      <c r="C514" s="213"/>
      <c r="D514" s="213"/>
      <c r="E514" s="214"/>
      <c r="F514" s="214"/>
      <c r="G514" s="214"/>
    </row>
    <row r="515" spans="1:7" x14ac:dyDescent="0.2">
      <c r="A515" s="213"/>
      <c r="B515" s="214"/>
      <c r="C515" s="213"/>
      <c r="D515" s="213"/>
      <c r="E515" s="214"/>
      <c r="F515" s="214"/>
      <c r="G515" s="214"/>
    </row>
    <row r="516" spans="1:7" x14ac:dyDescent="0.2">
      <c r="A516" s="213"/>
      <c r="B516" s="214"/>
      <c r="C516" s="213"/>
      <c r="D516" s="213"/>
      <c r="E516" s="214"/>
      <c r="F516" s="214"/>
      <c r="G516" s="214"/>
    </row>
    <row r="517" spans="1:7" x14ac:dyDescent="0.2">
      <c r="A517" s="213"/>
      <c r="B517" s="214"/>
      <c r="C517" s="213"/>
      <c r="D517" s="213"/>
      <c r="E517" s="214"/>
      <c r="F517" s="214"/>
      <c r="G517" s="214"/>
    </row>
    <row r="518" spans="1:7" x14ac:dyDescent="0.2">
      <c r="A518" s="213"/>
      <c r="B518" s="214"/>
      <c r="C518" s="213"/>
      <c r="D518" s="213"/>
      <c r="E518" s="214"/>
      <c r="F518" s="214"/>
      <c r="G518" s="214"/>
    </row>
    <row r="519" spans="1:7" x14ac:dyDescent="0.2">
      <c r="A519" s="213"/>
      <c r="B519" s="214"/>
      <c r="C519" s="213"/>
      <c r="D519" s="213"/>
      <c r="E519" s="214"/>
      <c r="F519" s="214"/>
      <c r="G519" s="214"/>
    </row>
    <row r="520" spans="1:7" x14ac:dyDescent="0.2">
      <c r="A520" s="213"/>
      <c r="B520" s="214"/>
      <c r="C520" s="213"/>
      <c r="D520" s="213"/>
      <c r="E520" s="214"/>
      <c r="F520" s="214"/>
      <c r="G520" s="214"/>
    </row>
    <row r="521" spans="1:7" x14ac:dyDescent="0.2">
      <c r="A521" s="213"/>
      <c r="B521" s="214"/>
      <c r="C521" s="213"/>
      <c r="D521" s="213"/>
      <c r="E521" s="214"/>
      <c r="F521" s="214"/>
      <c r="G521" s="214"/>
    </row>
    <row r="522" spans="1:7" x14ac:dyDescent="0.2">
      <c r="A522" s="213"/>
      <c r="B522" s="214"/>
      <c r="C522" s="213"/>
      <c r="D522" s="213"/>
      <c r="E522" s="214"/>
      <c r="F522" s="214"/>
      <c r="G522" s="214"/>
    </row>
    <row r="523" spans="1:7" x14ac:dyDescent="0.2">
      <c r="A523" s="213"/>
      <c r="B523" s="214"/>
      <c r="C523" s="213"/>
      <c r="D523" s="213"/>
      <c r="E523" s="214"/>
      <c r="F523" s="214"/>
      <c r="G523" s="214"/>
    </row>
    <row r="524" spans="1:7" x14ac:dyDescent="0.2">
      <c r="A524" s="213"/>
      <c r="B524" s="214"/>
      <c r="C524" s="213"/>
      <c r="D524" s="213"/>
      <c r="E524" s="214"/>
      <c r="F524" s="214"/>
      <c r="G524" s="214"/>
    </row>
    <row r="525" spans="1:7" x14ac:dyDescent="0.2">
      <c r="A525" s="213"/>
      <c r="B525" s="214"/>
      <c r="C525" s="213"/>
      <c r="D525" s="213"/>
      <c r="E525" s="214"/>
      <c r="F525" s="214"/>
      <c r="G525" s="214"/>
    </row>
    <row r="526" spans="1:7" x14ac:dyDescent="0.2">
      <c r="A526" s="213"/>
      <c r="B526" s="214"/>
      <c r="C526" s="213"/>
      <c r="D526" s="213"/>
      <c r="E526" s="214"/>
      <c r="F526" s="214"/>
      <c r="G526" s="214"/>
    </row>
    <row r="527" spans="1:7" x14ac:dyDescent="0.2">
      <c r="A527" s="213"/>
      <c r="B527" s="214"/>
      <c r="C527" s="213"/>
      <c r="D527" s="213"/>
      <c r="E527" s="214"/>
      <c r="F527" s="214"/>
      <c r="G527" s="214"/>
    </row>
    <row r="528" spans="1:7" x14ac:dyDescent="0.2">
      <c r="A528" s="213"/>
      <c r="B528" s="214"/>
      <c r="C528" s="213"/>
      <c r="D528" s="213"/>
      <c r="E528" s="214"/>
      <c r="F528" s="214"/>
      <c r="G528" s="214"/>
    </row>
    <row r="529" spans="1:7" x14ac:dyDescent="0.2">
      <c r="A529" s="213"/>
      <c r="B529" s="214"/>
      <c r="C529" s="213"/>
      <c r="D529" s="213"/>
      <c r="E529" s="214"/>
      <c r="F529" s="214"/>
      <c r="G529" s="214"/>
    </row>
    <row r="530" spans="1:7" x14ac:dyDescent="0.2">
      <c r="A530" s="213"/>
      <c r="B530" s="214"/>
      <c r="C530" s="213"/>
      <c r="D530" s="213"/>
      <c r="E530" s="214"/>
      <c r="F530" s="214"/>
      <c r="G530" s="214"/>
    </row>
    <row r="531" spans="1:7" x14ac:dyDescent="0.2">
      <c r="A531" s="213"/>
      <c r="B531" s="214"/>
      <c r="C531" s="213"/>
      <c r="D531" s="213"/>
      <c r="E531" s="214"/>
      <c r="F531" s="214"/>
      <c r="G531" s="214"/>
    </row>
    <row r="532" spans="1:7" x14ac:dyDescent="0.2">
      <c r="A532" s="213"/>
      <c r="B532" s="214"/>
      <c r="C532" s="213"/>
      <c r="D532" s="213"/>
      <c r="E532" s="214"/>
      <c r="F532" s="214"/>
      <c r="G532" s="214"/>
    </row>
    <row r="533" spans="1:7" x14ac:dyDescent="0.2">
      <c r="A533" s="213"/>
      <c r="B533" s="214"/>
      <c r="C533" s="213"/>
      <c r="D533" s="213"/>
      <c r="E533" s="214"/>
      <c r="F533" s="214"/>
      <c r="G533" s="214"/>
    </row>
    <row r="534" spans="1:7" x14ac:dyDescent="0.2">
      <c r="A534" s="213"/>
      <c r="B534" s="214"/>
      <c r="C534" s="213"/>
      <c r="D534" s="213"/>
      <c r="E534" s="214"/>
      <c r="F534" s="214"/>
      <c r="G534" s="214"/>
    </row>
    <row r="535" spans="1:7" x14ac:dyDescent="0.2">
      <c r="A535" s="213"/>
      <c r="B535" s="214"/>
      <c r="C535" s="213"/>
      <c r="D535" s="213"/>
      <c r="E535" s="214"/>
      <c r="F535" s="214"/>
      <c r="G535" s="214"/>
    </row>
    <row r="536" spans="1:7" x14ac:dyDescent="0.2">
      <c r="A536" s="213"/>
      <c r="B536" s="214"/>
      <c r="C536" s="213"/>
      <c r="D536" s="213"/>
      <c r="E536" s="214"/>
      <c r="F536" s="214"/>
      <c r="G536" s="214"/>
    </row>
    <row r="537" spans="1:7" x14ac:dyDescent="0.2">
      <c r="A537" s="213"/>
      <c r="B537" s="214"/>
      <c r="C537" s="213"/>
      <c r="D537" s="213"/>
      <c r="E537" s="214"/>
      <c r="F537" s="214"/>
      <c r="G537" s="214"/>
    </row>
    <row r="538" spans="1:7" x14ac:dyDescent="0.2">
      <c r="A538" s="213"/>
      <c r="B538" s="214"/>
      <c r="C538" s="213"/>
      <c r="D538" s="213"/>
      <c r="E538" s="214"/>
      <c r="F538" s="214"/>
      <c r="G538" s="214"/>
    </row>
    <row r="539" spans="1:7" x14ac:dyDescent="0.2">
      <c r="A539" s="213"/>
      <c r="B539" s="214"/>
      <c r="C539" s="213"/>
      <c r="D539" s="213"/>
      <c r="E539" s="214"/>
      <c r="F539" s="214"/>
      <c r="G539" s="214"/>
    </row>
    <row r="540" spans="1:7" x14ac:dyDescent="0.2">
      <c r="A540" s="213"/>
      <c r="B540" s="214"/>
      <c r="C540" s="213"/>
      <c r="D540" s="213"/>
      <c r="E540" s="214"/>
      <c r="F540" s="214"/>
      <c r="G540" s="214"/>
    </row>
    <row r="541" spans="1:7" x14ac:dyDescent="0.2">
      <c r="A541" s="213"/>
      <c r="B541" s="214"/>
      <c r="C541" s="213"/>
      <c r="D541" s="213"/>
      <c r="E541" s="214"/>
      <c r="F541" s="214"/>
      <c r="G541" s="214"/>
    </row>
    <row r="542" spans="1:7" x14ac:dyDescent="0.2">
      <c r="A542" s="213"/>
      <c r="B542" s="214"/>
      <c r="C542" s="213"/>
      <c r="D542" s="213"/>
      <c r="E542" s="214"/>
      <c r="F542" s="214"/>
      <c r="G542" s="214"/>
    </row>
    <row r="543" spans="1:7" x14ac:dyDescent="0.2">
      <c r="A543" s="213"/>
      <c r="B543" s="214"/>
      <c r="C543" s="213"/>
      <c r="D543" s="213"/>
      <c r="E543" s="214"/>
      <c r="F543" s="214"/>
      <c r="G543" s="214"/>
    </row>
    <row r="544" spans="1:7" x14ac:dyDescent="0.2">
      <c r="A544" s="213"/>
      <c r="B544" s="214"/>
      <c r="C544" s="213"/>
      <c r="D544" s="213"/>
      <c r="E544" s="214"/>
      <c r="F544" s="214"/>
      <c r="G544" s="214"/>
    </row>
    <row r="545" spans="1:7" x14ac:dyDescent="0.2">
      <c r="A545" s="213"/>
      <c r="B545" s="214"/>
      <c r="C545" s="213"/>
      <c r="D545" s="213"/>
      <c r="E545" s="214"/>
      <c r="F545" s="214"/>
      <c r="G545" s="214"/>
    </row>
    <row r="546" spans="1:7" x14ac:dyDescent="0.2">
      <c r="A546" s="213"/>
      <c r="B546" s="214"/>
      <c r="C546" s="213"/>
      <c r="D546" s="213"/>
      <c r="E546" s="214"/>
      <c r="F546" s="214"/>
      <c r="G546" s="214"/>
    </row>
    <row r="547" spans="1:7" x14ac:dyDescent="0.2">
      <c r="A547" s="213"/>
      <c r="B547" s="214"/>
      <c r="C547" s="213"/>
      <c r="D547" s="213"/>
      <c r="E547" s="214"/>
      <c r="F547" s="214"/>
      <c r="G547" s="214"/>
    </row>
    <row r="548" spans="1:7" x14ac:dyDescent="0.2">
      <c r="A548" s="213"/>
      <c r="B548" s="214"/>
      <c r="C548" s="213"/>
      <c r="D548" s="213"/>
      <c r="E548" s="214"/>
      <c r="F548" s="214"/>
      <c r="G548" s="214"/>
    </row>
    <row r="549" spans="1:7" x14ac:dyDescent="0.2">
      <c r="A549" s="213"/>
      <c r="B549" s="214"/>
      <c r="C549" s="213"/>
      <c r="D549" s="213"/>
      <c r="E549" s="214"/>
      <c r="F549" s="214"/>
      <c r="G549" s="214"/>
    </row>
    <row r="550" spans="1:7" x14ac:dyDescent="0.2">
      <c r="A550" s="213"/>
      <c r="B550" s="214"/>
      <c r="C550" s="213"/>
      <c r="D550" s="213"/>
      <c r="E550" s="214"/>
      <c r="F550" s="214"/>
      <c r="G550" s="214"/>
    </row>
    <row r="551" spans="1:7" x14ac:dyDescent="0.2">
      <c r="A551" s="213"/>
      <c r="B551" s="214"/>
      <c r="C551" s="213"/>
      <c r="D551" s="213"/>
      <c r="E551" s="214"/>
      <c r="F551" s="214"/>
      <c r="G551" s="214"/>
    </row>
    <row r="552" spans="1:7" x14ac:dyDescent="0.2">
      <c r="A552" s="213"/>
      <c r="B552" s="214"/>
      <c r="C552" s="213"/>
      <c r="D552" s="213"/>
      <c r="E552" s="214"/>
      <c r="F552" s="214"/>
      <c r="G552" s="214"/>
    </row>
    <row r="553" spans="1:7" x14ac:dyDescent="0.2">
      <c r="A553" s="213"/>
      <c r="B553" s="214"/>
      <c r="C553" s="213"/>
      <c r="D553" s="213"/>
      <c r="E553" s="214"/>
      <c r="F553" s="214"/>
      <c r="G553" s="214"/>
    </row>
    <row r="554" spans="1:7" x14ac:dyDescent="0.2">
      <c r="A554" s="213"/>
      <c r="B554" s="214"/>
      <c r="C554" s="213"/>
      <c r="D554" s="213"/>
      <c r="E554" s="214"/>
      <c r="F554" s="214"/>
      <c r="G554" s="214"/>
    </row>
    <row r="555" spans="1:7" x14ac:dyDescent="0.2">
      <c r="A555" s="213"/>
      <c r="B555" s="214"/>
      <c r="C555" s="213"/>
      <c r="D555" s="213"/>
      <c r="E555" s="214"/>
      <c r="F555" s="214"/>
      <c r="G555" s="214"/>
    </row>
    <row r="556" spans="1:7" x14ac:dyDescent="0.2">
      <c r="A556" s="213"/>
      <c r="B556" s="214"/>
      <c r="C556" s="213"/>
      <c r="D556" s="213"/>
      <c r="E556" s="214"/>
      <c r="F556" s="214"/>
      <c r="G556" s="214"/>
    </row>
    <row r="557" spans="1:7" x14ac:dyDescent="0.2">
      <c r="A557" s="213"/>
      <c r="B557" s="214"/>
      <c r="C557" s="213"/>
      <c r="D557" s="213"/>
      <c r="E557" s="214"/>
      <c r="F557" s="214"/>
      <c r="G557" s="214"/>
    </row>
    <row r="558" spans="1:7" x14ac:dyDescent="0.2">
      <c r="A558" s="213"/>
      <c r="B558" s="214"/>
      <c r="C558" s="213"/>
      <c r="D558" s="213"/>
      <c r="E558" s="214"/>
      <c r="F558" s="214"/>
      <c r="G558" s="214"/>
    </row>
    <row r="559" spans="1:7" x14ac:dyDescent="0.2">
      <c r="A559" s="213"/>
      <c r="B559" s="214"/>
      <c r="C559" s="213"/>
      <c r="D559" s="213"/>
      <c r="E559" s="214"/>
      <c r="F559" s="214"/>
      <c r="G559" s="214"/>
    </row>
    <row r="560" spans="1:7" x14ac:dyDescent="0.2">
      <c r="A560" s="213"/>
      <c r="B560" s="214"/>
      <c r="C560" s="213"/>
      <c r="D560" s="213"/>
      <c r="E560" s="214"/>
      <c r="F560" s="214"/>
      <c r="G560" s="214"/>
    </row>
    <row r="561" spans="1:7" x14ac:dyDescent="0.2">
      <c r="A561" s="213"/>
      <c r="B561" s="214"/>
      <c r="C561" s="213"/>
      <c r="D561" s="213"/>
      <c r="E561" s="214"/>
      <c r="F561" s="214"/>
      <c r="G561" s="214"/>
    </row>
    <row r="562" spans="1:7" x14ac:dyDescent="0.2">
      <c r="A562" s="213"/>
      <c r="B562" s="214"/>
      <c r="C562" s="213"/>
      <c r="D562" s="213"/>
      <c r="E562" s="214"/>
      <c r="F562" s="214"/>
      <c r="G562" s="214"/>
    </row>
    <row r="563" spans="1:7" x14ac:dyDescent="0.2">
      <c r="A563" s="213"/>
      <c r="B563" s="214"/>
      <c r="C563" s="213"/>
      <c r="D563" s="213"/>
      <c r="E563" s="214"/>
      <c r="F563" s="214"/>
      <c r="G563" s="214"/>
    </row>
    <row r="564" spans="1:7" x14ac:dyDescent="0.2">
      <c r="A564" s="213"/>
      <c r="B564" s="214"/>
      <c r="C564" s="213"/>
      <c r="D564" s="213"/>
      <c r="E564" s="214"/>
      <c r="F564" s="214"/>
      <c r="G564" s="214"/>
    </row>
    <row r="565" spans="1:7" x14ac:dyDescent="0.2">
      <c r="A565" s="213"/>
      <c r="B565" s="214"/>
      <c r="C565" s="213"/>
      <c r="D565" s="213"/>
      <c r="E565" s="214"/>
      <c r="F565" s="214"/>
      <c r="G565" s="214"/>
    </row>
    <row r="566" spans="1:7" x14ac:dyDescent="0.2">
      <c r="A566" s="213"/>
      <c r="B566" s="214"/>
      <c r="C566" s="213"/>
      <c r="D566" s="213"/>
      <c r="E566" s="214"/>
      <c r="F566" s="214"/>
      <c r="G566" s="214"/>
    </row>
    <row r="567" spans="1:7" x14ac:dyDescent="0.2">
      <c r="A567" s="213"/>
      <c r="B567" s="214"/>
      <c r="C567" s="213"/>
      <c r="D567" s="213"/>
      <c r="E567" s="214"/>
      <c r="F567" s="214"/>
      <c r="G567" s="214"/>
    </row>
    <row r="568" spans="1:7" x14ac:dyDescent="0.2">
      <c r="A568" s="213"/>
      <c r="B568" s="214"/>
      <c r="C568" s="213"/>
      <c r="D568" s="213"/>
      <c r="E568" s="214"/>
      <c r="F568" s="214"/>
      <c r="G568" s="214"/>
    </row>
    <row r="569" spans="1:7" x14ac:dyDescent="0.2">
      <c r="A569" s="213"/>
      <c r="B569" s="214"/>
      <c r="C569" s="213"/>
      <c r="D569" s="213"/>
      <c r="E569" s="214"/>
      <c r="F569" s="214"/>
      <c r="G569" s="214"/>
    </row>
    <row r="570" spans="1:7" x14ac:dyDescent="0.2">
      <c r="A570" s="213"/>
      <c r="B570" s="214"/>
      <c r="C570" s="213"/>
      <c r="D570" s="213"/>
      <c r="E570" s="214"/>
      <c r="F570" s="214"/>
      <c r="G570" s="214"/>
    </row>
    <row r="571" spans="1:7" x14ac:dyDescent="0.2">
      <c r="A571" s="213"/>
      <c r="B571" s="214"/>
      <c r="C571" s="213"/>
      <c r="D571" s="213"/>
      <c r="E571" s="214"/>
      <c r="F571" s="214"/>
      <c r="G571" s="214"/>
    </row>
    <row r="572" spans="1:7" x14ac:dyDescent="0.2">
      <c r="A572" s="213"/>
      <c r="B572" s="214"/>
      <c r="C572" s="213"/>
      <c r="D572" s="213"/>
      <c r="E572" s="214"/>
      <c r="F572" s="214"/>
      <c r="G572" s="214"/>
    </row>
    <row r="573" spans="1:7" x14ac:dyDescent="0.2">
      <c r="A573" s="213"/>
      <c r="B573" s="214"/>
      <c r="C573" s="213"/>
      <c r="D573" s="213"/>
      <c r="E573" s="214"/>
      <c r="F573" s="214"/>
      <c r="G573" s="214"/>
    </row>
    <row r="574" spans="1:7" x14ac:dyDescent="0.2">
      <c r="A574" s="213"/>
      <c r="B574" s="214"/>
      <c r="C574" s="213"/>
      <c r="D574" s="213"/>
      <c r="E574" s="214"/>
      <c r="F574" s="214"/>
      <c r="G574" s="214"/>
    </row>
    <row r="575" spans="1:7" x14ac:dyDescent="0.2">
      <c r="A575" s="213"/>
      <c r="B575" s="214"/>
      <c r="C575" s="213"/>
      <c r="D575" s="213"/>
      <c r="E575" s="214"/>
      <c r="F575" s="214"/>
      <c r="G575" s="214"/>
    </row>
    <row r="576" spans="1:7" x14ac:dyDescent="0.2">
      <c r="A576" s="213"/>
      <c r="B576" s="214"/>
      <c r="C576" s="213"/>
      <c r="D576" s="213"/>
      <c r="E576" s="214"/>
      <c r="F576" s="214"/>
      <c r="G576" s="214"/>
    </row>
    <row r="577" spans="1:7" x14ac:dyDescent="0.2">
      <c r="A577" s="213"/>
      <c r="B577" s="214"/>
      <c r="C577" s="213"/>
      <c r="D577" s="213"/>
      <c r="E577" s="214"/>
      <c r="F577" s="214"/>
      <c r="G577" s="214"/>
    </row>
    <row r="578" spans="1:7" x14ac:dyDescent="0.2">
      <c r="A578" s="213"/>
      <c r="B578" s="214"/>
      <c r="C578" s="213"/>
      <c r="D578" s="213"/>
      <c r="E578" s="214"/>
      <c r="F578" s="214"/>
      <c r="G578" s="214"/>
    </row>
    <row r="579" spans="1:7" x14ac:dyDescent="0.2">
      <c r="A579" s="213"/>
      <c r="B579" s="214"/>
      <c r="C579" s="213"/>
      <c r="D579" s="213"/>
      <c r="E579" s="214"/>
      <c r="F579" s="214"/>
      <c r="G579" s="214"/>
    </row>
    <row r="580" spans="1:7" x14ac:dyDescent="0.2">
      <c r="A580" s="213"/>
      <c r="B580" s="214"/>
      <c r="C580" s="213"/>
      <c r="D580" s="213"/>
      <c r="E580" s="214"/>
      <c r="F580" s="214"/>
      <c r="G580" s="214"/>
    </row>
    <row r="581" spans="1:7" x14ac:dyDescent="0.2">
      <c r="A581" s="213"/>
      <c r="B581" s="214"/>
      <c r="C581" s="213"/>
      <c r="D581" s="213"/>
      <c r="E581" s="214"/>
      <c r="F581" s="214"/>
      <c r="G581" s="214"/>
    </row>
    <row r="582" spans="1:7" x14ac:dyDescent="0.2">
      <c r="A582" s="213"/>
      <c r="B582" s="214"/>
      <c r="C582" s="213"/>
      <c r="D582" s="213"/>
      <c r="E582" s="214"/>
      <c r="F582" s="214"/>
      <c r="G582" s="214"/>
    </row>
    <row r="583" spans="1:7" x14ac:dyDescent="0.2">
      <c r="A583" s="213"/>
      <c r="B583" s="214"/>
      <c r="C583" s="213"/>
      <c r="D583" s="213"/>
      <c r="E583" s="214"/>
      <c r="F583" s="214"/>
      <c r="G583" s="214"/>
    </row>
    <row r="584" spans="1:7" x14ac:dyDescent="0.2">
      <c r="A584" s="213"/>
      <c r="B584" s="214"/>
      <c r="C584" s="213"/>
      <c r="D584" s="213"/>
      <c r="E584" s="214"/>
      <c r="F584" s="214"/>
      <c r="G584" s="214"/>
    </row>
    <row r="585" spans="1:7" x14ac:dyDescent="0.2">
      <c r="A585" s="213"/>
      <c r="B585" s="214"/>
      <c r="C585" s="213"/>
      <c r="D585" s="213"/>
      <c r="E585" s="214"/>
      <c r="F585" s="214"/>
      <c r="G585" s="214"/>
    </row>
    <row r="586" spans="1:7" x14ac:dyDescent="0.2">
      <c r="A586" s="213"/>
      <c r="B586" s="214"/>
      <c r="C586" s="213"/>
      <c r="D586" s="213"/>
      <c r="E586" s="214"/>
      <c r="F586" s="214"/>
      <c r="G586" s="214"/>
    </row>
    <row r="587" spans="1:7" x14ac:dyDescent="0.2">
      <c r="A587" s="213"/>
      <c r="B587" s="214"/>
      <c r="C587" s="213"/>
      <c r="D587" s="213"/>
      <c r="E587" s="214"/>
      <c r="F587" s="214"/>
      <c r="G587" s="214"/>
    </row>
    <row r="588" spans="1:7" x14ac:dyDescent="0.2">
      <c r="A588" s="213"/>
      <c r="B588" s="214"/>
      <c r="C588" s="213"/>
      <c r="D588" s="213"/>
      <c r="E588" s="214"/>
      <c r="F588" s="214"/>
      <c r="G588" s="214"/>
    </row>
    <row r="589" spans="1:7" x14ac:dyDescent="0.2">
      <c r="A589" s="213"/>
      <c r="B589" s="214"/>
      <c r="C589" s="213"/>
      <c r="D589" s="213"/>
      <c r="E589" s="214"/>
      <c r="F589" s="214"/>
      <c r="G589" s="214"/>
    </row>
    <row r="590" spans="1:7" x14ac:dyDescent="0.2">
      <c r="A590" s="213"/>
      <c r="B590" s="214"/>
      <c r="C590" s="213"/>
      <c r="D590" s="213"/>
      <c r="E590" s="214"/>
      <c r="F590" s="214"/>
      <c r="G590" s="214"/>
    </row>
    <row r="591" spans="1:7" x14ac:dyDescent="0.2">
      <c r="A591" s="213"/>
      <c r="B591" s="214"/>
      <c r="C591" s="213"/>
      <c r="D591" s="213"/>
      <c r="E591" s="214"/>
      <c r="F591" s="214"/>
      <c r="G591" s="214"/>
    </row>
    <row r="592" spans="1:7" x14ac:dyDescent="0.2">
      <c r="A592" s="213"/>
      <c r="B592" s="214"/>
      <c r="C592" s="213"/>
      <c r="D592" s="213"/>
      <c r="E592" s="214"/>
      <c r="F592" s="214"/>
      <c r="G592" s="214"/>
    </row>
    <row r="593" spans="1:7" x14ac:dyDescent="0.2">
      <c r="A593" s="213"/>
      <c r="B593" s="214"/>
      <c r="C593" s="213"/>
      <c r="D593" s="213"/>
      <c r="E593" s="214"/>
      <c r="F593" s="214"/>
      <c r="G593" s="214"/>
    </row>
    <row r="594" spans="1:7" x14ac:dyDescent="0.2">
      <c r="A594" s="213"/>
      <c r="B594" s="214"/>
      <c r="C594" s="213"/>
      <c r="D594" s="213"/>
      <c r="E594" s="214"/>
      <c r="F594" s="214"/>
      <c r="G594" s="214"/>
    </row>
    <row r="595" spans="1:7" x14ac:dyDescent="0.2">
      <c r="A595" s="213"/>
      <c r="B595" s="214"/>
      <c r="C595" s="213"/>
      <c r="D595" s="213"/>
      <c r="E595" s="214"/>
      <c r="F595" s="214"/>
      <c r="G595" s="214"/>
    </row>
    <row r="596" spans="1:7" x14ac:dyDescent="0.2">
      <c r="A596" s="213"/>
      <c r="B596" s="214"/>
      <c r="C596" s="213"/>
      <c r="D596" s="213"/>
      <c r="E596" s="214"/>
      <c r="F596" s="214"/>
      <c r="G596" s="214"/>
    </row>
    <row r="597" spans="1:7" x14ac:dyDescent="0.2">
      <c r="A597" s="213"/>
      <c r="B597" s="214"/>
      <c r="C597" s="213"/>
      <c r="D597" s="213"/>
      <c r="E597" s="214"/>
      <c r="F597" s="214"/>
      <c r="G597" s="214"/>
    </row>
    <row r="598" spans="1:7" x14ac:dyDescent="0.2">
      <c r="A598" s="213"/>
      <c r="B598" s="214"/>
      <c r="C598" s="213"/>
      <c r="D598" s="213"/>
      <c r="E598" s="214"/>
      <c r="F598" s="214"/>
      <c r="G598" s="214"/>
    </row>
    <row r="599" spans="1:7" x14ac:dyDescent="0.2">
      <c r="A599" s="213"/>
      <c r="B599" s="214"/>
      <c r="C599" s="213"/>
      <c r="D599" s="213"/>
      <c r="E599" s="214"/>
      <c r="F599" s="214"/>
      <c r="G599" s="214"/>
    </row>
    <row r="600" spans="1:7" x14ac:dyDescent="0.2">
      <c r="A600" s="213"/>
      <c r="B600" s="214"/>
      <c r="C600" s="213"/>
      <c r="D600" s="213"/>
      <c r="E600" s="214"/>
      <c r="F600" s="214"/>
      <c r="G600" s="214"/>
    </row>
    <row r="601" spans="1:7" x14ac:dyDescent="0.2">
      <c r="A601" s="213"/>
      <c r="B601" s="214"/>
      <c r="C601" s="213"/>
      <c r="D601" s="213"/>
      <c r="E601" s="214"/>
      <c r="F601" s="214"/>
      <c r="G601" s="214"/>
    </row>
    <row r="602" spans="1:7" x14ac:dyDescent="0.2">
      <c r="A602" s="213"/>
      <c r="B602" s="214"/>
      <c r="C602" s="213"/>
      <c r="D602" s="213"/>
      <c r="E602" s="214"/>
      <c r="F602" s="214"/>
      <c r="G602" s="214"/>
    </row>
    <row r="603" spans="1:7" x14ac:dyDescent="0.2">
      <c r="A603" s="213"/>
      <c r="B603" s="214"/>
      <c r="C603" s="213"/>
      <c r="D603" s="213"/>
      <c r="E603" s="214"/>
      <c r="F603" s="214"/>
      <c r="G603" s="214"/>
    </row>
    <row r="604" spans="1:7" x14ac:dyDescent="0.2">
      <c r="A604" s="213"/>
      <c r="B604" s="214"/>
      <c r="C604" s="213"/>
      <c r="D604" s="213"/>
      <c r="E604" s="214"/>
      <c r="F604" s="214"/>
      <c r="G604" s="214"/>
    </row>
    <row r="605" spans="1:7" x14ac:dyDescent="0.2">
      <c r="A605" s="213"/>
      <c r="B605" s="214"/>
      <c r="C605" s="213"/>
      <c r="D605" s="213"/>
      <c r="E605" s="214"/>
      <c r="F605" s="214"/>
      <c r="G605" s="214"/>
    </row>
    <row r="606" spans="1:7" x14ac:dyDescent="0.2">
      <c r="A606" s="213"/>
      <c r="B606" s="214"/>
      <c r="C606" s="213"/>
      <c r="D606" s="213"/>
      <c r="E606" s="214"/>
      <c r="F606" s="214"/>
      <c r="G606" s="214"/>
    </row>
    <row r="607" spans="1:7" x14ac:dyDescent="0.2">
      <c r="A607" s="213"/>
      <c r="B607" s="214"/>
      <c r="C607" s="213"/>
      <c r="D607" s="213"/>
      <c r="E607" s="214"/>
      <c r="F607" s="214"/>
      <c r="G607" s="214"/>
    </row>
    <row r="608" spans="1:7" x14ac:dyDescent="0.2">
      <c r="A608" s="213"/>
      <c r="B608" s="214"/>
      <c r="C608" s="213"/>
      <c r="D608" s="213"/>
      <c r="E608" s="214"/>
      <c r="F608" s="214"/>
      <c r="G608" s="214"/>
    </row>
    <row r="609" spans="1:7" x14ac:dyDescent="0.2">
      <c r="A609" s="213"/>
      <c r="B609" s="214"/>
      <c r="C609" s="213"/>
      <c r="D609" s="213"/>
      <c r="E609" s="214"/>
      <c r="F609" s="214"/>
      <c r="G609" s="214"/>
    </row>
    <row r="610" spans="1:7" x14ac:dyDescent="0.2">
      <c r="A610" s="213"/>
      <c r="B610" s="214"/>
      <c r="C610" s="213"/>
      <c r="D610" s="213"/>
      <c r="E610" s="214"/>
      <c r="F610" s="214"/>
      <c r="G610" s="214"/>
    </row>
    <row r="611" spans="1:7" x14ac:dyDescent="0.2">
      <c r="A611" s="213"/>
      <c r="B611" s="214"/>
      <c r="C611" s="213"/>
      <c r="D611" s="213"/>
      <c r="E611" s="214"/>
      <c r="F611" s="214"/>
      <c r="G611" s="214"/>
    </row>
    <row r="612" spans="1:7" x14ac:dyDescent="0.2">
      <c r="A612" s="213"/>
      <c r="B612" s="214"/>
      <c r="C612" s="213"/>
      <c r="D612" s="213"/>
      <c r="E612" s="214"/>
      <c r="F612" s="214"/>
      <c r="G612" s="214"/>
    </row>
    <row r="613" spans="1:7" x14ac:dyDescent="0.2">
      <c r="A613" s="213"/>
      <c r="B613" s="214"/>
      <c r="C613" s="213"/>
      <c r="D613" s="213"/>
      <c r="E613" s="214"/>
      <c r="F613" s="214"/>
      <c r="G613" s="214"/>
    </row>
    <row r="614" spans="1:7" x14ac:dyDescent="0.2">
      <c r="A614" s="213"/>
      <c r="B614" s="214"/>
      <c r="C614" s="213"/>
      <c r="D614" s="213"/>
      <c r="E614" s="214"/>
      <c r="F614" s="214"/>
      <c r="G614" s="214"/>
    </row>
    <row r="615" spans="1:7" x14ac:dyDescent="0.2">
      <c r="A615" s="213"/>
      <c r="B615" s="214"/>
      <c r="C615" s="213"/>
      <c r="D615" s="213"/>
      <c r="E615" s="214"/>
      <c r="F615" s="214"/>
      <c r="G615" s="214"/>
    </row>
    <row r="616" spans="1:7" x14ac:dyDescent="0.2">
      <c r="A616" s="213"/>
      <c r="B616" s="214"/>
      <c r="C616" s="213"/>
      <c r="D616" s="213"/>
      <c r="E616" s="214"/>
      <c r="F616" s="214"/>
      <c r="G616" s="214"/>
    </row>
    <row r="617" spans="1:7" x14ac:dyDescent="0.2">
      <c r="A617" s="213"/>
      <c r="B617" s="214"/>
      <c r="C617" s="213"/>
      <c r="D617" s="213"/>
      <c r="E617" s="214"/>
      <c r="F617" s="214"/>
      <c r="G617" s="214"/>
    </row>
    <row r="618" spans="1:7" x14ac:dyDescent="0.2">
      <c r="A618" s="213"/>
      <c r="B618" s="214"/>
      <c r="C618" s="213"/>
      <c r="D618" s="213"/>
      <c r="E618" s="214"/>
      <c r="F618" s="214"/>
      <c r="G618" s="214"/>
    </row>
    <row r="619" spans="1:7" x14ac:dyDescent="0.2">
      <c r="A619" s="213"/>
      <c r="B619" s="214"/>
      <c r="C619" s="213"/>
      <c r="D619" s="213"/>
      <c r="E619" s="214"/>
      <c r="F619" s="214"/>
      <c r="G619" s="214"/>
    </row>
    <row r="620" spans="1:7" x14ac:dyDescent="0.2">
      <c r="A620" s="213"/>
      <c r="B620" s="214"/>
      <c r="C620" s="213"/>
      <c r="D620" s="213"/>
      <c r="E620" s="214"/>
      <c r="F620" s="214"/>
      <c r="G620" s="214"/>
    </row>
    <row r="621" spans="1:7" x14ac:dyDescent="0.2">
      <c r="A621" s="213"/>
      <c r="B621" s="214"/>
      <c r="C621" s="213"/>
      <c r="D621" s="213"/>
      <c r="E621" s="214"/>
      <c r="F621" s="214"/>
      <c r="G621" s="214"/>
    </row>
    <row r="622" spans="1:7" x14ac:dyDescent="0.2">
      <c r="A622" s="213"/>
      <c r="B622" s="214"/>
      <c r="C622" s="213"/>
      <c r="D622" s="213"/>
      <c r="E622" s="214"/>
      <c r="F622" s="214"/>
      <c r="G622" s="214"/>
    </row>
    <row r="623" spans="1:7" x14ac:dyDescent="0.2">
      <c r="A623" s="213"/>
      <c r="B623" s="214"/>
      <c r="C623" s="213"/>
      <c r="D623" s="213"/>
      <c r="E623" s="214"/>
      <c r="F623" s="214"/>
      <c r="G623" s="214"/>
    </row>
    <row r="624" spans="1:7" x14ac:dyDescent="0.2">
      <c r="A624" s="213"/>
      <c r="B624" s="214"/>
      <c r="C624" s="213"/>
      <c r="D624" s="213"/>
      <c r="E624" s="214"/>
      <c r="F624" s="214"/>
      <c r="G624" s="214"/>
    </row>
    <row r="625" spans="1:7" x14ac:dyDescent="0.2">
      <c r="A625" s="213"/>
      <c r="B625" s="214"/>
      <c r="C625" s="213"/>
      <c r="D625" s="213"/>
      <c r="E625" s="214"/>
      <c r="F625" s="214"/>
      <c r="G625" s="214"/>
    </row>
    <row r="626" spans="1:7" x14ac:dyDescent="0.2">
      <c r="A626" s="213"/>
      <c r="B626" s="214"/>
      <c r="C626" s="213"/>
      <c r="D626" s="213"/>
      <c r="E626" s="214"/>
      <c r="F626" s="214"/>
      <c r="G626" s="214"/>
    </row>
    <row r="627" spans="1:7" x14ac:dyDescent="0.2">
      <c r="A627" s="213"/>
      <c r="B627" s="214"/>
      <c r="C627" s="213"/>
      <c r="D627" s="213"/>
      <c r="E627" s="214"/>
      <c r="F627" s="214"/>
      <c r="G627" s="214"/>
    </row>
    <row r="628" spans="1:7" x14ac:dyDescent="0.2">
      <c r="A628" s="213"/>
      <c r="B628" s="214"/>
      <c r="C628" s="213"/>
      <c r="D628" s="213"/>
      <c r="E628" s="214"/>
      <c r="F628" s="214"/>
      <c r="G628" s="214"/>
    </row>
    <row r="629" spans="1:7" x14ac:dyDescent="0.2">
      <c r="A629" s="213"/>
      <c r="B629" s="214"/>
      <c r="C629" s="213"/>
      <c r="D629" s="213"/>
      <c r="E629" s="214"/>
      <c r="F629" s="214"/>
      <c r="G629" s="214"/>
    </row>
    <row r="630" spans="1:7" x14ac:dyDescent="0.2">
      <c r="A630" s="213"/>
      <c r="B630" s="214"/>
      <c r="C630" s="213"/>
      <c r="D630" s="213"/>
      <c r="E630" s="214"/>
      <c r="F630" s="214"/>
      <c r="G630" s="214"/>
    </row>
    <row r="631" spans="1:7" x14ac:dyDescent="0.2">
      <c r="A631" s="213"/>
      <c r="B631" s="214"/>
      <c r="C631" s="213"/>
      <c r="D631" s="213"/>
      <c r="E631" s="214"/>
      <c r="F631" s="214"/>
      <c r="G631" s="214"/>
    </row>
    <row r="632" spans="1:7" x14ac:dyDescent="0.2">
      <c r="A632" s="213"/>
      <c r="B632" s="214"/>
      <c r="C632" s="213"/>
      <c r="D632" s="213"/>
      <c r="E632" s="214"/>
      <c r="F632" s="214"/>
      <c r="G632" s="214"/>
    </row>
    <row r="633" spans="1:7" x14ac:dyDescent="0.2">
      <c r="A633" s="213"/>
      <c r="B633" s="214"/>
      <c r="C633" s="213"/>
      <c r="D633" s="213"/>
      <c r="E633" s="214"/>
      <c r="F633" s="214"/>
      <c r="G633" s="214"/>
    </row>
    <row r="634" spans="1:7" x14ac:dyDescent="0.2">
      <c r="A634" s="213"/>
      <c r="B634" s="214"/>
      <c r="C634" s="213"/>
      <c r="D634" s="213"/>
      <c r="E634" s="214"/>
      <c r="F634" s="214"/>
      <c r="G634" s="214"/>
    </row>
    <row r="635" spans="1:7" x14ac:dyDescent="0.2">
      <c r="A635" s="213"/>
      <c r="B635" s="214"/>
      <c r="C635" s="213"/>
      <c r="D635" s="213"/>
      <c r="E635" s="214"/>
      <c r="F635" s="214"/>
      <c r="G635" s="214"/>
    </row>
    <row r="636" spans="1:7" x14ac:dyDescent="0.2">
      <c r="A636" s="213"/>
      <c r="B636" s="214"/>
      <c r="C636" s="213"/>
      <c r="D636" s="213"/>
      <c r="E636" s="214"/>
      <c r="F636" s="214"/>
      <c r="G636" s="214"/>
    </row>
    <row r="637" spans="1:7" x14ac:dyDescent="0.2">
      <c r="A637" s="213"/>
      <c r="B637" s="214"/>
      <c r="C637" s="213"/>
      <c r="D637" s="213"/>
      <c r="E637" s="214"/>
      <c r="F637" s="214"/>
      <c r="G637" s="214"/>
    </row>
    <row r="638" spans="1:7" x14ac:dyDescent="0.2">
      <c r="A638" s="213"/>
      <c r="B638" s="214"/>
      <c r="C638" s="213"/>
      <c r="D638" s="213"/>
      <c r="E638" s="214"/>
      <c r="F638" s="214"/>
      <c r="G638" s="214"/>
    </row>
    <row r="639" spans="1:7" x14ac:dyDescent="0.2">
      <c r="A639" s="213"/>
      <c r="B639" s="214"/>
      <c r="C639" s="213"/>
      <c r="D639" s="213"/>
      <c r="E639" s="214"/>
      <c r="F639" s="214"/>
      <c r="G639" s="214"/>
    </row>
    <row r="640" spans="1:7" x14ac:dyDescent="0.2">
      <c r="A640" s="213"/>
      <c r="B640" s="214"/>
      <c r="C640" s="213"/>
      <c r="D640" s="213"/>
      <c r="E640" s="214"/>
      <c r="F640" s="214"/>
      <c r="G640" s="214"/>
    </row>
    <row r="641" spans="1:7" x14ac:dyDescent="0.2">
      <c r="A641" s="213"/>
      <c r="B641" s="214"/>
      <c r="C641" s="213"/>
      <c r="D641" s="213"/>
      <c r="E641" s="214"/>
      <c r="F641" s="214"/>
      <c r="G641" s="214"/>
    </row>
    <row r="642" spans="1:7" x14ac:dyDescent="0.2">
      <c r="A642" s="213"/>
      <c r="B642" s="214"/>
      <c r="C642" s="213"/>
      <c r="D642" s="213"/>
      <c r="E642" s="214"/>
      <c r="F642" s="214"/>
      <c r="G642" s="214"/>
    </row>
    <row r="643" spans="1:7" x14ac:dyDescent="0.2">
      <c r="A643" s="213"/>
      <c r="B643" s="214"/>
      <c r="C643" s="213"/>
      <c r="D643" s="213"/>
      <c r="E643" s="214"/>
      <c r="F643" s="214"/>
      <c r="G643" s="214"/>
    </row>
    <row r="644" spans="1:7" x14ac:dyDescent="0.2">
      <c r="A644" s="213"/>
      <c r="B644" s="214"/>
      <c r="C644" s="213"/>
      <c r="D644" s="213"/>
      <c r="E644" s="214"/>
      <c r="F644" s="214"/>
      <c r="G644" s="214"/>
    </row>
    <row r="645" spans="1:7" x14ac:dyDescent="0.2">
      <c r="A645" s="213"/>
      <c r="B645" s="214"/>
      <c r="C645" s="213"/>
      <c r="D645" s="213"/>
      <c r="E645" s="214"/>
      <c r="F645" s="214"/>
      <c r="G645" s="214"/>
    </row>
    <row r="646" spans="1:7" x14ac:dyDescent="0.2">
      <c r="A646" s="213"/>
      <c r="B646" s="214"/>
      <c r="C646" s="213"/>
      <c r="D646" s="213"/>
      <c r="E646" s="214"/>
      <c r="F646" s="214"/>
      <c r="G646" s="214"/>
    </row>
    <row r="647" spans="1:7" x14ac:dyDescent="0.2">
      <c r="A647" s="213"/>
      <c r="B647" s="214"/>
      <c r="C647" s="213"/>
      <c r="D647" s="213"/>
      <c r="E647" s="214"/>
      <c r="F647" s="214"/>
      <c r="G647" s="214"/>
    </row>
    <row r="648" spans="1:7" x14ac:dyDescent="0.2">
      <c r="A648" s="213"/>
      <c r="B648" s="214"/>
      <c r="C648" s="213"/>
      <c r="D648" s="213"/>
      <c r="E648" s="214"/>
      <c r="F648" s="214"/>
      <c r="G648" s="214"/>
    </row>
    <row r="649" spans="1:7" x14ac:dyDescent="0.2">
      <c r="A649" s="213"/>
      <c r="B649" s="214"/>
      <c r="C649" s="213"/>
      <c r="D649" s="213"/>
      <c r="E649" s="214"/>
      <c r="F649" s="214"/>
      <c r="G649" s="214"/>
    </row>
    <row r="650" spans="1:7" x14ac:dyDescent="0.2">
      <c r="A650" s="213"/>
      <c r="B650" s="214"/>
      <c r="C650" s="213"/>
      <c r="D650" s="213"/>
      <c r="E650" s="214"/>
      <c r="F650" s="214"/>
      <c r="G650" s="214"/>
    </row>
    <row r="651" spans="1:7" x14ac:dyDescent="0.2">
      <c r="A651" s="213"/>
      <c r="B651" s="214"/>
      <c r="C651" s="213"/>
      <c r="D651" s="213"/>
      <c r="E651" s="214"/>
      <c r="F651" s="214"/>
      <c r="G651" s="214"/>
    </row>
    <row r="652" spans="1:7" x14ac:dyDescent="0.2">
      <c r="A652" s="213"/>
      <c r="B652" s="214"/>
      <c r="C652" s="213"/>
      <c r="D652" s="213"/>
      <c r="E652" s="214"/>
      <c r="F652" s="214"/>
      <c r="G652" s="214"/>
    </row>
    <row r="653" spans="1:7" x14ac:dyDescent="0.2">
      <c r="A653" s="213"/>
      <c r="B653" s="214"/>
      <c r="C653" s="213"/>
      <c r="D653" s="213"/>
      <c r="E653" s="214"/>
      <c r="F653" s="214"/>
      <c r="G653" s="214"/>
    </row>
    <row r="654" spans="1:7" x14ac:dyDescent="0.2">
      <c r="A654" s="213"/>
      <c r="B654" s="214"/>
      <c r="C654" s="213"/>
      <c r="D654" s="213"/>
      <c r="E654" s="214"/>
      <c r="F654" s="214"/>
      <c r="G654" s="214"/>
    </row>
    <row r="655" spans="1:7" x14ac:dyDescent="0.2">
      <c r="A655" s="213"/>
      <c r="B655" s="214"/>
      <c r="C655" s="213"/>
      <c r="D655" s="213"/>
      <c r="E655" s="214"/>
      <c r="F655" s="214"/>
      <c r="G655" s="214"/>
    </row>
    <row r="656" spans="1:7" x14ac:dyDescent="0.2">
      <c r="A656" s="213"/>
      <c r="B656" s="214"/>
      <c r="C656" s="213"/>
      <c r="D656" s="213"/>
      <c r="E656" s="214"/>
      <c r="F656" s="214"/>
      <c r="G656" s="214"/>
    </row>
    <row r="657" spans="1:7" x14ac:dyDescent="0.2">
      <c r="A657" s="213"/>
      <c r="B657" s="214"/>
      <c r="C657" s="213"/>
      <c r="D657" s="213"/>
      <c r="E657" s="214"/>
      <c r="F657" s="214"/>
      <c r="G657" s="214"/>
    </row>
    <row r="658" spans="1:7" x14ac:dyDescent="0.2">
      <c r="A658" s="213"/>
      <c r="B658" s="214"/>
      <c r="C658" s="213"/>
      <c r="D658" s="213"/>
      <c r="E658" s="214"/>
      <c r="F658" s="214"/>
      <c r="G658" s="214"/>
    </row>
    <row r="659" spans="1:7" x14ac:dyDescent="0.2">
      <c r="A659" s="213"/>
      <c r="B659" s="214"/>
      <c r="C659" s="213"/>
      <c r="D659" s="213"/>
      <c r="E659" s="214"/>
      <c r="F659" s="214"/>
      <c r="G659" s="214"/>
    </row>
    <row r="660" spans="1:7" x14ac:dyDescent="0.2">
      <c r="A660" s="213"/>
      <c r="B660" s="214"/>
      <c r="C660" s="213"/>
      <c r="D660" s="213"/>
      <c r="E660" s="214"/>
      <c r="F660" s="214"/>
      <c r="G660" s="214"/>
    </row>
    <row r="661" spans="1:7" x14ac:dyDescent="0.2">
      <c r="A661" s="213"/>
      <c r="B661" s="214"/>
      <c r="C661" s="213"/>
      <c r="D661" s="213"/>
      <c r="E661" s="214"/>
      <c r="F661" s="214"/>
      <c r="G661" s="214"/>
    </row>
    <row r="662" spans="1:7" x14ac:dyDescent="0.2">
      <c r="A662" s="213"/>
      <c r="B662" s="214"/>
      <c r="C662" s="213"/>
      <c r="D662" s="213"/>
      <c r="E662" s="214"/>
      <c r="F662" s="214"/>
      <c r="G662" s="214"/>
    </row>
    <row r="663" spans="1:7" x14ac:dyDescent="0.2">
      <c r="A663" s="213"/>
      <c r="B663" s="214"/>
      <c r="C663" s="213"/>
      <c r="D663" s="213"/>
      <c r="E663" s="214"/>
      <c r="F663" s="214"/>
      <c r="G663" s="214"/>
    </row>
    <row r="664" spans="1:7" x14ac:dyDescent="0.2">
      <c r="A664" s="213"/>
      <c r="B664" s="214"/>
      <c r="C664" s="213"/>
      <c r="D664" s="213"/>
      <c r="E664" s="214"/>
      <c r="F664" s="214"/>
      <c r="G664" s="214"/>
    </row>
    <row r="665" spans="1:7" x14ac:dyDescent="0.2">
      <c r="A665" s="213"/>
      <c r="B665" s="214"/>
      <c r="C665" s="213"/>
      <c r="D665" s="213"/>
      <c r="E665" s="214"/>
      <c r="F665" s="214"/>
      <c r="G665" s="214"/>
    </row>
    <row r="666" spans="1:7" x14ac:dyDescent="0.2">
      <c r="A666" s="213"/>
      <c r="B666" s="214"/>
      <c r="C666" s="213"/>
      <c r="D666" s="213"/>
      <c r="E666" s="214"/>
      <c r="F666" s="214"/>
      <c r="G666" s="214"/>
    </row>
    <row r="667" spans="1:7" x14ac:dyDescent="0.2">
      <c r="A667" s="213"/>
      <c r="B667" s="214"/>
      <c r="C667" s="213"/>
      <c r="D667" s="213"/>
      <c r="E667" s="214"/>
      <c r="F667" s="214"/>
      <c r="G667" s="214"/>
    </row>
    <row r="668" spans="1:7" x14ac:dyDescent="0.2">
      <c r="A668" s="213"/>
      <c r="B668" s="214"/>
      <c r="C668" s="213"/>
      <c r="D668" s="213"/>
      <c r="E668" s="214"/>
      <c r="F668" s="214"/>
      <c r="G668" s="214"/>
    </row>
    <row r="669" spans="1:7" x14ac:dyDescent="0.2">
      <c r="A669" s="213"/>
      <c r="B669" s="214"/>
      <c r="C669" s="213"/>
      <c r="D669" s="213"/>
      <c r="E669" s="214"/>
      <c r="F669" s="214"/>
      <c r="G669" s="214"/>
    </row>
    <row r="670" spans="1:7" x14ac:dyDescent="0.2">
      <c r="A670" s="213"/>
      <c r="B670" s="214"/>
      <c r="C670" s="213"/>
      <c r="D670" s="213"/>
      <c r="E670" s="214"/>
      <c r="F670" s="214"/>
      <c r="G670" s="214"/>
    </row>
    <row r="671" spans="1:7" x14ac:dyDescent="0.2">
      <c r="A671" s="213"/>
      <c r="B671" s="214"/>
      <c r="C671" s="213"/>
      <c r="D671" s="213"/>
      <c r="E671" s="214"/>
      <c r="F671" s="214"/>
      <c r="G671" s="214"/>
    </row>
    <row r="672" spans="1:7" x14ac:dyDescent="0.2">
      <c r="A672" s="213"/>
      <c r="B672" s="214"/>
      <c r="C672" s="213"/>
      <c r="D672" s="213"/>
      <c r="E672" s="214"/>
      <c r="F672" s="214"/>
      <c r="G672" s="214"/>
    </row>
    <row r="673" spans="1:7" x14ac:dyDescent="0.2">
      <c r="A673" s="213"/>
      <c r="B673" s="214"/>
      <c r="C673" s="213"/>
      <c r="D673" s="213"/>
      <c r="E673" s="214"/>
      <c r="F673" s="214"/>
      <c r="G673" s="214"/>
    </row>
    <row r="674" spans="1:7" x14ac:dyDescent="0.2">
      <c r="A674" s="213"/>
      <c r="B674" s="214"/>
      <c r="C674" s="213"/>
      <c r="D674" s="213"/>
      <c r="E674" s="214"/>
      <c r="F674" s="214"/>
      <c r="G674" s="214"/>
    </row>
    <row r="675" spans="1:7" x14ac:dyDescent="0.2">
      <c r="A675" s="213"/>
      <c r="B675" s="214"/>
      <c r="C675" s="213"/>
      <c r="D675" s="213"/>
      <c r="E675" s="214"/>
      <c r="F675" s="214"/>
      <c r="G675" s="214"/>
    </row>
    <row r="676" spans="1:7" x14ac:dyDescent="0.2">
      <c r="A676" s="213"/>
      <c r="B676" s="214"/>
      <c r="C676" s="213"/>
      <c r="D676" s="213"/>
      <c r="E676" s="214"/>
      <c r="F676" s="214"/>
      <c r="G676" s="214"/>
    </row>
    <row r="677" spans="1:7" x14ac:dyDescent="0.2">
      <c r="A677" s="213"/>
      <c r="B677" s="214"/>
      <c r="C677" s="213"/>
      <c r="D677" s="213"/>
      <c r="E677" s="214"/>
      <c r="F677" s="214"/>
      <c r="G677" s="214"/>
    </row>
    <row r="678" spans="1:7" x14ac:dyDescent="0.2">
      <c r="A678" s="213"/>
      <c r="B678" s="214"/>
      <c r="C678" s="213"/>
      <c r="D678" s="213"/>
      <c r="E678" s="214"/>
      <c r="F678" s="214"/>
      <c r="G678" s="214"/>
    </row>
    <row r="679" spans="1:7" x14ac:dyDescent="0.2">
      <c r="A679" s="213"/>
      <c r="B679" s="214"/>
      <c r="C679" s="213"/>
      <c r="D679" s="213"/>
      <c r="E679" s="214"/>
      <c r="F679" s="214"/>
      <c r="G679" s="214"/>
    </row>
    <row r="680" spans="1:7" x14ac:dyDescent="0.2">
      <c r="A680" s="213"/>
      <c r="B680" s="214"/>
      <c r="C680" s="213"/>
      <c r="D680" s="213"/>
      <c r="E680" s="214"/>
      <c r="F680" s="214"/>
      <c r="G680" s="214"/>
    </row>
    <row r="681" spans="1:7" x14ac:dyDescent="0.2">
      <c r="A681" s="213"/>
      <c r="B681" s="214"/>
      <c r="C681" s="213"/>
      <c r="D681" s="213"/>
      <c r="E681" s="214"/>
      <c r="F681" s="214"/>
      <c r="G681" s="214"/>
    </row>
    <row r="682" spans="1:7" x14ac:dyDescent="0.2">
      <c r="A682" s="213"/>
      <c r="B682" s="214"/>
      <c r="C682" s="213"/>
      <c r="D682" s="213"/>
      <c r="E682" s="214"/>
      <c r="F682" s="214"/>
      <c r="G682" s="214"/>
    </row>
    <row r="683" spans="1:7" x14ac:dyDescent="0.2">
      <c r="A683" s="213"/>
      <c r="B683" s="214"/>
      <c r="C683" s="213"/>
      <c r="D683" s="213"/>
      <c r="E683" s="214"/>
      <c r="F683" s="214"/>
      <c r="G683" s="214"/>
    </row>
    <row r="684" spans="1:7" x14ac:dyDescent="0.2">
      <c r="A684" s="213"/>
      <c r="B684" s="214"/>
      <c r="C684" s="213"/>
      <c r="D684" s="213"/>
      <c r="E684" s="214"/>
      <c r="F684" s="214"/>
      <c r="G684" s="214"/>
    </row>
    <row r="685" spans="1:7" x14ac:dyDescent="0.2">
      <c r="A685" s="213"/>
      <c r="B685" s="214"/>
      <c r="C685" s="213"/>
      <c r="D685" s="213"/>
      <c r="E685" s="214"/>
      <c r="F685" s="214"/>
      <c r="G685" s="214"/>
    </row>
    <row r="686" spans="1:7" x14ac:dyDescent="0.2">
      <c r="A686" s="213"/>
      <c r="B686" s="214"/>
      <c r="C686" s="213"/>
      <c r="D686" s="213"/>
      <c r="E686" s="214"/>
      <c r="F686" s="214"/>
      <c r="G686" s="214"/>
    </row>
    <row r="687" spans="1:7" x14ac:dyDescent="0.2">
      <c r="A687" s="213"/>
      <c r="B687" s="214"/>
      <c r="C687" s="213"/>
      <c r="D687" s="213"/>
      <c r="E687" s="214"/>
      <c r="F687" s="214"/>
      <c r="G687" s="214"/>
    </row>
    <row r="688" spans="1:7" x14ac:dyDescent="0.2">
      <c r="A688" s="213"/>
      <c r="B688" s="214"/>
      <c r="C688" s="213"/>
      <c r="D688" s="213"/>
      <c r="E688" s="214"/>
      <c r="F688" s="214"/>
      <c r="G688" s="214"/>
    </row>
    <row r="689" spans="1:7" x14ac:dyDescent="0.2">
      <c r="A689" s="213"/>
      <c r="B689" s="214"/>
      <c r="C689" s="213"/>
      <c r="D689" s="213"/>
      <c r="E689" s="214"/>
      <c r="F689" s="214"/>
      <c r="G689" s="214"/>
    </row>
    <row r="690" spans="1:7" x14ac:dyDescent="0.2">
      <c r="A690" s="213"/>
      <c r="B690" s="214"/>
      <c r="C690" s="213"/>
      <c r="D690" s="213"/>
      <c r="E690" s="214"/>
      <c r="F690" s="214"/>
      <c r="G690" s="214"/>
    </row>
    <row r="691" spans="1:7" x14ac:dyDescent="0.2">
      <c r="A691" s="213"/>
      <c r="B691" s="214"/>
      <c r="C691" s="213"/>
      <c r="D691" s="213"/>
      <c r="E691" s="214"/>
      <c r="F691" s="214"/>
      <c r="G691" s="214"/>
    </row>
    <row r="692" spans="1:7" x14ac:dyDescent="0.2">
      <c r="A692" s="213"/>
      <c r="B692" s="214"/>
      <c r="C692" s="213"/>
      <c r="D692" s="213"/>
      <c r="E692" s="214"/>
      <c r="F692" s="214"/>
      <c r="G692" s="214"/>
    </row>
    <row r="693" spans="1:7" x14ac:dyDescent="0.2">
      <c r="A693" s="213"/>
      <c r="B693" s="214"/>
      <c r="C693" s="213"/>
      <c r="D693" s="213"/>
      <c r="E693" s="214"/>
      <c r="F693" s="214"/>
      <c r="G693" s="214"/>
    </row>
    <row r="694" spans="1:7" x14ac:dyDescent="0.2">
      <c r="A694" s="213"/>
      <c r="B694" s="214"/>
      <c r="C694" s="213"/>
      <c r="D694" s="213"/>
      <c r="E694" s="214"/>
      <c r="F694" s="214"/>
      <c r="G694" s="214"/>
    </row>
    <row r="695" spans="1:7" x14ac:dyDescent="0.2">
      <c r="A695" s="213"/>
      <c r="B695" s="214"/>
      <c r="C695" s="213"/>
      <c r="D695" s="213"/>
      <c r="E695" s="214"/>
      <c r="F695" s="214"/>
      <c r="G695" s="214"/>
    </row>
    <row r="696" spans="1:7" x14ac:dyDescent="0.2">
      <c r="A696" s="213"/>
      <c r="B696" s="214"/>
      <c r="C696" s="213"/>
      <c r="D696" s="213"/>
      <c r="E696" s="214"/>
      <c r="F696" s="214"/>
      <c r="G696" s="214"/>
    </row>
    <row r="697" spans="1:7" x14ac:dyDescent="0.2">
      <c r="A697" s="213"/>
      <c r="B697" s="214"/>
      <c r="C697" s="213"/>
      <c r="D697" s="213"/>
      <c r="E697" s="214"/>
      <c r="F697" s="214"/>
      <c r="G697" s="214"/>
    </row>
    <row r="698" spans="1:7" x14ac:dyDescent="0.2">
      <c r="A698" s="213"/>
      <c r="B698" s="214"/>
      <c r="C698" s="213"/>
      <c r="D698" s="213"/>
      <c r="E698" s="214"/>
      <c r="F698" s="214"/>
      <c r="G698" s="214"/>
    </row>
    <row r="699" spans="1:7" x14ac:dyDescent="0.2">
      <c r="A699" s="213"/>
      <c r="B699" s="214"/>
      <c r="C699" s="213"/>
      <c r="D699" s="213"/>
      <c r="E699" s="214"/>
      <c r="F699" s="214"/>
      <c r="G699" s="214"/>
    </row>
    <row r="700" spans="1:7" x14ac:dyDescent="0.2">
      <c r="A700" s="213"/>
      <c r="B700" s="214"/>
      <c r="C700" s="213"/>
      <c r="D700" s="213"/>
      <c r="E700" s="214"/>
      <c r="F700" s="214"/>
      <c r="G700" s="214"/>
    </row>
    <row r="701" spans="1:7" x14ac:dyDescent="0.2">
      <c r="A701" s="213"/>
      <c r="B701" s="214"/>
      <c r="C701" s="213"/>
      <c r="D701" s="213"/>
      <c r="E701" s="214"/>
      <c r="F701" s="214"/>
      <c r="G701" s="214"/>
    </row>
    <row r="702" spans="1:7" x14ac:dyDescent="0.2">
      <c r="A702" s="213"/>
      <c r="B702" s="214"/>
      <c r="C702" s="213"/>
      <c r="D702" s="213"/>
      <c r="E702" s="214"/>
      <c r="F702" s="214"/>
      <c r="G702" s="214"/>
    </row>
    <row r="703" spans="1:7" x14ac:dyDescent="0.2">
      <c r="A703" s="213"/>
      <c r="B703" s="214"/>
      <c r="C703" s="213"/>
      <c r="D703" s="213"/>
      <c r="E703" s="214"/>
      <c r="F703" s="214"/>
      <c r="G703" s="214"/>
    </row>
    <row r="704" spans="1:7" x14ac:dyDescent="0.2">
      <c r="A704" s="213"/>
      <c r="B704" s="214"/>
      <c r="C704" s="213"/>
      <c r="D704" s="213"/>
      <c r="E704" s="214"/>
      <c r="F704" s="214"/>
      <c r="G704" s="214"/>
    </row>
    <row r="705" spans="1:7" x14ac:dyDescent="0.2">
      <c r="A705" s="213"/>
      <c r="B705" s="214"/>
      <c r="C705" s="213"/>
      <c r="D705" s="213"/>
      <c r="E705" s="214"/>
      <c r="F705" s="214"/>
      <c r="G705" s="214"/>
    </row>
    <row r="706" spans="1:7" x14ac:dyDescent="0.2">
      <c r="A706" s="213"/>
      <c r="B706" s="214"/>
      <c r="C706" s="213"/>
      <c r="D706" s="213"/>
      <c r="E706" s="214"/>
      <c r="F706" s="214"/>
      <c r="G706" s="214"/>
    </row>
    <row r="707" spans="1:7" x14ac:dyDescent="0.2">
      <c r="A707" s="213"/>
      <c r="B707" s="214"/>
      <c r="C707" s="213"/>
      <c r="D707" s="213"/>
      <c r="E707" s="214"/>
      <c r="F707" s="214"/>
      <c r="G707" s="214"/>
    </row>
    <row r="708" spans="1:7" x14ac:dyDescent="0.2">
      <c r="A708" s="213"/>
      <c r="B708" s="214"/>
      <c r="C708" s="213"/>
      <c r="D708" s="213"/>
      <c r="E708" s="214"/>
      <c r="F708" s="214"/>
      <c r="G708" s="214"/>
    </row>
    <row r="709" spans="1:7" x14ac:dyDescent="0.2">
      <c r="A709" s="213"/>
      <c r="B709" s="214"/>
      <c r="C709" s="213"/>
      <c r="D709" s="213"/>
      <c r="E709" s="214"/>
      <c r="F709" s="214"/>
      <c r="G709" s="214"/>
    </row>
    <row r="710" spans="1:7" x14ac:dyDescent="0.2">
      <c r="A710" s="213"/>
      <c r="B710" s="214"/>
      <c r="C710" s="213"/>
      <c r="D710" s="213"/>
      <c r="E710" s="214"/>
      <c r="F710" s="214"/>
      <c r="G710" s="214"/>
    </row>
    <row r="711" spans="1:7" x14ac:dyDescent="0.2">
      <c r="A711" s="213"/>
      <c r="B711" s="214"/>
      <c r="C711" s="213"/>
      <c r="D711" s="213"/>
      <c r="E711" s="214"/>
      <c r="F711" s="214"/>
      <c r="G711" s="214"/>
    </row>
    <row r="712" spans="1:7" x14ac:dyDescent="0.2">
      <c r="A712" s="213"/>
      <c r="B712" s="214"/>
      <c r="C712" s="213"/>
      <c r="D712" s="213"/>
      <c r="E712" s="214"/>
      <c r="F712" s="214"/>
      <c r="G712" s="214"/>
    </row>
    <row r="713" spans="1:7" x14ac:dyDescent="0.2">
      <c r="A713" s="213"/>
      <c r="B713" s="214"/>
      <c r="C713" s="213"/>
      <c r="D713" s="213"/>
      <c r="E713" s="214"/>
      <c r="F713" s="214"/>
      <c r="G713" s="214"/>
    </row>
    <row r="714" spans="1:7" x14ac:dyDescent="0.2">
      <c r="A714" s="213"/>
      <c r="B714" s="214"/>
      <c r="C714" s="213"/>
      <c r="D714" s="213"/>
      <c r="E714" s="214"/>
      <c r="F714" s="214"/>
      <c r="G714" s="214"/>
    </row>
    <row r="715" spans="1:7" x14ac:dyDescent="0.2">
      <c r="A715" s="213"/>
      <c r="B715" s="214"/>
      <c r="C715" s="213"/>
      <c r="D715" s="213"/>
      <c r="E715" s="214"/>
      <c r="F715" s="214"/>
      <c r="G715" s="214"/>
    </row>
    <row r="716" spans="1:7" x14ac:dyDescent="0.2">
      <c r="A716" s="213"/>
      <c r="B716" s="214"/>
      <c r="C716" s="213"/>
      <c r="D716" s="213"/>
      <c r="E716" s="214"/>
      <c r="F716" s="214"/>
      <c r="G716" s="214"/>
    </row>
    <row r="717" spans="1:7" x14ac:dyDescent="0.2">
      <c r="A717" s="213"/>
      <c r="B717" s="214"/>
      <c r="C717" s="213"/>
      <c r="D717" s="213"/>
      <c r="E717" s="214"/>
      <c r="F717" s="214"/>
      <c r="G717" s="214"/>
    </row>
    <row r="718" spans="1:7" x14ac:dyDescent="0.2">
      <c r="A718" s="213"/>
      <c r="B718" s="214"/>
      <c r="C718" s="213"/>
      <c r="D718" s="213"/>
      <c r="E718" s="214"/>
      <c r="F718" s="214"/>
      <c r="G718" s="214"/>
    </row>
    <row r="719" spans="1:7" x14ac:dyDescent="0.2">
      <c r="A719" s="213"/>
      <c r="B719" s="214"/>
      <c r="C719" s="213"/>
      <c r="D719" s="213"/>
      <c r="E719" s="214"/>
      <c r="F719" s="214"/>
      <c r="G719" s="214"/>
    </row>
    <row r="720" spans="1:7" x14ac:dyDescent="0.2">
      <c r="A720" s="213"/>
      <c r="B720" s="214"/>
      <c r="C720" s="213"/>
      <c r="D720" s="213"/>
      <c r="E720" s="214"/>
      <c r="F720" s="214"/>
      <c r="G720" s="214"/>
    </row>
    <row r="721" spans="1:7" x14ac:dyDescent="0.2">
      <c r="A721" s="213"/>
      <c r="B721" s="214"/>
      <c r="C721" s="213"/>
      <c r="D721" s="213"/>
      <c r="E721" s="214"/>
      <c r="F721" s="214"/>
      <c r="G721" s="214"/>
    </row>
    <row r="722" spans="1:7" x14ac:dyDescent="0.2">
      <c r="A722" s="213"/>
      <c r="B722" s="214"/>
      <c r="C722" s="213"/>
      <c r="D722" s="213"/>
      <c r="E722" s="214"/>
      <c r="F722" s="214"/>
      <c r="G722" s="214"/>
    </row>
    <row r="723" spans="1:7" x14ac:dyDescent="0.2">
      <c r="A723" s="213"/>
      <c r="B723" s="214"/>
      <c r="C723" s="213"/>
      <c r="D723" s="213"/>
      <c r="E723" s="214"/>
      <c r="F723" s="214"/>
      <c r="G723" s="214"/>
    </row>
    <row r="724" spans="1:7" x14ac:dyDescent="0.2">
      <c r="A724" s="213"/>
      <c r="B724" s="214"/>
      <c r="C724" s="213"/>
      <c r="D724" s="213"/>
      <c r="E724" s="214"/>
      <c r="F724" s="214"/>
      <c r="G724" s="214"/>
    </row>
    <row r="725" spans="1:7" x14ac:dyDescent="0.2">
      <c r="A725" s="213"/>
      <c r="B725" s="214"/>
      <c r="C725" s="213"/>
      <c r="D725" s="213"/>
      <c r="E725" s="214"/>
      <c r="F725" s="214"/>
      <c r="G725" s="214"/>
    </row>
    <row r="726" spans="1:7" x14ac:dyDescent="0.2">
      <c r="A726" s="213"/>
      <c r="B726" s="214"/>
      <c r="C726" s="213"/>
      <c r="D726" s="213"/>
      <c r="E726" s="214"/>
      <c r="F726" s="214"/>
      <c r="G726" s="214"/>
    </row>
    <row r="727" spans="1:7" x14ac:dyDescent="0.2">
      <c r="A727" s="213"/>
      <c r="B727" s="214"/>
      <c r="C727" s="213"/>
      <c r="D727" s="213"/>
      <c r="E727" s="214"/>
      <c r="F727" s="214"/>
      <c r="G727" s="214"/>
    </row>
    <row r="728" spans="1:7" x14ac:dyDescent="0.2">
      <c r="A728" s="213"/>
      <c r="B728" s="214"/>
      <c r="C728" s="213"/>
      <c r="D728" s="213"/>
      <c r="E728" s="214"/>
      <c r="F728" s="214"/>
      <c r="G728" s="214"/>
    </row>
    <row r="729" spans="1:7" x14ac:dyDescent="0.2">
      <c r="A729" s="213"/>
      <c r="B729" s="214"/>
      <c r="C729" s="213"/>
      <c r="D729" s="213"/>
      <c r="E729" s="214"/>
      <c r="F729" s="214"/>
      <c r="G729" s="214"/>
    </row>
    <row r="730" spans="1:7" x14ac:dyDescent="0.2">
      <c r="A730" s="213"/>
      <c r="B730" s="214"/>
      <c r="C730" s="213"/>
      <c r="D730" s="213"/>
      <c r="E730" s="214"/>
      <c r="F730" s="214"/>
      <c r="G730" s="214"/>
    </row>
    <row r="731" spans="1:7" x14ac:dyDescent="0.2">
      <c r="A731" s="213"/>
      <c r="B731" s="214"/>
      <c r="C731" s="213"/>
      <c r="D731" s="213"/>
      <c r="E731" s="214"/>
      <c r="F731" s="214"/>
      <c r="G731" s="214"/>
    </row>
    <row r="732" spans="1:7" x14ac:dyDescent="0.2">
      <c r="A732" s="213"/>
      <c r="B732" s="214"/>
      <c r="C732" s="213"/>
      <c r="D732" s="213"/>
      <c r="E732" s="214"/>
      <c r="F732" s="214"/>
      <c r="G732" s="214"/>
    </row>
    <row r="733" spans="1:7" x14ac:dyDescent="0.2">
      <c r="A733" s="213"/>
      <c r="B733" s="214"/>
      <c r="C733" s="213"/>
      <c r="D733" s="213"/>
      <c r="E733" s="214"/>
      <c r="F733" s="214"/>
      <c r="G733" s="214"/>
    </row>
    <row r="734" spans="1:7" x14ac:dyDescent="0.2">
      <c r="A734" s="213"/>
      <c r="B734" s="214"/>
      <c r="C734" s="213"/>
      <c r="D734" s="213"/>
      <c r="E734" s="214"/>
      <c r="F734" s="214"/>
      <c r="G734" s="214"/>
    </row>
    <row r="735" spans="1:7" x14ac:dyDescent="0.2">
      <c r="A735" s="213"/>
      <c r="B735" s="214"/>
      <c r="C735" s="213"/>
      <c r="D735" s="213"/>
      <c r="E735" s="214"/>
      <c r="F735" s="214"/>
      <c r="G735" s="214"/>
    </row>
    <row r="736" spans="1:7" x14ac:dyDescent="0.2">
      <c r="A736" s="213"/>
      <c r="B736" s="214"/>
      <c r="C736" s="213"/>
      <c r="D736" s="213"/>
      <c r="E736" s="214"/>
      <c r="F736" s="214"/>
      <c r="G736" s="214"/>
    </row>
    <row r="737" spans="1:7" x14ac:dyDescent="0.2">
      <c r="A737" s="213"/>
      <c r="B737" s="214"/>
      <c r="C737" s="213"/>
      <c r="D737" s="213"/>
      <c r="E737" s="214"/>
      <c r="F737" s="214"/>
      <c r="G737" s="214"/>
    </row>
    <row r="738" spans="1:7" x14ac:dyDescent="0.2">
      <c r="A738" s="213"/>
      <c r="B738" s="214"/>
      <c r="C738" s="213"/>
      <c r="D738" s="213"/>
      <c r="E738" s="214"/>
      <c r="F738" s="214"/>
      <c r="G738" s="214"/>
    </row>
    <row r="739" spans="1:7" x14ac:dyDescent="0.2">
      <c r="A739" s="213"/>
      <c r="B739" s="214"/>
      <c r="C739" s="213"/>
      <c r="D739" s="213"/>
      <c r="E739" s="214"/>
      <c r="F739" s="214"/>
      <c r="G739" s="214"/>
    </row>
    <row r="740" spans="1:7" x14ac:dyDescent="0.2">
      <c r="A740" s="213"/>
      <c r="B740" s="214"/>
      <c r="C740" s="213"/>
      <c r="D740" s="213"/>
      <c r="E740" s="214"/>
      <c r="F740" s="214"/>
      <c r="G740" s="214"/>
    </row>
    <row r="741" spans="1:7" x14ac:dyDescent="0.2">
      <c r="A741" s="213"/>
      <c r="B741" s="214"/>
      <c r="C741" s="213"/>
      <c r="D741" s="213"/>
      <c r="E741" s="214"/>
      <c r="F741" s="214"/>
      <c r="G741" s="214"/>
    </row>
    <row r="742" spans="1:7" x14ac:dyDescent="0.2">
      <c r="A742" s="213"/>
      <c r="B742" s="214"/>
      <c r="C742" s="213"/>
      <c r="D742" s="213"/>
      <c r="E742" s="214"/>
      <c r="F742" s="214"/>
      <c r="G742" s="214"/>
    </row>
    <row r="743" spans="1:7" x14ac:dyDescent="0.2">
      <c r="A743" s="213"/>
      <c r="B743" s="214"/>
      <c r="C743" s="213"/>
      <c r="D743" s="213"/>
      <c r="E743" s="214"/>
      <c r="F743" s="214"/>
      <c r="G743" s="214"/>
    </row>
    <row r="744" spans="1:7" x14ac:dyDescent="0.2">
      <c r="A744" s="213"/>
      <c r="B744" s="214"/>
      <c r="C744" s="213"/>
      <c r="D744" s="213"/>
      <c r="E744" s="214"/>
      <c r="F744" s="214"/>
      <c r="G744" s="214"/>
    </row>
    <row r="745" spans="1:7" x14ac:dyDescent="0.2">
      <c r="A745" s="213"/>
      <c r="B745" s="214"/>
      <c r="C745" s="213"/>
      <c r="D745" s="213"/>
      <c r="E745" s="214"/>
      <c r="F745" s="214"/>
      <c r="G745" s="214"/>
    </row>
    <row r="746" spans="1:7" x14ac:dyDescent="0.2">
      <c r="A746" s="213"/>
      <c r="B746" s="214"/>
      <c r="C746" s="213"/>
      <c r="D746" s="213"/>
      <c r="E746" s="214"/>
      <c r="F746" s="214"/>
      <c r="G746" s="214"/>
    </row>
    <row r="747" spans="1:7" x14ac:dyDescent="0.2">
      <c r="A747" s="213"/>
      <c r="B747" s="214"/>
      <c r="C747" s="213"/>
      <c r="D747" s="213"/>
      <c r="E747" s="214"/>
      <c r="F747" s="214"/>
      <c r="G747" s="214"/>
    </row>
    <row r="748" spans="1:7" x14ac:dyDescent="0.2">
      <c r="A748" s="213"/>
      <c r="B748" s="214"/>
      <c r="C748" s="213"/>
      <c r="D748" s="213"/>
      <c r="E748" s="214"/>
      <c r="F748" s="214"/>
      <c r="G748" s="214"/>
    </row>
    <row r="749" spans="1:7" x14ac:dyDescent="0.2">
      <c r="A749" s="213"/>
      <c r="B749" s="214"/>
      <c r="C749" s="213"/>
      <c r="D749" s="213"/>
      <c r="E749" s="214"/>
      <c r="F749" s="214"/>
      <c r="G749" s="214"/>
    </row>
    <row r="750" spans="1:7" x14ac:dyDescent="0.2">
      <c r="A750" s="213"/>
      <c r="B750" s="214"/>
      <c r="C750" s="213"/>
      <c r="D750" s="213"/>
      <c r="E750" s="214"/>
      <c r="F750" s="214"/>
      <c r="G750" s="214"/>
    </row>
    <row r="751" spans="1:7" x14ac:dyDescent="0.2">
      <c r="A751" s="213"/>
      <c r="B751" s="214"/>
      <c r="C751" s="213"/>
      <c r="D751" s="213"/>
      <c r="E751" s="214"/>
      <c r="F751" s="214"/>
      <c r="G751" s="214"/>
    </row>
    <row r="752" spans="1:7" x14ac:dyDescent="0.2">
      <c r="A752" s="213"/>
      <c r="B752" s="214"/>
      <c r="C752" s="213"/>
      <c r="D752" s="213"/>
      <c r="E752" s="214"/>
      <c r="F752" s="214"/>
      <c r="G752" s="214"/>
    </row>
    <row r="753" spans="1:7" x14ac:dyDescent="0.2">
      <c r="A753" s="213"/>
      <c r="B753" s="214"/>
      <c r="C753" s="213"/>
      <c r="D753" s="213"/>
      <c r="E753" s="214"/>
      <c r="F753" s="214"/>
      <c r="G753" s="214"/>
    </row>
    <row r="754" spans="1:7" x14ac:dyDescent="0.2">
      <c r="A754" s="213"/>
      <c r="B754" s="214"/>
      <c r="C754" s="213"/>
      <c r="D754" s="213"/>
      <c r="E754" s="214"/>
      <c r="F754" s="214"/>
      <c r="G754" s="214"/>
    </row>
    <row r="755" spans="1:7" x14ac:dyDescent="0.2">
      <c r="A755" s="213"/>
      <c r="B755" s="214"/>
      <c r="C755" s="213"/>
      <c r="D755" s="213"/>
      <c r="E755" s="214"/>
      <c r="F755" s="214"/>
      <c r="G755" s="214"/>
    </row>
    <row r="756" spans="1:7" x14ac:dyDescent="0.2">
      <c r="A756" s="213"/>
      <c r="B756" s="214"/>
      <c r="C756" s="213"/>
      <c r="D756" s="213"/>
      <c r="E756" s="214"/>
      <c r="F756" s="214"/>
      <c r="G756" s="214"/>
    </row>
    <row r="757" spans="1:7" x14ac:dyDescent="0.2">
      <c r="A757" s="213"/>
      <c r="B757" s="214"/>
      <c r="C757" s="213"/>
      <c r="D757" s="213"/>
      <c r="E757" s="214"/>
      <c r="F757" s="214"/>
      <c r="G757" s="214"/>
    </row>
    <row r="758" spans="1:7" x14ac:dyDescent="0.2">
      <c r="A758" s="213"/>
      <c r="B758" s="214"/>
      <c r="C758" s="213"/>
      <c r="D758" s="213"/>
      <c r="E758" s="214"/>
      <c r="F758" s="214"/>
      <c r="G758" s="214"/>
    </row>
    <row r="759" spans="1:7" x14ac:dyDescent="0.2">
      <c r="A759" s="213"/>
      <c r="B759" s="214"/>
      <c r="C759" s="213"/>
      <c r="D759" s="213"/>
      <c r="E759" s="214"/>
      <c r="F759" s="214"/>
      <c r="G759" s="214"/>
    </row>
    <row r="760" spans="1:7" x14ac:dyDescent="0.2">
      <c r="A760" s="213"/>
      <c r="B760" s="214"/>
      <c r="C760" s="213"/>
      <c r="D760" s="213"/>
      <c r="E760" s="214"/>
      <c r="F760" s="214"/>
      <c r="G760" s="214"/>
    </row>
    <row r="761" spans="1:7" x14ac:dyDescent="0.2">
      <c r="A761" s="213"/>
      <c r="B761" s="214"/>
      <c r="C761" s="213"/>
      <c r="D761" s="213"/>
      <c r="E761" s="214"/>
      <c r="F761" s="214"/>
      <c r="G761" s="214"/>
    </row>
    <row r="762" spans="1:7" x14ac:dyDescent="0.2">
      <c r="A762" s="213"/>
      <c r="B762" s="214"/>
      <c r="C762" s="213"/>
      <c r="D762" s="213"/>
      <c r="E762" s="214"/>
      <c r="F762" s="214"/>
      <c r="G762" s="214"/>
    </row>
    <row r="763" spans="1:7" x14ac:dyDescent="0.2">
      <c r="A763" s="213"/>
      <c r="B763" s="214"/>
      <c r="C763" s="213"/>
      <c r="D763" s="213"/>
      <c r="E763" s="214"/>
      <c r="F763" s="214"/>
      <c r="G763" s="214"/>
    </row>
    <row r="764" spans="1:7" x14ac:dyDescent="0.2">
      <c r="A764" s="213"/>
      <c r="B764" s="214"/>
      <c r="C764" s="213"/>
      <c r="D764" s="213"/>
      <c r="E764" s="214"/>
      <c r="F764" s="214"/>
      <c r="G764" s="214"/>
    </row>
    <row r="765" spans="1:7" x14ac:dyDescent="0.2">
      <c r="A765" s="213"/>
      <c r="B765" s="214"/>
      <c r="C765" s="213"/>
      <c r="D765" s="213"/>
      <c r="E765" s="214"/>
      <c r="F765" s="214"/>
      <c r="G765" s="214"/>
    </row>
    <row r="766" spans="1:7" x14ac:dyDescent="0.2">
      <c r="A766" s="213"/>
      <c r="B766" s="214"/>
      <c r="C766" s="213"/>
      <c r="D766" s="213"/>
      <c r="E766" s="214"/>
      <c r="F766" s="214"/>
      <c r="G766" s="214"/>
    </row>
    <row r="767" spans="1:7" x14ac:dyDescent="0.2">
      <c r="A767" s="213"/>
      <c r="B767" s="214"/>
      <c r="C767" s="213"/>
      <c r="D767" s="213"/>
      <c r="E767" s="214"/>
      <c r="F767" s="214"/>
      <c r="G767" s="214"/>
    </row>
    <row r="768" spans="1:7" x14ac:dyDescent="0.2">
      <c r="A768" s="213"/>
      <c r="B768" s="214"/>
      <c r="C768" s="213"/>
      <c r="D768" s="213"/>
      <c r="E768" s="214"/>
      <c r="F768" s="214"/>
      <c r="G768" s="214"/>
    </row>
    <row r="769" spans="1:7" x14ac:dyDescent="0.2">
      <c r="A769" s="213"/>
      <c r="B769" s="214"/>
      <c r="C769" s="213"/>
      <c r="D769" s="213"/>
      <c r="E769" s="214"/>
      <c r="F769" s="214"/>
      <c r="G769" s="214"/>
    </row>
    <row r="770" spans="1:7" x14ac:dyDescent="0.2">
      <c r="A770" s="213"/>
      <c r="B770" s="214"/>
      <c r="C770" s="213"/>
      <c r="D770" s="213"/>
      <c r="E770" s="214"/>
      <c r="F770" s="214"/>
      <c r="G770" s="214"/>
    </row>
    <row r="771" spans="1:7" x14ac:dyDescent="0.2">
      <c r="A771" s="213"/>
      <c r="B771" s="214"/>
      <c r="C771" s="213"/>
      <c r="D771" s="213"/>
      <c r="E771" s="214"/>
      <c r="F771" s="214"/>
      <c r="G771" s="214"/>
    </row>
    <row r="772" spans="1:7" x14ac:dyDescent="0.2">
      <c r="A772" s="213"/>
      <c r="B772" s="214"/>
      <c r="C772" s="213"/>
      <c r="D772" s="213"/>
      <c r="E772" s="214"/>
      <c r="F772" s="214"/>
      <c r="G772" s="214"/>
    </row>
    <row r="773" spans="1:7" x14ac:dyDescent="0.2">
      <c r="A773" s="213"/>
      <c r="B773" s="214"/>
      <c r="C773" s="213"/>
      <c r="D773" s="213"/>
      <c r="E773" s="214"/>
      <c r="F773" s="214"/>
      <c r="G773" s="214"/>
    </row>
    <row r="774" spans="1:7" x14ac:dyDescent="0.2">
      <c r="A774" s="213"/>
      <c r="B774" s="214"/>
      <c r="C774" s="213"/>
      <c r="D774" s="213"/>
      <c r="E774" s="214"/>
      <c r="F774" s="214"/>
      <c r="G774" s="214"/>
    </row>
    <row r="775" spans="1:7" x14ac:dyDescent="0.2">
      <c r="A775" s="213"/>
      <c r="B775" s="214"/>
      <c r="C775" s="213"/>
      <c r="D775" s="213"/>
      <c r="E775" s="214"/>
      <c r="F775" s="214"/>
      <c r="G775" s="214"/>
    </row>
    <row r="776" spans="1:7" x14ac:dyDescent="0.2">
      <c r="A776" s="213"/>
      <c r="B776" s="214"/>
      <c r="C776" s="213"/>
      <c r="D776" s="213"/>
      <c r="E776" s="214"/>
      <c r="F776" s="214"/>
      <c r="G776" s="214"/>
    </row>
    <row r="777" spans="1:7" x14ac:dyDescent="0.2">
      <c r="A777" s="213"/>
      <c r="B777" s="214"/>
      <c r="C777" s="213"/>
      <c r="D777" s="213"/>
      <c r="E777" s="214"/>
      <c r="F777" s="214"/>
      <c r="G777" s="214"/>
    </row>
    <row r="778" spans="1:7" x14ac:dyDescent="0.2">
      <c r="A778" s="213"/>
      <c r="B778" s="214"/>
      <c r="C778" s="213"/>
      <c r="D778" s="213"/>
      <c r="E778" s="214"/>
      <c r="F778" s="214"/>
      <c r="G778" s="214"/>
    </row>
    <row r="779" spans="1:7" x14ac:dyDescent="0.2">
      <c r="A779" s="213"/>
      <c r="B779" s="214"/>
      <c r="C779" s="213"/>
      <c r="D779" s="213"/>
      <c r="E779" s="214"/>
      <c r="F779" s="214"/>
      <c r="G779" s="214"/>
    </row>
    <row r="780" spans="1:7" x14ac:dyDescent="0.2">
      <c r="A780" s="213"/>
      <c r="B780" s="214"/>
      <c r="C780" s="213"/>
      <c r="D780" s="213"/>
      <c r="E780" s="214"/>
      <c r="F780" s="214"/>
      <c r="G780" s="214"/>
    </row>
    <row r="781" spans="1:7" x14ac:dyDescent="0.2">
      <c r="A781" s="213"/>
      <c r="B781" s="214"/>
      <c r="C781" s="213"/>
      <c r="D781" s="213"/>
      <c r="E781" s="214"/>
      <c r="F781" s="214"/>
      <c r="G781" s="214"/>
    </row>
    <row r="782" spans="1:7" x14ac:dyDescent="0.2">
      <c r="A782" s="213"/>
      <c r="B782" s="214"/>
      <c r="C782" s="213"/>
      <c r="D782" s="213"/>
      <c r="E782" s="214"/>
      <c r="F782" s="214"/>
      <c r="G782" s="214"/>
    </row>
    <row r="783" spans="1:7" x14ac:dyDescent="0.2">
      <c r="A783" s="213"/>
      <c r="B783" s="214"/>
      <c r="C783" s="213"/>
      <c r="D783" s="213"/>
      <c r="E783" s="214"/>
      <c r="F783" s="214"/>
      <c r="G783" s="214"/>
    </row>
    <row r="784" spans="1:7" x14ac:dyDescent="0.2">
      <c r="A784" s="213"/>
      <c r="B784" s="214"/>
      <c r="C784" s="213"/>
      <c r="D784" s="213"/>
      <c r="E784" s="214"/>
      <c r="F784" s="214"/>
      <c r="G784" s="214"/>
    </row>
    <row r="785" spans="1:7" x14ac:dyDescent="0.2">
      <c r="A785" s="213"/>
      <c r="B785" s="214"/>
      <c r="C785" s="213"/>
      <c r="D785" s="213"/>
      <c r="E785" s="214"/>
      <c r="F785" s="214"/>
      <c r="G785" s="214"/>
    </row>
    <row r="786" spans="1:7" x14ac:dyDescent="0.2">
      <c r="A786" s="213"/>
      <c r="B786" s="214"/>
      <c r="C786" s="213"/>
      <c r="D786" s="213"/>
      <c r="E786" s="214"/>
      <c r="F786" s="214"/>
      <c r="G786" s="214"/>
    </row>
    <row r="787" spans="1:7" x14ac:dyDescent="0.2">
      <c r="A787" s="213"/>
      <c r="B787" s="214"/>
      <c r="C787" s="213"/>
      <c r="D787" s="213"/>
      <c r="E787" s="214"/>
      <c r="F787" s="214"/>
      <c r="G787" s="214"/>
    </row>
    <row r="788" spans="1:7" x14ac:dyDescent="0.2">
      <c r="A788" s="213"/>
      <c r="B788" s="214"/>
      <c r="C788" s="213"/>
      <c r="D788" s="213"/>
      <c r="E788" s="214"/>
      <c r="F788" s="214"/>
      <c r="G788" s="214"/>
    </row>
    <row r="789" spans="1:7" x14ac:dyDescent="0.2">
      <c r="A789" s="213"/>
      <c r="B789" s="214"/>
      <c r="C789" s="213"/>
      <c r="D789" s="213"/>
      <c r="E789" s="214"/>
      <c r="F789" s="214"/>
      <c r="G789" s="214"/>
    </row>
    <row r="790" spans="1:7" x14ac:dyDescent="0.2">
      <c r="A790" s="213"/>
      <c r="B790" s="214"/>
      <c r="C790" s="213"/>
      <c r="D790" s="213"/>
      <c r="E790" s="214"/>
      <c r="F790" s="214"/>
      <c r="G790" s="214"/>
    </row>
    <row r="791" spans="1:7" x14ac:dyDescent="0.2">
      <c r="A791" s="213"/>
      <c r="B791" s="214"/>
      <c r="C791" s="213"/>
      <c r="D791" s="213"/>
      <c r="E791" s="214"/>
      <c r="F791" s="214"/>
      <c r="G791" s="214"/>
    </row>
    <row r="792" spans="1:7" x14ac:dyDescent="0.2">
      <c r="A792" s="213"/>
      <c r="B792" s="214"/>
      <c r="C792" s="213"/>
      <c r="D792" s="213"/>
      <c r="E792" s="214"/>
      <c r="F792" s="214"/>
      <c r="G792" s="214"/>
    </row>
    <row r="793" spans="1:7" x14ac:dyDescent="0.2">
      <c r="A793" s="213"/>
      <c r="B793" s="214"/>
      <c r="C793" s="213"/>
      <c r="D793" s="213"/>
      <c r="E793" s="214"/>
      <c r="F793" s="214"/>
      <c r="G793" s="214"/>
    </row>
    <row r="794" spans="1:7" x14ac:dyDescent="0.2">
      <c r="A794" s="213"/>
      <c r="B794" s="214"/>
      <c r="C794" s="213"/>
      <c r="D794" s="213"/>
      <c r="E794" s="214"/>
      <c r="F794" s="214"/>
      <c r="G794" s="214"/>
    </row>
    <row r="795" spans="1:7" x14ac:dyDescent="0.2">
      <c r="A795" s="213"/>
      <c r="B795" s="214"/>
      <c r="C795" s="213"/>
      <c r="D795" s="213"/>
      <c r="E795" s="214"/>
      <c r="F795" s="214"/>
      <c r="G795" s="214"/>
    </row>
    <row r="796" spans="1:7" x14ac:dyDescent="0.2">
      <c r="A796" s="213"/>
      <c r="B796" s="214"/>
      <c r="C796" s="213"/>
      <c r="D796" s="213"/>
      <c r="E796" s="214"/>
      <c r="F796" s="214"/>
      <c r="G796" s="214"/>
    </row>
    <row r="797" spans="1:7" x14ac:dyDescent="0.2">
      <c r="A797" s="213"/>
      <c r="B797" s="214"/>
      <c r="C797" s="213"/>
      <c r="D797" s="213"/>
      <c r="E797" s="214"/>
      <c r="F797" s="214"/>
      <c r="G797" s="214"/>
    </row>
    <row r="798" spans="1:7" x14ac:dyDescent="0.2">
      <c r="A798" s="213"/>
      <c r="B798" s="214"/>
      <c r="C798" s="213"/>
      <c r="D798" s="213"/>
      <c r="E798" s="214"/>
      <c r="F798" s="214"/>
      <c r="G798" s="214"/>
    </row>
    <row r="799" spans="1:7" x14ac:dyDescent="0.2">
      <c r="A799" s="213"/>
      <c r="B799" s="214"/>
      <c r="C799" s="213"/>
      <c r="D799" s="213"/>
      <c r="E799" s="214"/>
      <c r="F799" s="214"/>
      <c r="G799" s="214"/>
    </row>
    <row r="800" spans="1:7" x14ac:dyDescent="0.2">
      <c r="A800" s="213"/>
      <c r="B800" s="214"/>
      <c r="C800" s="213"/>
      <c r="D800" s="213"/>
      <c r="E800" s="214"/>
      <c r="F800" s="214"/>
      <c r="G800" s="214"/>
    </row>
    <row r="801" spans="1:7" x14ac:dyDescent="0.2">
      <c r="A801" s="213"/>
      <c r="B801" s="214"/>
      <c r="C801" s="213"/>
      <c r="D801" s="213"/>
      <c r="E801" s="214"/>
      <c r="F801" s="214"/>
      <c r="G801" s="214"/>
    </row>
    <row r="802" spans="1:7" x14ac:dyDescent="0.2">
      <c r="A802" s="213"/>
      <c r="B802" s="214"/>
      <c r="C802" s="213"/>
      <c r="D802" s="213"/>
      <c r="E802" s="214"/>
      <c r="F802" s="214"/>
      <c r="G802" s="214"/>
    </row>
    <row r="803" spans="1:7" x14ac:dyDescent="0.2">
      <c r="A803" s="213"/>
      <c r="B803" s="214"/>
      <c r="C803" s="213"/>
      <c r="D803" s="213"/>
      <c r="E803" s="214"/>
      <c r="F803" s="214"/>
      <c r="G803" s="214"/>
    </row>
    <row r="804" spans="1:7" x14ac:dyDescent="0.2">
      <c r="A804" s="213"/>
      <c r="B804" s="214"/>
      <c r="C804" s="213"/>
      <c r="D804" s="213"/>
      <c r="E804" s="214"/>
      <c r="F804" s="214"/>
      <c r="G804" s="214"/>
    </row>
    <row r="805" spans="1:7" x14ac:dyDescent="0.2">
      <c r="A805" s="213"/>
      <c r="B805" s="214"/>
      <c r="C805" s="213"/>
      <c r="D805" s="213"/>
      <c r="E805" s="214"/>
      <c r="F805" s="214"/>
      <c r="G805" s="214"/>
    </row>
    <row r="806" spans="1:7" x14ac:dyDescent="0.2">
      <c r="A806" s="213"/>
      <c r="B806" s="214"/>
      <c r="C806" s="213"/>
      <c r="D806" s="213"/>
      <c r="E806" s="214"/>
      <c r="F806" s="214"/>
      <c r="G806" s="214"/>
    </row>
    <row r="807" spans="1:7" x14ac:dyDescent="0.2">
      <c r="A807" s="213"/>
      <c r="B807" s="214"/>
      <c r="C807" s="213"/>
      <c r="D807" s="213"/>
      <c r="E807" s="214"/>
      <c r="F807" s="214"/>
      <c r="G807" s="214"/>
    </row>
    <row r="808" spans="1:7" x14ac:dyDescent="0.2">
      <c r="A808" s="213"/>
      <c r="B808" s="214"/>
      <c r="C808" s="213"/>
      <c r="D808" s="213"/>
      <c r="E808" s="214"/>
      <c r="F808" s="214"/>
      <c r="G808" s="214"/>
    </row>
    <row r="809" spans="1:7" x14ac:dyDescent="0.2">
      <c r="A809" s="213"/>
      <c r="B809" s="214"/>
      <c r="C809" s="213"/>
      <c r="D809" s="213"/>
      <c r="E809" s="214"/>
      <c r="F809" s="214"/>
      <c r="G809" s="214"/>
    </row>
    <row r="810" spans="1:7" x14ac:dyDescent="0.2">
      <c r="A810" s="213"/>
      <c r="B810" s="214"/>
      <c r="C810" s="213"/>
      <c r="D810" s="213"/>
      <c r="E810" s="214"/>
      <c r="F810" s="214"/>
      <c r="G810" s="214"/>
    </row>
    <row r="811" spans="1:7" x14ac:dyDescent="0.2">
      <c r="A811" s="213"/>
      <c r="B811" s="214"/>
      <c r="C811" s="213"/>
      <c r="D811" s="213"/>
      <c r="E811" s="214"/>
      <c r="F811" s="214"/>
      <c r="G811" s="214"/>
    </row>
    <row r="812" spans="1:7" x14ac:dyDescent="0.2">
      <c r="A812" s="213"/>
      <c r="B812" s="214"/>
      <c r="C812" s="213"/>
      <c r="D812" s="213"/>
      <c r="E812" s="214"/>
      <c r="F812" s="214"/>
      <c r="G812" s="214"/>
    </row>
    <row r="813" spans="1:7" x14ac:dyDescent="0.2">
      <c r="A813" s="213"/>
      <c r="B813" s="214"/>
      <c r="C813" s="213"/>
      <c r="D813" s="213"/>
      <c r="E813" s="214"/>
      <c r="F813" s="214"/>
      <c r="G813" s="214"/>
    </row>
    <row r="814" spans="1:7" x14ac:dyDescent="0.2">
      <c r="A814" s="213"/>
      <c r="B814" s="214"/>
      <c r="C814" s="213"/>
      <c r="D814" s="213"/>
      <c r="E814" s="214"/>
      <c r="F814" s="214"/>
      <c r="G814" s="214"/>
    </row>
    <row r="815" spans="1:7" x14ac:dyDescent="0.2">
      <c r="A815" s="213"/>
      <c r="B815" s="214"/>
      <c r="C815" s="213"/>
      <c r="D815" s="213"/>
      <c r="E815" s="214"/>
      <c r="F815" s="214"/>
      <c r="G815" s="214"/>
    </row>
    <row r="816" spans="1:7" x14ac:dyDescent="0.2">
      <c r="A816" s="213"/>
      <c r="B816" s="214"/>
      <c r="C816" s="213"/>
      <c r="D816" s="213"/>
      <c r="E816" s="214"/>
      <c r="F816" s="214"/>
      <c r="G816" s="214"/>
    </row>
    <row r="817" spans="1:7" x14ac:dyDescent="0.2">
      <c r="A817" s="213"/>
      <c r="B817" s="214"/>
      <c r="C817" s="213"/>
      <c r="D817" s="213"/>
      <c r="E817" s="214"/>
      <c r="F817" s="214"/>
      <c r="G817" s="214"/>
    </row>
    <row r="818" spans="1:7" x14ac:dyDescent="0.2">
      <c r="A818" s="213"/>
      <c r="B818" s="214"/>
      <c r="C818" s="213"/>
      <c r="D818" s="213"/>
      <c r="E818" s="214"/>
      <c r="F818" s="214"/>
      <c r="G818" s="214"/>
    </row>
    <row r="819" spans="1:7" x14ac:dyDescent="0.2">
      <c r="A819" s="213"/>
      <c r="B819" s="214"/>
      <c r="C819" s="213"/>
      <c r="D819" s="213"/>
      <c r="E819" s="214"/>
      <c r="F819" s="214"/>
      <c r="G819" s="214"/>
    </row>
    <row r="820" spans="1:7" x14ac:dyDescent="0.2">
      <c r="A820" s="213"/>
      <c r="B820" s="214"/>
      <c r="C820" s="213"/>
      <c r="D820" s="213"/>
      <c r="E820" s="214"/>
      <c r="F820" s="214"/>
      <c r="G820" s="214"/>
    </row>
    <row r="821" spans="1:7" x14ac:dyDescent="0.2">
      <c r="A821" s="213"/>
      <c r="B821" s="214"/>
      <c r="C821" s="213"/>
      <c r="D821" s="213"/>
      <c r="E821" s="214"/>
      <c r="F821" s="214"/>
      <c r="G821" s="214"/>
    </row>
    <row r="822" spans="1:7" x14ac:dyDescent="0.2">
      <c r="A822" s="213"/>
      <c r="B822" s="214"/>
      <c r="C822" s="213"/>
      <c r="D822" s="213"/>
      <c r="E822" s="214"/>
      <c r="F822" s="214"/>
      <c r="G822" s="214"/>
    </row>
    <row r="823" spans="1:7" x14ac:dyDescent="0.2">
      <c r="A823" s="213"/>
      <c r="B823" s="214"/>
      <c r="C823" s="213"/>
      <c r="D823" s="213"/>
      <c r="E823" s="214"/>
      <c r="F823" s="214"/>
      <c r="G823" s="214"/>
    </row>
    <row r="824" spans="1:7" x14ac:dyDescent="0.2">
      <c r="A824" s="213"/>
      <c r="B824" s="214"/>
      <c r="C824" s="213"/>
      <c r="D824" s="213"/>
      <c r="E824" s="214"/>
      <c r="F824" s="214"/>
      <c r="G824" s="214"/>
    </row>
    <row r="825" spans="1:7" x14ac:dyDescent="0.2">
      <c r="A825" s="213"/>
      <c r="B825" s="214"/>
      <c r="C825" s="213"/>
      <c r="D825" s="213"/>
      <c r="E825" s="214"/>
      <c r="F825" s="214"/>
      <c r="G825" s="214"/>
    </row>
    <row r="826" spans="1:7" x14ac:dyDescent="0.2">
      <c r="A826" s="213"/>
      <c r="B826" s="214"/>
      <c r="C826" s="213"/>
      <c r="D826" s="213"/>
      <c r="E826" s="214"/>
      <c r="F826" s="214"/>
      <c r="G826" s="214"/>
    </row>
    <row r="827" spans="1:7" x14ac:dyDescent="0.2">
      <c r="A827" s="213"/>
      <c r="B827" s="214"/>
      <c r="C827" s="213"/>
      <c r="D827" s="213"/>
      <c r="E827" s="214"/>
      <c r="F827" s="214"/>
      <c r="G827" s="214"/>
    </row>
    <row r="828" spans="1:7" x14ac:dyDescent="0.2">
      <c r="A828" s="213"/>
      <c r="B828" s="214"/>
      <c r="C828" s="213"/>
      <c r="D828" s="213"/>
      <c r="E828" s="214"/>
      <c r="F828" s="214"/>
      <c r="G828" s="214"/>
    </row>
    <row r="829" spans="1:7" x14ac:dyDescent="0.2">
      <c r="A829" s="213"/>
      <c r="B829" s="214"/>
      <c r="C829" s="213"/>
      <c r="D829" s="213"/>
      <c r="E829" s="214"/>
      <c r="F829" s="214"/>
      <c r="G829" s="214"/>
    </row>
    <row r="830" spans="1:7" x14ac:dyDescent="0.2">
      <c r="A830" s="213"/>
      <c r="B830" s="214"/>
      <c r="C830" s="213"/>
      <c r="D830" s="213"/>
      <c r="E830" s="214"/>
      <c r="F830" s="214"/>
      <c r="G830" s="214"/>
    </row>
    <row r="831" spans="1:7" x14ac:dyDescent="0.2">
      <c r="A831" s="213"/>
      <c r="B831" s="214"/>
      <c r="C831" s="213"/>
      <c r="D831" s="213"/>
      <c r="E831" s="214"/>
      <c r="F831" s="214"/>
      <c r="G831" s="214"/>
    </row>
    <row r="832" spans="1:7" x14ac:dyDescent="0.2">
      <c r="A832" s="213"/>
      <c r="B832" s="214"/>
      <c r="C832" s="213"/>
      <c r="D832" s="213"/>
      <c r="E832" s="214"/>
      <c r="F832" s="214"/>
      <c r="G832" s="214"/>
    </row>
    <row r="833" spans="1:7" x14ac:dyDescent="0.2">
      <c r="A833" s="213"/>
      <c r="B833" s="214"/>
      <c r="C833" s="213"/>
      <c r="D833" s="213"/>
      <c r="E833" s="214"/>
      <c r="F833" s="214"/>
      <c r="G833" s="214"/>
    </row>
    <row r="834" spans="1:7" x14ac:dyDescent="0.2">
      <c r="A834" s="213"/>
      <c r="B834" s="214"/>
      <c r="C834" s="213"/>
      <c r="D834" s="213"/>
      <c r="E834" s="214"/>
      <c r="F834" s="214"/>
      <c r="G834" s="214"/>
    </row>
    <row r="835" spans="1:7" x14ac:dyDescent="0.2">
      <c r="A835" s="213"/>
      <c r="B835" s="214"/>
      <c r="C835" s="213"/>
      <c r="D835" s="213"/>
      <c r="E835" s="214"/>
      <c r="F835" s="214"/>
      <c r="G835" s="214"/>
    </row>
    <row r="836" spans="1:7" x14ac:dyDescent="0.2">
      <c r="A836" s="213"/>
      <c r="B836" s="214"/>
      <c r="C836" s="213"/>
      <c r="D836" s="213"/>
      <c r="E836" s="214"/>
      <c r="F836" s="214"/>
      <c r="G836" s="214"/>
    </row>
    <row r="837" spans="1:7" x14ac:dyDescent="0.2">
      <c r="A837" s="213"/>
      <c r="B837" s="214"/>
      <c r="C837" s="213"/>
      <c r="D837" s="213"/>
      <c r="E837" s="214"/>
      <c r="F837" s="214"/>
      <c r="G837" s="214"/>
    </row>
    <row r="838" spans="1:7" x14ac:dyDescent="0.2">
      <c r="A838" s="213"/>
      <c r="B838" s="214"/>
      <c r="C838" s="213"/>
      <c r="D838" s="213"/>
      <c r="E838" s="214"/>
      <c r="F838" s="214"/>
      <c r="G838" s="214"/>
    </row>
    <row r="839" spans="1:7" x14ac:dyDescent="0.2">
      <c r="A839" s="213"/>
      <c r="B839" s="214"/>
      <c r="C839" s="213"/>
      <c r="D839" s="213"/>
      <c r="E839" s="214"/>
      <c r="F839" s="214"/>
      <c r="G839" s="214"/>
    </row>
    <row r="840" spans="1:7" x14ac:dyDescent="0.2">
      <c r="A840" s="213"/>
      <c r="B840" s="214"/>
      <c r="C840" s="213"/>
      <c r="D840" s="213"/>
      <c r="E840" s="214"/>
      <c r="F840" s="214"/>
      <c r="G840" s="214"/>
    </row>
    <row r="841" spans="1:7" x14ac:dyDescent="0.2">
      <c r="A841" s="213"/>
      <c r="B841" s="214"/>
      <c r="C841" s="213"/>
      <c r="D841" s="213"/>
      <c r="E841" s="214"/>
      <c r="F841" s="214"/>
      <c r="G841" s="214"/>
    </row>
    <row r="842" spans="1:7" x14ac:dyDescent="0.2">
      <c r="A842" s="213"/>
      <c r="B842" s="214"/>
      <c r="C842" s="213"/>
      <c r="D842" s="213"/>
      <c r="E842" s="214"/>
      <c r="F842" s="214"/>
      <c r="G842" s="214"/>
    </row>
    <row r="843" spans="1:7" x14ac:dyDescent="0.2">
      <c r="A843" s="213"/>
      <c r="B843" s="214"/>
      <c r="C843" s="213"/>
      <c r="D843" s="213"/>
      <c r="E843" s="214"/>
      <c r="F843" s="214"/>
      <c r="G843" s="214"/>
    </row>
    <row r="844" spans="1:7" x14ac:dyDescent="0.2">
      <c r="A844" s="213"/>
      <c r="B844" s="214"/>
      <c r="C844" s="213"/>
      <c r="D844" s="213"/>
      <c r="E844" s="214"/>
      <c r="F844" s="214"/>
      <c r="G844" s="214"/>
    </row>
    <row r="845" spans="1:7" x14ac:dyDescent="0.2">
      <c r="A845" s="213"/>
      <c r="B845" s="214"/>
      <c r="C845" s="213"/>
      <c r="D845" s="213"/>
      <c r="E845" s="214"/>
      <c r="F845" s="214"/>
      <c r="G845" s="214"/>
    </row>
    <row r="846" spans="1:7" x14ac:dyDescent="0.2">
      <c r="A846" s="213"/>
      <c r="B846" s="214"/>
      <c r="C846" s="213"/>
      <c r="D846" s="213"/>
      <c r="E846" s="214"/>
      <c r="F846" s="214"/>
      <c r="G846" s="214"/>
    </row>
    <row r="847" spans="1:7" x14ac:dyDescent="0.2">
      <c r="A847" s="213"/>
      <c r="B847" s="214"/>
      <c r="C847" s="213"/>
      <c r="D847" s="213"/>
      <c r="E847" s="214"/>
      <c r="F847" s="214"/>
      <c r="G847" s="214"/>
    </row>
    <row r="848" spans="1:7" x14ac:dyDescent="0.2">
      <c r="A848" s="213"/>
      <c r="B848" s="214"/>
      <c r="C848" s="213"/>
      <c r="D848" s="213"/>
      <c r="E848" s="214"/>
      <c r="F848" s="214"/>
      <c r="G848" s="214"/>
    </row>
    <row r="849" spans="1:7" x14ac:dyDescent="0.2">
      <c r="A849" s="213"/>
      <c r="B849" s="214"/>
      <c r="C849" s="213"/>
      <c r="D849" s="213"/>
      <c r="E849" s="214"/>
      <c r="F849" s="214"/>
      <c r="G849" s="214"/>
    </row>
    <row r="850" spans="1:7" x14ac:dyDescent="0.2">
      <c r="A850" s="213"/>
      <c r="B850" s="214"/>
      <c r="C850" s="213"/>
      <c r="D850" s="213"/>
      <c r="E850" s="214"/>
      <c r="F850" s="214"/>
      <c r="G850" s="214"/>
    </row>
    <row r="851" spans="1:7" x14ac:dyDescent="0.2">
      <c r="A851" s="213"/>
      <c r="B851" s="214"/>
      <c r="C851" s="213"/>
      <c r="D851" s="213"/>
      <c r="E851" s="214"/>
      <c r="F851" s="214"/>
      <c r="G851" s="214"/>
    </row>
    <row r="852" spans="1:7" x14ac:dyDescent="0.2">
      <c r="A852" s="213"/>
      <c r="B852" s="214"/>
      <c r="C852" s="213"/>
      <c r="D852" s="213"/>
      <c r="E852" s="214"/>
      <c r="F852" s="214"/>
      <c r="G852" s="214"/>
    </row>
    <row r="853" spans="1:7" x14ac:dyDescent="0.2">
      <c r="A853" s="213"/>
      <c r="B853" s="214"/>
      <c r="C853" s="213"/>
      <c r="D853" s="213"/>
      <c r="E853" s="214"/>
      <c r="F853" s="214"/>
      <c r="G853" s="214"/>
    </row>
    <row r="854" spans="1:7" x14ac:dyDescent="0.2">
      <c r="A854" s="213"/>
      <c r="B854" s="214"/>
      <c r="C854" s="213"/>
      <c r="D854" s="213"/>
      <c r="E854" s="214"/>
      <c r="F854" s="214"/>
      <c r="G854" s="214"/>
    </row>
    <row r="855" spans="1:7" x14ac:dyDescent="0.2">
      <c r="A855" s="213"/>
      <c r="B855" s="214"/>
      <c r="C855" s="213"/>
      <c r="D855" s="213"/>
      <c r="E855" s="214"/>
      <c r="F855" s="214"/>
      <c r="G855" s="214"/>
    </row>
    <row r="856" spans="1:7" x14ac:dyDescent="0.2">
      <c r="A856" s="213"/>
      <c r="B856" s="214"/>
      <c r="C856" s="213"/>
      <c r="D856" s="213"/>
      <c r="E856" s="214"/>
      <c r="F856" s="214"/>
      <c r="G856" s="214"/>
    </row>
    <row r="857" spans="1:7" x14ac:dyDescent="0.2">
      <c r="A857" s="213"/>
      <c r="B857" s="214"/>
      <c r="C857" s="213"/>
      <c r="D857" s="213"/>
      <c r="E857" s="214"/>
      <c r="F857" s="214"/>
      <c r="G857" s="214"/>
    </row>
    <row r="858" spans="1:7" x14ac:dyDescent="0.2">
      <c r="A858" s="213"/>
      <c r="B858" s="214"/>
      <c r="C858" s="213"/>
      <c r="D858" s="213"/>
      <c r="E858" s="214"/>
      <c r="F858" s="214"/>
      <c r="G858" s="214"/>
    </row>
    <row r="859" spans="1:7" x14ac:dyDescent="0.2">
      <c r="A859" s="213"/>
      <c r="B859" s="214"/>
      <c r="C859" s="213"/>
      <c r="D859" s="213"/>
      <c r="E859" s="214"/>
      <c r="F859" s="214"/>
      <c r="G859" s="214"/>
    </row>
    <row r="860" spans="1:7" x14ac:dyDescent="0.2">
      <c r="A860" s="213"/>
      <c r="B860" s="214"/>
      <c r="C860" s="213"/>
      <c r="D860" s="213"/>
      <c r="E860" s="214"/>
      <c r="F860" s="214"/>
      <c r="G860" s="214"/>
    </row>
    <row r="861" spans="1:7" x14ac:dyDescent="0.2">
      <c r="A861" s="213"/>
      <c r="B861" s="214"/>
      <c r="C861" s="213"/>
      <c r="D861" s="213"/>
      <c r="E861" s="214"/>
      <c r="F861" s="214"/>
      <c r="G861" s="214"/>
    </row>
    <row r="862" spans="1:7" x14ac:dyDescent="0.2">
      <c r="A862" s="213"/>
      <c r="B862" s="214"/>
      <c r="C862" s="213"/>
      <c r="D862" s="213"/>
      <c r="E862" s="214"/>
      <c r="F862" s="214"/>
      <c r="G862" s="214"/>
    </row>
    <row r="863" spans="1:7" x14ac:dyDescent="0.2">
      <c r="A863" s="213"/>
      <c r="B863" s="214"/>
      <c r="C863" s="213"/>
      <c r="D863" s="213"/>
      <c r="E863" s="214"/>
      <c r="F863" s="214"/>
      <c r="G863" s="214"/>
    </row>
    <row r="864" spans="1:7" x14ac:dyDescent="0.2">
      <c r="A864" s="213"/>
      <c r="B864" s="214"/>
      <c r="C864" s="213"/>
      <c r="D864" s="213"/>
      <c r="E864" s="214"/>
      <c r="F864" s="214"/>
      <c r="G864" s="214"/>
    </row>
    <row r="865" spans="1:7" x14ac:dyDescent="0.2">
      <c r="A865" s="213"/>
      <c r="B865" s="214"/>
      <c r="C865" s="213"/>
      <c r="D865" s="213"/>
      <c r="E865" s="214"/>
      <c r="F865" s="214"/>
      <c r="G865" s="214"/>
    </row>
    <row r="866" spans="1:7" x14ac:dyDescent="0.2">
      <c r="A866" s="213"/>
      <c r="B866" s="214"/>
      <c r="C866" s="213"/>
      <c r="D866" s="213"/>
      <c r="E866" s="214"/>
      <c r="F866" s="214"/>
      <c r="G866" s="214"/>
    </row>
    <row r="867" spans="1:7" x14ac:dyDescent="0.2">
      <c r="A867" s="213"/>
      <c r="B867" s="214"/>
      <c r="C867" s="213"/>
      <c r="D867" s="213"/>
      <c r="E867" s="214"/>
      <c r="F867" s="214"/>
      <c r="G867" s="214"/>
    </row>
    <row r="868" spans="1:7" x14ac:dyDescent="0.2">
      <c r="A868" s="213"/>
      <c r="B868" s="214"/>
      <c r="C868" s="213"/>
      <c r="D868" s="213"/>
      <c r="E868" s="214"/>
      <c r="F868" s="214"/>
      <c r="G868" s="214"/>
    </row>
    <row r="869" spans="1:7" x14ac:dyDescent="0.2">
      <c r="A869" s="213"/>
      <c r="B869" s="214"/>
      <c r="C869" s="213"/>
      <c r="D869" s="213"/>
      <c r="E869" s="214"/>
      <c r="F869" s="214"/>
      <c r="G869" s="214"/>
    </row>
    <row r="870" spans="1:7" x14ac:dyDescent="0.2">
      <c r="A870" s="213"/>
      <c r="B870" s="214"/>
      <c r="C870" s="213"/>
      <c r="D870" s="213"/>
      <c r="E870" s="214"/>
      <c r="F870" s="214"/>
      <c r="G870" s="214"/>
    </row>
    <row r="871" spans="1:7" x14ac:dyDescent="0.2">
      <c r="A871" s="213"/>
      <c r="B871" s="214"/>
      <c r="C871" s="213"/>
      <c r="D871" s="213"/>
      <c r="E871" s="214"/>
      <c r="F871" s="214"/>
      <c r="G871" s="214"/>
    </row>
    <row r="872" spans="1:7" x14ac:dyDescent="0.2">
      <c r="A872" s="213"/>
      <c r="B872" s="214"/>
      <c r="C872" s="213"/>
      <c r="D872" s="213"/>
      <c r="E872" s="214"/>
      <c r="F872" s="214"/>
      <c r="G872" s="214"/>
    </row>
    <row r="873" spans="1:7" x14ac:dyDescent="0.2">
      <c r="A873" s="213"/>
      <c r="B873" s="214"/>
      <c r="C873" s="213"/>
      <c r="D873" s="213"/>
      <c r="E873" s="214"/>
      <c r="F873" s="214"/>
      <c r="G873" s="214"/>
    </row>
    <row r="874" spans="1:7" x14ac:dyDescent="0.2">
      <c r="A874" s="213"/>
      <c r="B874" s="214"/>
      <c r="C874" s="213"/>
      <c r="D874" s="213"/>
      <c r="E874" s="214"/>
      <c r="F874" s="214"/>
      <c r="G874" s="214"/>
    </row>
    <row r="875" spans="1:7" x14ac:dyDescent="0.2">
      <c r="A875" s="213"/>
      <c r="B875" s="214"/>
      <c r="C875" s="213"/>
      <c r="D875" s="213"/>
      <c r="E875" s="214"/>
      <c r="F875" s="214"/>
      <c r="G875" s="214"/>
    </row>
    <row r="876" spans="1:7" x14ac:dyDescent="0.2">
      <c r="A876" s="213"/>
      <c r="B876" s="214"/>
      <c r="C876" s="213"/>
      <c r="D876" s="213"/>
      <c r="E876" s="214"/>
      <c r="F876" s="214"/>
      <c r="G876" s="214"/>
    </row>
    <row r="877" spans="1:7" x14ac:dyDescent="0.2">
      <c r="A877" s="213"/>
      <c r="B877" s="214"/>
      <c r="C877" s="213"/>
      <c r="D877" s="213"/>
      <c r="E877" s="214"/>
      <c r="F877" s="214"/>
      <c r="G877" s="214"/>
    </row>
    <row r="878" spans="1:7" x14ac:dyDescent="0.2">
      <c r="A878" s="213"/>
      <c r="B878" s="214"/>
      <c r="C878" s="213"/>
      <c r="D878" s="213"/>
      <c r="E878" s="214"/>
      <c r="F878" s="214"/>
      <c r="G878" s="214"/>
    </row>
    <row r="879" spans="1:7" x14ac:dyDescent="0.2">
      <c r="A879" s="213"/>
      <c r="B879" s="214"/>
      <c r="C879" s="213"/>
      <c r="D879" s="213"/>
      <c r="E879" s="214"/>
      <c r="F879" s="214"/>
      <c r="G879" s="214"/>
    </row>
    <row r="880" spans="1:7" x14ac:dyDescent="0.2">
      <c r="A880" s="213"/>
      <c r="B880" s="214"/>
      <c r="C880" s="213"/>
      <c r="D880" s="213"/>
      <c r="E880" s="214"/>
      <c r="F880" s="214"/>
      <c r="G880" s="214"/>
    </row>
    <row r="881" spans="1:7" x14ac:dyDescent="0.2">
      <c r="A881" s="213"/>
      <c r="B881" s="214"/>
      <c r="C881" s="213"/>
      <c r="D881" s="213"/>
      <c r="E881" s="214"/>
      <c r="F881" s="214"/>
      <c r="G881" s="214"/>
    </row>
    <row r="882" spans="1:7" x14ac:dyDescent="0.2">
      <c r="A882" s="213"/>
      <c r="B882" s="214"/>
      <c r="C882" s="213"/>
      <c r="D882" s="213"/>
      <c r="E882" s="214"/>
      <c r="F882" s="214"/>
      <c r="G882" s="214"/>
    </row>
    <row r="883" spans="1:7" x14ac:dyDescent="0.2">
      <c r="A883" s="213"/>
      <c r="B883" s="214"/>
      <c r="C883" s="213"/>
      <c r="D883" s="213"/>
      <c r="E883" s="214"/>
      <c r="F883" s="214"/>
      <c r="G883" s="214"/>
    </row>
    <row r="884" spans="1:7" x14ac:dyDescent="0.2">
      <c r="A884" s="213"/>
      <c r="B884" s="214"/>
      <c r="C884" s="213"/>
      <c r="D884" s="213"/>
      <c r="E884" s="214"/>
      <c r="F884" s="214"/>
      <c r="G884" s="214"/>
    </row>
    <row r="885" spans="1:7" x14ac:dyDescent="0.2">
      <c r="A885" s="213"/>
      <c r="B885" s="214"/>
      <c r="C885" s="213"/>
      <c r="D885" s="213"/>
      <c r="E885" s="214"/>
      <c r="F885" s="214"/>
      <c r="G885" s="214"/>
    </row>
    <row r="886" spans="1:7" x14ac:dyDescent="0.2">
      <c r="A886" s="213"/>
      <c r="B886" s="214"/>
      <c r="C886" s="213"/>
      <c r="D886" s="213"/>
      <c r="E886" s="214"/>
      <c r="F886" s="214"/>
      <c r="G886" s="214"/>
    </row>
    <row r="887" spans="1:7" x14ac:dyDescent="0.2">
      <c r="A887" s="213"/>
      <c r="B887" s="214"/>
      <c r="C887" s="213"/>
      <c r="D887" s="213"/>
      <c r="E887" s="214"/>
      <c r="F887" s="214"/>
      <c r="G887" s="214"/>
    </row>
    <row r="888" spans="1:7" x14ac:dyDescent="0.2">
      <c r="A888" s="213"/>
      <c r="B888" s="214"/>
      <c r="C888" s="213"/>
      <c r="D888" s="213"/>
      <c r="E888" s="214"/>
      <c r="F888" s="214"/>
      <c r="G888" s="214"/>
    </row>
    <row r="889" spans="1:7" x14ac:dyDescent="0.2">
      <c r="A889" s="213"/>
      <c r="B889" s="214"/>
      <c r="C889" s="213"/>
      <c r="D889" s="213"/>
      <c r="E889" s="214"/>
      <c r="F889" s="214"/>
      <c r="G889" s="214"/>
    </row>
    <row r="890" spans="1:7" x14ac:dyDescent="0.2">
      <c r="A890" s="213"/>
      <c r="B890" s="214"/>
      <c r="C890" s="213"/>
      <c r="D890" s="213"/>
      <c r="E890" s="214"/>
      <c r="F890" s="214"/>
      <c r="G890" s="214"/>
    </row>
    <row r="891" spans="1:7" x14ac:dyDescent="0.2">
      <c r="A891" s="213"/>
      <c r="B891" s="214"/>
      <c r="C891" s="213"/>
      <c r="D891" s="213"/>
      <c r="E891" s="214"/>
      <c r="F891" s="214"/>
      <c r="G891" s="214"/>
    </row>
    <row r="892" spans="1:7" x14ac:dyDescent="0.2">
      <c r="A892" s="213"/>
      <c r="B892" s="214"/>
      <c r="C892" s="213"/>
      <c r="D892" s="213"/>
      <c r="E892" s="214"/>
      <c r="F892" s="214"/>
      <c r="G892" s="214"/>
    </row>
    <row r="893" spans="1:7" x14ac:dyDescent="0.2">
      <c r="A893" s="213"/>
      <c r="B893" s="214"/>
      <c r="C893" s="213"/>
      <c r="D893" s="213"/>
      <c r="E893" s="214"/>
      <c r="F893" s="214"/>
      <c r="G893" s="214"/>
    </row>
    <row r="894" spans="1:7" x14ac:dyDescent="0.2">
      <c r="A894" s="213"/>
      <c r="B894" s="214"/>
      <c r="C894" s="213"/>
      <c r="D894" s="213"/>
      <c r="E894" s="214"/>
      <c r="F894" s="214"/>
      <c r="G894" s="214"/>
    </row>
    <row r="895" spans="1:7" x14ac:dyDescent="0.2">
      <c r="A895" s="213"/>
      <c r="B895" s="214"/>
      <c r="C895" s="213"/>
      <c r="D895" s="213"/>
      <c r="E895" s="214"/>
      <c r="F895" s="214"/>
      <c r="G895" s="214"/>
    </row>
    <row r="896" spans="1:7" x14ac:dyDescent="0.2">
      <c r="A896" s="213"/>
      <c r="B896" s="214"/>
      <c r="C896" s="213"/>
      <c r="D896" s="213"/>
      <c r="E896" s="214"/>
      <c r="F896" s="214"/>
      <c r="G896" s="214"/>
    </row>
    <row r="897" spans="1:7" x14ac:dyDescent="0.2">
      <c r="A897" s="213"/>
      <c r="B897" s="214"/>
      <c r="C897" s="213"/>
      <c r="D897" s="213"/>
      <c r="E897" s="214"/>
      <c r="F897" s="214"/>
      <c r="G897" s="214"/>
    </row>
    <row r="898" spans="1:7" x14ac:dyDescent="0.2">
      <c r="A898" s="213"/>
      <c r="B898" s="214"/>
      <c r="C898" s="213"/>
      <c r="D898" s="213"/>
      <c r="E898" s="214"/>
      <c r="F898" s="214"/>
      <c r="G898" s="214"/>
    </row>
    <row r="899" spans="1:7" x14ac:dyDescent="0.2">
      <c r="A899" s="213"/>
      <c r="B899" s="214"/>
      <c r="C899" s="213"/>
      <c r="D899" s="213"/>
      <c r="E899" s="214"/>
      <c r="F899" s="214"/>
      <c r="G899" s="214"/>
    </row>
    <row r="900" spans="1:7" x14ac:dyDescent="0.2">
      <c r="A900" s="213"/>
      <c r="B900" s="214"/>
      <c r="C900" s="213"/>
      <c r="D900" s="213"/>
      <c r="E900" s="214"/>
      <c r="F900" s="214"/>
      <c r="G900" s="214"/>
    </row>
    <row r="901" spans="1:7" x14ac:dyDescent="0.2">
      <c r="A901" s="213"/>
      <c r="B901" s="214"/>
      <c r="C901" s="213"/>
      <c r="D901" s="213"/>
      <c r="E901" s="214"/>
      <c r="F901" s="214"/>
      <c r="G901" s="214"/>
    </row>
    <row r="902" spans="1:7" x14ac:dyDescent="0.2">
      <c r="A902" s="213"/>
      <c r="B902" s="214"/>
      <c r="C902" s="213"/>
      <c r="D902" s="213"/>
      <c r="E902" s="214"/>
      <c r="F902" s="214"/>
      <c r="G902" s="214"/>
    </row>
    <row r="903" spans="1:7" x14ac:dyDescent="0.2">
      <c r="A903" s="213"/>
      <c r="B903" s="214"/>
      <c r="C903" s="213"/>
      <c r="D903" s="213"/>
      <c r="E903" s="214"/>
      <c r="F903" s="214"/>
      <c r="G903" s="214"/>
    </row>
    <row r="904" spans="1:7" x14ac:dyDescent="0.2">
      <c r="A904" s="213"/>
      <c r="B904" s="214"/>
      <c r="C904" s="213"/>
      <c r="D904" s="213"/>
      <c r="E904" s="214"/>
      <c r="F904" s="214"/>
      <c r="G904" s="214"/>
    </row>
    <row r="905" spans="1:7" x14ac:dyDescent="0.2">
      <c r="A905" s="213"/>
      <c r="B905" s="214"/>
      <c r="C905" s="213"/>
      <c r="D905" s="213"/>
      <c r="E905" s="214"/>
      <c r="F905" s="214"/>
      <c r="G905" s="214"/>
    </row>
    <row r="906" spans="1:7" x14ac:dyDescent="0.2">
      <c r="A906" s="213"/>
      <c r="B906" s="214"/>
      <c r="C906" s="213"/>
      <c r="D906" s="213"/>
      <c r="E906" s="214"/>
      <c r="F906" s="214"/>
      <c r="G906" s="214"/>
    </row>
    <row r="907" spans="1:7" x14ac:dyDescent="0.2">
      <c r="A907" s="213"/>
      <c r="B907" s="214"/>
      <c r="C907" s="213"/>
      <c r="D907" s="213"/>
      <c r="E907" s="214"/>
      <c r="F907" s="214"/>
      <c r="G907" s="214"/>
    </row>
    <row r="908" spans="1:7" x14ac:dyDescent="0.2">
      <c r="A908" s="213"/>
      <c r="B908" s="214"/>
      <c r="C908" s="213"/>
      <c r="D908" s="213"/>
      <c r="E908" s="214"/>
      <c r="F908" s="214"/>
      <c r="G908" s="214"/>
    </row>
    <row r="909" spans="1:7" x14ac:dyDescent="0.2">
      <c r="A909" s="213"/>
      <c r="B909" s="214"/>
      <c r="C909" s="213"/>
      <c r="D909" s="213"/>
      <c r="E909" s="214"/>
      <c r="F909" s="214"/>
      <c r="G909" s="214"/>
    </row>
    <row r="910" spans="1:7" x14ac:dyDescent="0.2">
      <c r="A910" s="213"/>
      <c r="B910" s="214"/>
      <c r="C910" s="213"/>
      <c r="D910" s="213"/>
      <c r="E910" s="214"/>
      <c r="F910" s="214"/>
      <c r="G910" s="214"/>
    </row>
    <row r="911" spans="1:7" x14ac:dyDescent="0.2">
      <c r="A911" s="213"/>
      <c r="B911" s="214"/>
      <c r="C911" s="213"/>
      <c r="D911" s="213"/>
      <c r="E911" s="214"/>
      <c r="F911" s="214"/>
      <c r="G911" s="214"/>
    </row>
    <row r="912" spans="1:7" x14ac:dyDescent="0.2">
      <c r="A912" s="213"/>
      <c r="B912" s="214"/>
      <c r="C912" s="213"/>
      <c r="D912" s="213"/>
      <c r="E912" s="214"/>
      <c r="F912" s="214"/>
      <c r="G912" s="214"/>
    </row>
    <row r="913" spans="1:7" x14ac:dyDescent="0.2">
      <c r="A913" s="213"/>
      <c r="B913" s="214"/>
      <c r="C913" s="213"/>
      <c r="D913" s="213"/>
      <c r="E913" s="214"/>
      <c r="F913" s="214"/>
      <c r="G913" s="214"/>
    </row>
    <row r="914" spans="1:7" x14ac:dyDescent="0.2">
      <c r="A914" s="213"/>
      <c r="B914" s="214"/>
      <c r="C914" s="213"/>
      <c r="D914" s="213"/>
      <c r="E914" s="214"/>
      <c r="F914" s="214"/>
      <c r="G914" s="214"/>
    </row>
    <row r="915" spans="1:7" x14ac:dyDescent="0.2">
      <c r="A915" s="213"/>
      <c r="B915" s="214"/>
      <c r="C915" s="213"/>
      <c r="D915" s="213"/>
      <c r="E915" s="214"/>
      <c r="F915" s="214"/>
      <c r="G915" s="214"/>
    </row>
    <row r="916" spans="1:7" x14ac:dyDescent="0.2">
      <c r="A916" s="213"/>
      <c r="B916" s="214"/>
      <c r="C916" s="213"/>
      <c r="D916" s="213"/>
      <c r="E916" s="214"/>
      <c r="F916" s="214"/>
      <c r="G916" s="214"/>
    </row>
    <row r="917" spans="1:7" x14ac:dyDescent="0.2">
      <c r="A917" s="213"/>
      <c r="B917" s="214"/>
      <c r="C917" s="213"/>
      <c r="D917" s="213"/>
      <c r="E917" s="214"/>
      <c r="F917" s="214"/>
      <c r="G917" s="214"/>
    </row>
    <row r="918" spans="1:7" x14ac:dyDescent="0.2">
      <c r="A918" s="213"/>
      <c r="B918" s="214"/>
      <c r="C918" s="213"/>
      <c r="D918" s="213"/>
      <c r="E918" s="214"/>
      <c r="F918" s="214"/>
      <c r="G918" s="214"/>
    </row>
    <row r="919" spans="1:7" x14ac:dyDescent="0.2">
      <c r="A919" s="213"/>
      <c r="B919" s="214"/>
      <c r="C919" s="213"/>
      <c r="D919" s="213"/>
      <c r="E919" s="214"/>
      <c r="F919" s="214"/>
      <c r="G919" s="214"/>
    </row>
    <row r="920" spans="1:7" x14ac:dyDescent="0.2">
      <c r="A920" s="213"/>
      <c r="B920" s="214"/>
      <c r="C920" s="213"/>
      <c r="D920" s="213"/>
      <c r="E920" s="214"/>
      <c r="F920" s="214"/>
      <c r="G920" s="214"/>
    </row>
    <row r="921" spans="1:7" x14ac:dyDescent="0.2">
      <c r="A921" s="213"/>
      <c r="B921" s="214"/>
      <c r="C921" s="213"/>
      <c r="D921" s="213"/>
      <c r="E921" s="214"/>
      <c r="F921" s="214"/>
      <c r="G921" s="214"/>
    </row>
    <row r="922" spans="1:7" x14ac:dyDescent="0.2">
      <c r="A922" s="213"/>
      <c r="B922" s="214"/>
      <c r="C922" s="213"/>
      <c r="D922" s="213"/>
      <c r="E922" s="214"/>
      <c r="F922" s="214"/>
      <c r="G922" s="214"/>
    </row>
    <row r="923" spans="1:7" x14ac:dyDescent="0.2">
      <c r="A923" s="213"/>
      <c r="B923" s="214"/>
      <c r="C923" s="213"/>
      <c r="D923" s="213"/>
      <c r="E923" s="214"/>
      <c r="F923" s="214"/>
      <c r="G923" s="214"/>
    </row>
    <row r="924" spans="1:7" x14ac:dyDescent="0.2">
      <c r="A924" s="213"/>
      <c r="B924" s="214"/>
      <c r="C924" s="213"/>
      <c r="D924" s="213"/>
      <c r="E924" s="214"/>
      <c r="F924" s="214"/>
      <c r="G924" s="214"/>
    </row>
    <row r="925" spans="1:7" x14ac:dyDescent="0.2">
      <c r="A925" s="213"/>
      <c r="B925" s="214"/>
      <c r="C925" s="213"/>
      <c r="D925" s="213"/>
      <c r="E925" s="214"/>
      <c r="F925" s="214"/>
      <c r="G925" s="214"/>
    </row>
    <row r="926" spans="1:7" x14ac:dyDescent="0.2">
      <c r="A926" s="213"/>
      <c r="B926" s="214"/>
      <c r="C926" s="213"/>
      <c r="D926" s="213"/>
      <c r="E926" s="214"/>
      <c r="F926" s="214"/>
      <c r="G926" s="214"/>
    </row>
    <row r="927" spans="1:7" x14ac:dyDescent="0.2">
      <c r="A927" s="213"/>
      <c r="B927" s="214"/>
      <c r="C927" s="213"/>
      <c r="D927" s="213"/>
      <c r="E927" s="214"/>
      <c r="F927" s="214"/>
      <c r="G927" s="214"/>
    </row>
    <row r="928" spans="1:7" x14ac:dyDescent="0.2">
      <c r="A928" s="213"/>
      <c r="B928" s="214"/>
      <c r="C928" s="213"/>
      <c r="D928" s="213"/>
      <c r="E928" s="214"/>
      <c r="F928" s="214"/>
      <c r="G928" s="214"/>
    </row>
    <row r="929" spans="1:7" x14ac:dyDescent="0.2">
      <c r="A929" s="213"/>
      <c r="B929" s="214"/>
      <c r="C929" s="213"/>
      <c r="D929" s="213"/>
      <c r="E929" s="214"/>
      <c r="F929" s="214"/>
      <c r="G929" s="214"/>
    </row>
    <row r="930" spans="1:7" x14ac:dyDescent="0.2">
      <c r="A930" s="213"/>
      <c r="B930" s="214"/>
      <c r="C930" s="213"/>
      <c r="D930" s="213"/>
      <c r="E930" s="214"/>
      <c r="F930" s="214"/>
      <c r="G930" s="214"/>
    </row>
    <row r="931" spans="1:7" x14ac:dyDescent="0.2">
      <c r="A931" s="213"/>
      <c r="B931" s="214"/>
      <c r="C931" s="213"/>
      <c r="D931" s="213"/>
      <c r="E931" s="214"/>
      <c r="F931" s="214"/>
      <c r="G931" s="214"/>
    </row>
    <row r="932" spans="1:7" x14ac:dyDescent="0.2">
      <c r="A932" s="213"/>
      <c r="B932" s="214"/>
      <c r="C932" s="213"/>
      <c r="D932" s="213"/>
      <c r="E932" s="214"/>
      <c r="F932" s="214"/>
      <c r="G932" s="214"/>
    </row>
    <row r="933" spans="1:7" x14ac:dyDescent="0.2">
      <c r="A933" s="213"/>
      <c r="B933" s="214"/>
      <c r="C933" s="213"/>
      <c r="D933" s="213"/>
      <c r="E933" s="214"/>
      <c r="F933" s="214"/>
      <c r="G933" s="214"/>
    </row>
    <row r="934" spans="1:7" x14ac:dyDescent="0.2">
      <c r="A934" s="213"/>
      <c r="B934" s="214"/>
      <c r="C934" s="213"/>
      <c r="D934" s="213"/>
      <c r="E934" s="214"/>
      <c r="F934" s="214"/>
      <c r="G934" s="214"/>
    </row>
    <row r="935" spans="1:7" x14ac:dyDescent="0.2">
      <c r="A935" s="213"/>
      <c r="B935" s="214"/>
      <c r="C935" s="213"/>
      <c r="D935" s="213"/>
      <c r="E935" s="214"/>
      <c r="F935" s="214"/>
      <c r="G935" s="214"/>
    </row>
    <row r="936" spans="1:7" x14ac:dyDescent="0.2">
      <c r="A936" s="213"/>
      <c r="B936" s="214"/>
      <c r="C936" s="213"/>
      <c r="D936" s="213"/>
      <c r="E936" s="214"/>
      <c r="F936" s="214"/>
      <c r="G936" s="214"/>
    </row>
    <row r="937" spans="1:7" x14ac:dyDescent="0.2">
      <c r="A937" s="213"/>
      <c r="B937" s="214"/>
      <c r="C937" s="213"/>
      <c r="D937" s="213"/>
      <c r="E937" s="214"/>
      <c r="F937" s="214"/>
      <c r="G937" s="214"/>
    </row>
    <row r="938" spans="1:7" x14ac:dyDescent="0.2">
      <c r="A938" s="213"/>
      <c r="B938" s="214"/>
      <c r="C938" s="213"/>
      <c r="D938" s="213"/>
      <c r="E938" s="214"/>
      <c r="F938" s="214"/>
      <c r="G938" s="214"/>
    </row>
    <row r="939" spans="1:7" x14ac:dyDescent="0.2">
      <c r="A939" s="213"/>
      <c r="B939" s="214"/>
      <c r="C939" s="213"/>
      <c r="D939" s="213"/>
      <c r="E939" s="214"/>
      <c r="F939" s="214"/>
      <c r="G939" s="214"/>
    </row>
    <row r="940" spans="1:7" x14ac:dyDescent="0.2">
      <c r="A940" s="213"/>
      <c r="B940" s="214"/>
      <c r="C940" s="213"/>
      <c r="D940" s="213"/>
      <c r="E940" s="214"/>
      <c r="F940" s="214"/>
      <c r="G940" s="214"/>
    </row>
    <row r="941" spans="1:7" x14ac:dyDescent="0.2">
      <c r="A941" s="213"/>
      <c r="B941" s="214"/>
      <c r="C941" s="213"/>
      <c r="D941" s="213"/>
      <c r="E941" s="214"/>
      <c r="F941" s="214"/>
      <c r="G941" s="214"/>
    </row>
    <row r="942" spans="1:7" x14ac:dyDescent="0.2">
      <c r="A942" s="213"/>
      <c r="B942" s="214"/>
      <c r="C942" s="213"/>
      <c r="D942" s="213"/>
      <c r="E942" s="214"/>
      <c r="F942" s="214"/>
      <c r="G942" s="214"/>
    </row>
    <row r="943" spans="1:7" x14ac:dyDescent="0.2">
      <c r="A943" s="213"/>
      <c r="B943" s="214"/>
      <c r="C943" s="213"/>
      <c r="D943" s="213"/>
      <c r="E943" s="214"/>
      <c r="F943" s="214"/>
      <c r="G943" s="214"/>
    </row>
    <row r="944" spans="1:7" x14ac:dyDescent="0.2">
      <c r="A944" s="213"/>
      <c r="B944" s="214"/>
      <c r="C944" s="213"/>
      <c r="D944" s="213"/>
      <c r="E944" s="214"/>
      <c r="F944" s="214"/>
      <c r="G944" s="214"/>
    </row>
    <row r="945" spans="1:7" x14ac:dyDescent="0.2">
      <c r="A945" s="213"/>
      <c r="B945" s="214"/>
      <c r="C945" s="213"/>
      <c r="D945" s="213"/>
      <c r="E945" s="214"/>
      <c r="F945" s="214"/>
      <c r="G945" s="214"/>
    </row>
    <row r="946" spans="1:7" x14ac:dyDescent="0.2">
      <c r="A946" s="213"/>
      <c r="B946" s="214"/>
      <c r="C946" s="213"/>
      <c r="D946" s="213"/>
      <c r="E946" s="214"/>
      <c r="F946" s="214"/>
      <c r="G946" s="214"/>
    </row>
    <row r="947" spans="1:7" x14ac:dyDescent="0.2">
      <c r="A947" s="213"/>
      <c r="B947" s="214"/>
      <c r="C947" s="213"/>
      <c r="D947" s="213"/>
      <c r="E947" s="214"/>
      <c r="F947" s="214"/>
      <c r="G947" s="214"/>
    </row>
    <row r="948" spans="1:7" x14ac:dyDescent="0.2">
      <c r="A948" s="213"/>
      <c r="B948" s="214"/>
      <c r="C948" s="213"/>
      <c r="D948" s="213"/>
      <c r="E948" s="214"/>
      <c r="F948" s="214"/>
      <c r="G948" s="214"/>
    </row>
    <row r="949" spans="1:7" x14ac:dyDescent="0.2">
      <c r="A949" s="213"/>
      <c r="B949" s="214"/>
      <c r="C949" s="213"/>
      <c r="D949" s="213"/>
      <c r="E949" s="214"/>
      <c r="F949" s="214"/>
      <c r="G949" s="214"/>
    </row>
    <row r="950" spans="1:7" x14ac:dyDescent="0.2">
      <c r="A950" s="213"/>
      <c r="B950" s="214"/>
      <c r="C950" s="213"/>
      <c r="D950" s="213"/>
      <c r="E950" s="214"/>
      <c r="F950" s="214"/>
      <c r="G950" s="214"/>
    </row>
    <row r="951" spans="1:7" x14ac:dyDescent="0.2">
      <c r="A951" s="213"/>
      <c r="B951" s="214"/>
      <c r="C951" s="213"/>
      <c r="D951" s="213"/>
      <c r="E951" s="214"/>
      <c r="F951" s="214"/>
      <c r="G951" s="214"/>
    </row>
    <row r="952" spans="1:7" x14ac:dyDescent="0.2">
      <c r="A952" s="213"/>
      <c r="B952" s="214"/>
      <c r="C952" s="213"/>
      <c r="D952" s="213"/>
      <c r="E952" s="214"/>
      <c r="F952" s="214"/>
      <c r="G952" s="214"/>
    </row>
    <row r="953" spans="1:7" x14ac:dyDescent="0.2">
      <c r="A953" s="213"/>
      <c r="B953" s="214"/>
      <c r="C953" s="213"/>
      <c r="D953" s="213"/>
      <c r="E953" s="214"/>
      <c r="F953" s="214"/>
      <c r="G953" s="214"/>
    </row>
    <row r="954" spans="1:7" x14ac:dyDescent="0.2">
      <c r="A954" s="213"/>
      <c r="B954" s="214"/>
      <c r="C954" s="213"/>
      <c r="D954" s="213"/>
      <c r="E954" s="214"/>
      <c r="F954" s="214"/>
      <c r="G954" s="214"/>
    </row>
    <row r="955" spans="1:7" x14ac:dyDescent="0.2">
      <c r="A955" s="213"/>
      <c r="B955" s="214"/>
      <c r="C955" s="213"/>
      <c r="D955" s="213"/>
      <c r="E955" s="214"/>
      <c r="F955" s="214"/>
      <c r="G955" s="214"/>
    </row>
    <row r="956" spans="1:7" x14ac:dyDescent="0.2">
      <c r="A956" s="213"/>
      <c r="B956" s="214"/>
      <c r="C956" s="213"/>
      <c r="D956" s="213"/>
      <c r="E956" s="214"/>
      <c r="F956" s="214"/>
      <c r="G956" s="214"/>
    </row>
    <row r="957" spans="1:7" x14ac:dyDescent="0.2">
      <c r="A957" s="213"/>
      <c r="B957" s="214"/>
      <c r="C957" s="213"/>
      <c r="D957" s="213"/>
      <c r="E957" s="214"/>
      <c r="F957" s="214"/>
      <c r="G957" s="214"/>
    </row>
    <row r="958" spans="1:7" x14ac:dyDescent="0.2">
      <c r="A958" s="213"/>
      <c r="B958" s="214"/>
      <c r="C958" s="213"/>
      <c r="D958" s="213"/>
      <c r="E958" s="214"/>
      <c r="F958" s="214"/>
      <c r="G958" s="214"/>
    </row>
    <row r="959" spans="1:7" x14ac:dyDescent="0.2">
      <c r="A959" s="213"/>
      <c r="B959" s="214"/>
      <c r="C959" s="213"/>
      <c r="D959" s="213"/>
      <c r="E959" s="214"/>
      <c r="F959" s="214"/>
      <c r="G959" s="214"/>
    </row>
    <row r="960" spans="1:7" x14ac:dyDescent="0.2">
      <c r="A960" s="213"/>
      <c r="B960" s="214"/>
      <c r="C960" s="213"/>
      <c r="D960" s="213"/>
      <c r="E960" s="214"/>
      <c r="F960" s="214"/>
      <c r="G960" s="214"/>
    </row>
    <row r="961" spans="1:7" x14ac:dyDescent="0.2">
      <c r="A961" s="213"/>
      <c r="B961" s="214"/>
      <c r="C961" s="213"/>
      <c r="D961" s="213"/>
      <c r="E961" s="214"/>
      <c r="F961" s="214"/>
      <c r="G961" s="214"/>
    </row>
    <row r="962" spans="1:7" x14ac:dyDescent="0.2">
      <c r="A962" s="213"/>
      <c r="B962" s="214"/>
      <c r="C962" s="213"/>
      <c r="D962" s="213"/>
      <c r="E962" s="214"/>
      <c r="F962" s="214"/>
      <c r="G962" s="214"/>
    </row>
    <row r="963" spans="1:7" x14ac:dyDescent="0.2">
      <c r="A963" s="213"/>
      <c r="B963" s="214"/>
      <c r="C963" s="213"/>
      <c r="D963" s="213"/>
      <c r="E963" s="214"/>
      <c r="F963" s="214"/>
      <c r="G963" s="214"/>
    </row>
    <row r="964" spans="1:7" x14ac:dyDescent="0.2">
      <c r="A964" s="213"/>
      <c r="B964" s="214"/>
      <c r="C964" s="213"/>
      <c r="D964" s="213"/>
      <c r="E964" s="214"/>
      <c r="F964" s="214"/>
      <c r="G964" s="214"/>
    </row>
    <row r="965" spans="1:7" x14ac:dyDescent="0.2">
      <c r="A965" s="213"/>
      <c r="B965" s="214"/>
      <c r="C965" s="213"/>
      <c r="D965" s="213"/>
      <c r="E965" s="214"/>
      <c r="F965" s="214"/>
      <c r="G965" s="214"/>
    </row>
    <row r="966" spans="1:7" x14ac:dyDescent="0.2">
      <c r="A966" s="213"/>
      <c r="B966" s="214"/>
      <c r="C966" s="213"/>
      <c r="D966" s="213"/>
      <c r="E966" s="214"/>
      <c r="F966" s="214"/>
      <c r="G966" s="214"/>
    </row>
    <row r="967" spans="1:7" x14ac:dyDescent="0.2">
      <c r="A967" s="213"/>
      <c r="B967" s="214"/>
      <c r="C967" s="213"/>
      <c r="D967" s="213"/>
      <c r="E967" s="214"/>
      <c r="F967" s="214"/>
      <c r="G967" s="214"/>
    </row>
    <row r="968" spans="1:7" x14ac:dyDescent="0.2">
      <c r="A968" s="213"/>
      <c r="B968" s="214"/>
      <c r="C968" s="213"/>
      <c r="D968" s="213"/>
      <c r="E968" s="214"/>
      <c r="F968" s="214"/>
      <c r="G968" s="214"/>
    </row>
    <row r="969" spans="1:7" x14ac:dyDescent="0.2">
      <c r="A969" s="213"/>
      <c r="B969" s="214"/>
      <c r="C969" s="213"/>
      <c r="D969" s="213"/>
      <c r="E969" s="214"/>
      <c r="F969" s="214"/>
      <c r="G969" s="214"/>
    </row>
    <row r="970" spans="1:7" x14ac:dyDescent="0.2">
      <c r="A970" s="213"/>
      <c r="B970" s="214"/>
      <c r="C970" s="213"/>
      <c r="D970" s="213"/>
      <c r="E970" s="214"/>
      <c r="F970" s="214"/>
      <c r="G970" s="214"/>
    </row>
    <row r="971" spans="1:7" x14ac:dyDescent="0.2">
      <c r="A971" s="213"/>
      <c r="B971" s="214"/>
      <c r="C971" s="213"/>
      <c r="D971" s="213"/>
      <c r="E971" s="214"/>
      <c r="F971" s="214"/>
      <c r="G971" s="214"/>
    </row>
    <row r="972" spans="1:7" x14ac:dyDescent="0.2">
      <c r="A972" s="213"/>
      <c r="B972" s="214"/>
      <c r="C972" s="213"/>
      <c r="D972" s="213"/>
      <c r="E972" s="214"/>
      <c r="F972" s="214"/>
      <c r="G972" s="214"/>
    </row>
    <row r="973" spans="1:7" x14ac:dyDescent="0.2">
      <c r="A973" s="213"/>
      <c r="B973" s="214"/>
      <c r="C973" s="213"/>
      <c r="D973" s="213"/>
      <c r="E973" s="214"/>
      <c r="F973" s="214"/>
      <c r="G973" s="214"/>
    </row>
    <row r="974" spans="1:7" x14ac:dyDescent="0.2">
      <c r="A974" s="213"/>
      <c r="B974" s="214"/>
      <c r="C974" s="213"/>
      <c r="D974" s="213"/>
      <c r="E974" s="214"/>
      <c r="F974" s="214"/>
      <c r="G974" s="214"/>
    </row>
    <row r="975" spans="1:7" x14ac:dyDescent="0.2">
      <c r="A975" s="213"/>
      <c r="B975" s="214"/>
      <c r="C975" s="213"/>
      <c r="D975" s="213"/>
      <c r="E975" s="214"/>
      <c r="F975" s="214"/>
      <c r="G975" s="214"/>
    </row>
    <row r="976" spans="1:7" x14ac:dyDescent="0.2">
      <c r="A976" s="213"/>
      <c r="B976" s="214"/>
      <c r="C976" s="213"/>
      <c r="D976" s="213"/>
      <c r="E976" s="214"/>
      <c r="F976" s="214"/>
      <c r="G976" s="214"/>
    </row>
    <row r="977" spans="1:7" x14ac:dyDescent="0.2">
      <c r="A977" s="213"/>
      <c r="B977" s="214"/>
      <c r="C977" s="213"/>
      <c r="D977" s="213"/>
      <c r="E977" s="214"/>
      <c r="F977" s="214"/>
      <c r="G977" s="214"/>
    </row>
    <row r="978" spans="1:7" x14ac:dyDescent="0.2">
      <c r="A978" s="213"/>
      <c r="B978" s="214"/>
      <c r="C978" s="213"/>
      <c r="D978" s="213"/>
      <c r="E978" s="214"/>
      <c r="F978" s="214"/>
      <c r="G978" s="214"/>
    </row>
    <row r="979" spans="1:7" x14ac:dyDescent="0.2">
      <c r="A979" s="213"/>
      <c r="B979" s="214"/>
      <c r="C979" s="213"/>
      <c r="D979" s="213"/>
      <c r="E979" s="214"/>
      <c r="F979" s="214"/>
      <c r="G979" s="214"/>
    </row>
    <row r="980" spans="1:7" x14ac:dyDescent="0.2">
      <c r="A980" s="213"/>
      <c r="B980" s="214"/>
      <c r="C980" s="213"/>
      <c r="D980" s="213"/>
      <c r="E980" s="214"/>
      <c r="F980" s="214"/>
      <c r="G980" s="214"/>
    </row>
    <row r="981" spans="1:7" x14ac:dyDescent="0.2">
      <c r="A981" s="213"/>
      <c r="B981" s="214"/>
      <c r="C981" s="213"/>
      <c r="D981" s="213"/>
      <c r="E981" s="214"/>
      <c r="F981" s="214"/>
      <c r="G981" s="214"/>
    </row>
    <row r="982" spans="1:7" x14ac:dyDescent="0.2">
      <c r="A982" s="213"/>
      <c r="B982" s="214"/>
      <c r="C982" s="213"/>
      <c r="D982" s="213"/>
      <c r="E982" s="214"/>
      <c r="F982" s="214"/>
      <c r="G982" s="214"/>
    </row>
    <row r="983" spans="1:7" x14ac:dyDescent="0.2">
      <c r="A983" s="213"/>
      <c r="B983" s="214"/>
      <c r="C983" s="213"/>
      <c r="D983" s="213"/>
      <c r="E983" s="214"/>
      <c r="F983" s="214"/>
      <c r="G983" s="214"/>
    </row>
    <row r="984" spans="1:7" x14ac:dyDescent="0.2">
      <c r="A984" s="213"/>
      <c r="B984" s="214"/>
      <c r="C984" s="213"/>
      <c r="D984" s="213"/>
      <c r="E984" s="214"/>
      <c r="F984" s="214"/>
      <c r="G984" s="214"/>
    </row>
    <row r="985" spans="1:7" x14ac:dyDescent="0.2">
      <c r="A985" s="213"/>
      <c r="B985" s="214"/>
      <c r="C985" s="213"/>
      <c r="D985" s="213"/>
      <c r="E985" s="214"/>
      <c r="F985" s="214"/>
      <c r="G985" s="214"/>
    </row>
    <row r="986" spans="1:7" x14ac:dyDescent="0.2">
      <c r="A986" s="213"/>
      <c r="B986" s="214"/>
      <c r="C986" s="213"/>
      <c r="D986" s="213"/>
      <c r="E986" s="214"/>
      <c r="F986" s="214"/>
      <c r="G986" s="214"/>
    </row>
    <row r="987" spans="1:7" x14ac:dyDescent="0.2">
      <c r="A987" s="213"/>
      <c r="B987" s="214"/>
      <c r="C987" s="213"/>
      <c r="D987" s="213"/>
      <c r="E987" s="214"/>
      <c r="F987" s="214"/>
      <c r="G987" s="214"/>
    </row>
    <row r="988" spans="1:7" x14ac:dyDescent="0.2">
      <c r="A988" s="213"/>
      <c r="B988" s="214"/>
      <c r="C988" s="213"/>
      <c r="D988" s="213"/>
      <c r="E988" s="214"/>
      <c r="F988" s="214"/>
      <c r="G988" s="214"/>
    </row>
    <row r="989" spans="1:7" x14ac:dyDescent="0.2">
      <c r="A989" s="213"/>
      <c r="B989" s="214"/>
      <c r="C989" s="213"/>
      <c r="D989" s="213"/>
      <c r="E989" s="214"/>
      <c r="F989" s="214"/>
      <c r="G989" s="214"/>
    </row>
    <row r="990" spans="1:7" x14ac:dyDescent="0.2">
      <c r="A990" s="213"/>
      <c r="B990" s="214"/>
      <c r="C990" s="213"/>
      <c r="D990" s="213"/>
      <c r="E990" s="214"/>
      <c r="F990" s="214"/>
      <c r="G990" s="214"/>
    </row>
    <row r="991" spans="1:7" x14ac:dyDescent="0.2">
      <c r="A991" s="213"/>
      <c r="B991" s="214"/>
      <c r="C991" s="213"/>
      <c r="D991" s="213"/>
      <c r="E991" s="214"/>
      <c r="F991" s="214"/>
      <c r="G991" s="214"/>
    </row>
    <row r="992" spans="1:7" x14ac:dyDescent="0.2">
      <c r="A992" s="213"/>
      <c r="B992" s="214"/>
      <c r="C992" s="213"/>
      <c r="D992" s="213"/>
      <c r="E992" s="214"/>
      <c r="F992" s="214"/>
      <c r="G992" s="214"/>
    </row>
    <row r="993" spans="1:7" x14ac:dyDescent="0.2">
      <c r="A993" s="213"/>
      <c r="B993" s="214"/>
      <c r="C993" s="213"/>
      <c r="D993" s="213"/>
      <c r="E993" s="214"/>
      <c r="F993" s="214"/>
      <c r="G993" s="214"/>
    </row>
    <row r="994" spans="1:7" x14ac:dyDescent="0.2">
      <c r="A994" s="213"/>
      <c r="B994" s="214"/>
      <c r="C994" s="213"/>
      <c r="D994" s="213"/>
      <c r="E994" s="214"/>
      <c r="F994" s="214"/>
      <c r="G994" s="214"/>
    </row>
    <row r="995" spans="1:7" x14ac:dyDescent="0.2">
      <c r="A995" s="213"/>
      <c r="B995" s="214"/>
      <c r="C995" s="213"/>
      <c r="D995" s="213"/>
      <c r="E995" s="214"/>
      <c r="F995" s="214"/>
      <c r="G995" s="214"/>
    </row>
    <row r="996" spans="1:7" x14ac:dyDescent="0.2">
      <c r="A996" s="213"/>
      <c r="B996" s="214"/>
      <c r="C996" s="213"/>
      <c r="D996" s="213"/>
      <c r="E996" s="214"/>
      <c r="F996" s="214"/>
      <c r="G996" s="214"/>
    </row>
    <row r="997" spans="1:7" x14ac:dyDescent="0.2">
      <c r="A997" s="213"/>
      <c r="B997" s="214"/>
      <c r="C997" s="213"/>
      <c r="D997" s="213"/>
      <c r="E997" s="214"/>
      <c r="F997" s="214"/>
      <c r="G997" s="214"/>
    </row>
    <row r="998" spans="1:7" x14ac:dyDescent="0.2">
      <c r="A998" s="213"/>
      <c r="B998" s="214"/>
      <c r="C998" s="213"/>
      <c r="D998" s="213"/>
      <c r="E998" s="214"/>
      <c r="F998" s="214"/>
      <c r="G998" s="214"/>
    </row>
    <row r="999" spans="1:7" x14ac:dyDescent="0.2">
      <c r="A999" s="213"/>
      <c r="B999" s="214"/>
      <c r="C999" s="213"/>
      <c r="D999" s="213"/>
      <c r="E999" s="214"/>
      <c r="F999" s="214"/>
      <c r="G999" s="214"/>
    </row>
    <row r="1000" spans="1:7" x14ac:dyDescent="0.2">
      <c r="A1000" s="213"/>
      <c r="B1000" s="214"/>
      <c r="C1000" s="213"/>
      <c r="D1000" s="213"/>
      <c r="E1000" s="214"/>
      <c r="F1000" s="214"/>
      <c r="G1000" s="214"/>
    </row>
    <row r="1001" spans="1:7" x14ac:dyDescent="0.2">
      <c r="A1001" s="213"/>
      <c r="B1001" s="214"/>
      <c r="C1001" s="213"/>
      <c r="D1001" s="213"/>
      <c r="E1001" s="214"/>
      <c r="F1001" s="214"/>
      <c r="G1001" s="214"/>
    </row>
    <row r="1002" spans="1:7" x14ac:dyDescent="0.2">
      <c r="A1002" s="213"/>
      <c r="B1002" s="214"/>
      <c r="C1002" s="213"/>
      <c r="D1002" s="213"/>
      <c r="E1002" s="214"/>
      <c r="F1002" s="214"/>
      <c r="G1002" s="214"/>
    </row>
    <row r="1003" spans="1:7" x14ac:dyDescent="0.2">
      <c r="A1003" s="213"/>
      <c r="B1003" s="214"/>
      <c r="C1003" s="213"/>
      <c r="D1003" s="213"/>
      <c r="E1003" s="214"/>
      <c r="F1003" s="214"/>
      <c r="G1003" s="214"/>
    </row>
    <row r="1004" spans="1:7" x14ac:dyDescent="0.2">
      <c r="A1004" s="213"/>
      <c r="B1004" s="214"/>
      <c r="C1004" s="213"/>
      <c r="D1004" s="213"/>
      <c r="E1004" s="214"/>
      <c r="F1004" s="214"/>
      <c r="G1004" s="214"/>
    </row>
    <row r="1005" spans="1:7" x14ac:dyDescent="0.2">
      <c r="A1005" s="213"/>
      <c r="B1005" s="214"/>
      <c r="C1005" s="213"/>
      <c r="D1005" s="213"/>
      <c r="E1005" s="214"/>
      <c r="F1005" s="214"/>
      <c r="G1005" s="214"/>
    </row>
    <row r="1006" spans="1:7" x14ac:dyDescent="0.2">
      <c r="A1006" s="213"/>
      <c r="B1006" s="214"/>
      <c r="C1006" s="213"/>
      <c r="D1006" s="213"/>
      <c r="E1006" s="214"/>
      <c r="F1006" s="214"/>
      <c r="G1006" s="214"/>
    </row>
    <row r="1007" spans="1:7" x14ac:dyDescent="0.2">
      <c r="A1007" s="213"/>
      <c r="B1007" s="214"/>
      <c r="C1007" s="213"/>
      <c r="D1007" s="213"/>
      <c r="E1007" s="214"/>
      <c r="F1007" s="214"/>
      <c r="G1007" s="214"/>
    </row>
    <row r="1008" spans="1:7" x14ac:dyDescent="0.2">
      <c r="A1008" s="213"/>
      <c r="B1008" s="214"/>
      <c r="C1008" s="213"/>
      <c r="D1008" s="213"/>
      <c r="E1008" s="214"/>
      <c r="F1008" s="214"/>
      <c r="G1008" s="214"/>
    </row>
    <row r="1009" spans="1:7" x14ac:dyDescent="0.2">
      <c r="A1009" s="213"/>
      <c r="B1009" s="214"/>
      <c r="C1009" s="213"/>
      <c r="D1009" s="213"/>
      <c r="E1009" s="214"/>
      <c r="F1009" s="214"/>
      <c r="G1009" s="214"/>
    </row>
    <row r="1010" spans="1:7" x14ac:dyDescent="0.2">
      <c r="A1010" s="213"/>
      <c r="B1010" s="214"/>
      <c r="C1010" s="213"/>
      <c r="D1010" s="213"/>
      <c r="E1010" s="214"/>
      <c r="F1010" s="214"/>
      <c r="G1010" s="214"/>
    </row>
    <row r="1011" spans="1:7" x14ac:dyDescent="0.2">
      <c r="A1011" s="213"/>
      <c r="B1011" s="214"/>
      <c r="C1011" s="213"/>
      <c r="D1011" s="213"/>
      <c r="E1011" s="214"/>
      <c r="F1011" s="214"/>
      <c r="G1011" s="214"/>
    </row>
    <row r="1012" spans="1:7" x14ac:dyDescent="0.2">
      <c r="A1012" s="213"/>
      <c r="B1012" s="214"/>
      <c r="C1012" s="213"/>
      <c r="D1012" s="213"/>
      <c r="E1012" s="214"/>
      <c r="F1012" s="214"/>
      <c r="G1012" s="214"/>
    </row>
    <row r="1013" spans="1:7" x14ac:dyDescent="0.2">
      <c r="A1013" s="213"/>
      <c r="B1013" s="214"/>
      <c r="C1013" s="213"/>
      <c r="D1013" s="213"/>
      <c r="E1013" s="214"/>
      <c r="F1013" s="214"/>
      <c r="G1013" s="214"/>
    </row>
    <row r="1014" spans="1:7" x14ac:dyDescent="0.2">
      <c r="A1014" s="213"/>
      <c r="B1014" s="214"/>
      <c r="C1014" s="213"/>
      <c r="D1014" s="213"/>
      <c r="E1014" s="214"/>
      <c r="F1014" s="214"/>
      <c r="G1014" s="214"/>
    </row>
    <row r="1015" spans="1:7" x14ac:dyDescent="0.2">
      <c r="A1015" s="213"/>
      <c r="B1015" s="214"/>
      <c r="C1015" s="213"/>
      <c r="D1015" s="213"/>
      <c r="E1015" s="214"/>
      <c r="F1015" s="214"/>
      <c r="G1015" s="214"/>
    </row>
    <row r="1016" spans="1:7" x14ac:dyDescent="0.2">
      <c r="A1016" s="213"/>
      <c r="B1016" s="214"/>
      <c r="C1016" s="213"/>
      <c r="D1016" s="213"/>
      <c r="E1016" s="214"/>
      <c r="F1016" s="214"/>
      <c r="G1016" s="214"/>
    </row>
    <row r="1017" spans="1:7" x14ac:dyDescent="0.2">
      <c r="A1017" s="213"/>
      <c r="B1017" s="214"/>
      <c r="C1017" s="213"/>
      <c r="D1017" s="213"/>
      <c r="E1017" s="214"/>
      <c r="F1017" s="214"/>
      <c r="G1017" s="214"/>
    </row>
    <row r="1018" spans="1:7" x14ac:dyDescent="0.2">
      <c r="A1018" s="213"/>
      <c r="B1018" s="214"/>
      <c r="C1018" s="213"/>
      <c r="D1018" s="213"/>
      <c r="E1018" s="214"/>
      <c r="F1018" s="214"/>
      <c r="G1018" s="214"/>
    </row>
    <row r="1019" spans="1:7" x14ac:dyDescent="0.2">
      <c r="A1019" s="213"/>
      <c r="B1019" s="214"/>
      <c r="C1019" s="213"/>
      <c r="D1019" s="213"/>
      <c r="E1019" s="214"/>
      <c r="F1019" s="214"/>
      <c r="G1019" s="214"/>
    </row>
    <row r="1020" spans="1:7" x14ac:dyDescent="0.2">
      <c r="A1020" s="213"/>
      <c r="B1020" s="214"/>
      <c r="C1020" s="213"/>
      <c r="D1020" s="213"/>
      <c r="E1020" s="214"/>
      <c r="F1020" s="214"/>
      <c r="G1020" s="214"/>
    </row>
    <row r="1021" spans="1:7" x14ac:dyDescent="0.2">
      <c r="A1021" s="213"/>
      <c r="B1021" s="214"/>
      <c r="C1021" s="213"/>
      <c r="D1021" s="213"/>
      <c r="E1021" s="214"/>
      <c r="F1021" s="214"/>
      <c r="G1021" s="214"/>
    </row>
    <row r="1022" spans="1:7" x14ac:dyDescent="0.2">
      <c r="A1022" s="213"/>
      <c r="B1022" s="214"/>
      <c r="C1022" s="213"/>
      <c r="D1022" s="213"/>
      <c r="E1022" s="214"/>
      <c r="F1022" s="214"/>
      <c r="G1022" s="214"/>
    </row>
    <row r="1023" spans="1:7" x14ac:dyDescent="0.2">
      <c r="A1023" s="213"/>
      <c r="B1023" s="214"/>
      <c r="C1023" s="213"/>
      <c r="D1023" s="213"/>
      <c r="E1023" s="214"/>
      <c r="F1023" s="214"/>
      <c r="G1023" s="214"/>
    </row>
    <row r="1024" spans="1:7" x14ac:dyDescent="0.2">
      <c r="A1024" s="213"/>
      <c r="B1024" s="214"/>
      <c r="C1024" s="213"/>
      <c r="D1024" s="213"/>
      <c r="E1024" s="214"/>
      <c r="F1024" s="214"/>
      <c r="G1024" s="214"/>
    </row>
    <row r="1025" spans="1:7" x14ac:dyDescent="0.2">
      <c r="A1025" s="213"/>
      <c r="B1025" s="214"/>
      <c r="C1025" s="213"/>
      <c r="D1025" s="213"/>
      <c r="E1025" s="214"/>
      <c r="F1025" s="214"/>
      <c r="G1025" s="214"/>
    </row>
    <row r="1026" spans="1:7" x14ac:dyDescent="0.2">
      <c r="A1026" s="213"/>
      <c r="B1026" s="214"/>
      <c r="C1026" s="213"/>
      <c r="D1026" s="213"/>
      <c r="E1026" s="214"/>
      <c r="F1026" s="214"/>
      <c r="G1026" s="214"/>
    </row>
    <row r="1027" spans="1:7" x14ac:dyDescent="0.2">
      <c r="A1027" s="213"/>
      <c r="B1027" s="214"/>
      <c r="C1027" s="213"/>
      <c r="D1027" s="213"/>
      <c r="E1027" s="214"/>
      <c r="F1027" s="214"/>
      <c r="G1027" s="214"/>
    </row>
    <row r="1028" spans="1:7" x14ac:dyDescent="0.2">
      <c r="A1028" s="213"/>
      <c r="B1028" s="214"/>
      <c r="C1028" s="213"/>
      <c r="D1028" s="213"/>
      <c r="E1028" s="214"/>
      <c r="F1028" s="214"/>
      <c r="G1028" s="214"/>
    </row>
    <row r="1029" spans="1:7" x14ac:dyDescent="0.2">
      <c r="A1029" s="213"/>
      <c r="B1029" s="214"/>
      <c r="C1029" s="213"/>
      <c r="D1029" s="213"/>
      <c r="E1029" s="214"/>
      <c r="F1029" s="214"/>
      <c r="G1029" s="214"/>
    </row>
    <row r="1030" spans="1:7" x14ac:dyDescent="0.2">
      <c r="A1030" s="213"/>
      <c r="B1030" s="214"/>
      <c r="C1030" s="213"/>
      <c r="D1030" s="213"/>
      <c r="E1030" s="214"/>
      <c r="F1030" s="214"/>
      <c r="G1030" s="214"/>
    </row>
    <row r="1031" spans="1:7" x14ac:dyDescent="0.2">
      <c r="A1031" s="213"/>
      <c r="B1031" s="214"/>
      <c r="C1031" s="213"/>
      <c r="D1031" s="213"/>
      <c r="E1031" s="214"/>
      <c r="F1031" s="214"/>
      <c r="G1031" s="214"/>
    </row>
    <row r="1032" spans="1:7" x14ac:dyDescent="0.2">
      <c r="A1032" s="213"/>
      <c r="B1032" s="214"/>
      <c r="C1032" s="213"/>
      <c r="D1032" s="213"/>
      <c r="E1032" s="214"/>
      <c r="F1032" s="214"/>
      <c r="G1032" s="214"/>
    </row>
    <row r="1033" spans="1:7" x14ac:dyDescent="0.2">
      <c r="A1033" s="213"/>
      <c r="B1033" s="214"/>
      <c r="C1033" s="213"/>
      <c r="D1033" s="213"/>
      <c r="E1033" s="214"/>
      <c r="F1033" s="214"/>
      <c r="G1033" s="214"/>
    </row>
    <row r="1034" spans="1:7" x14ac:dyDescent="0.2">
      <c r="A1034" s="213"/>
      <c r="B1034" s="214"/>
      <c r="C1034" s="213"/>
      <c r="D1034" s="213"/>
      <c r="E1034" s="214"/>
      <c r="F1034" s="214"/>
      <c r="G1034" s="214"/>
    </row>
    <row r="1035" spans="1:7" x14ac:dyDescent="0.2">
      <c r="A1035" s="213"/>
      <c r="B1035" s="214"/>
      <c r="C1035" s="213"/>
      <c r="D1035" s="213"/>
      <c r="E1035" s="214"/>
      <c r="F1035" s="214"/>
      <c r="G1035" s="214"/>
    </row>
    <row r="1036" spans="1:7" x14ac:dyDescent="0.2">
      <c r="A1036" s="213"/>
      <c r="B1036" s="214"/>
      <c r="C1036" s="213"/>
      <c r="D1036" s="213"/>
      <c r="E1036" s="214"/>
      <c r="F1036" s="214"/>
      <c r="G1036" s="214"/>
    </row>
    <row r="1037" spans="1:7" x14ac:dyDescent="0.2">
      <c r="A1037" s="213"/>
      <c r="B1037" s="214"/>
      <c r="C1037" s="213"/>
      <c r="D1037" s="213"/>
      <c r="E1037" s="214"/>
      <c r="F1037" s="214"/>
      <c r="G1037" s="214"/>
    </row>
    <row r="1038" spans="1:7" x14ac:dyDescent="0.2">
      <c r="A1038" s="213"/>
      <c r="B1038" s="214"/>
      <c r="C1038" s="213"/>
      <c r="D1038" s="213"/>
      <c r="E1038" s="214"/>
      <c r="F1038" s="214"/>
      <c r="G1038" s="214"/>
    </row>
    <row r="1039" spans="1:7" x14ac:dyDescent="0.2">
      <c r="A1039" s="213"/>
      <c r="B1039" s="214"/>
      <c r="C1039" s="213"/>
      <c r="D1039" s="213"/>
      <c r="E1039" s="214"/>
      <c r="F1039" s="214"/>
      <c r="G1039" s="214"/>
    </row>
    <row r="1040" spans="1:7" x14ac:dyDescent="0.2">
      <c r="A1040" s="213"/>
      <c r="B1040" s="214"/>
      <c r="C1040" s="213"/>
      <c r="D1040" s="213"/>
      <c r="E1040" s="214"/>
      <c r="F1040" s="214"/>
      <c r="G1040" s="214"/>
    </row>
    <row r="1041" spans="1:7" x14ac:dyDescent="0.2">
      <c r="A1041" s="213"/>
      <c r="B1041" s="214"/>
      <c r="C1041" s="213"/>
      <c r="D1041" s="213"/>
      <c r="E1041" s="214"/>
      <c r="F1041" s="214"/>
      <c r="G1041" s="214"/>
    </row>
    <row r="1042" spans="1:7" x14ac:dyDescent="0.2">
      <c r="A1042" s="213"/>
      <c r="B1042" s="214"/>
      <c r="C1042" s="213"/>
      <c r="D1042" s="213"/>
      <c r="E1042" s="214"/>
      <c r="F1042" s="214"/>
      <c r="G1042" s="214"/>
    </row>
    <row r="1043" spans="1:7" x14ac:dyDescent="0.2">
      <c r="A1043" s="213"/>
      <c r="B1043" s="214"/>
      <c r="C1043" s="213"/>
      <c r="D1043" s="213"/>
      <c r="E1043" s="214"/>
      <c r="F1043" s="214"/>
      <c r="G1043" s="214"/>
    </row>
    <row r="1044" spans="1:7" x14ac:dyDescent="0.2">
      <c r="A1044" s="213"/>
      <c r="B1044" s="214"/>
      <c r="C1044" s="213"/>
      <c r="D1044" s="213"/>
      <c r="E1044" s="214"/>
      <c r="F1044" s="214"/>
      <c r="G1044" s="214"/>
    </row>
    <row r="1045" spans="1:7" x14ac:dyDescent="0.2">
      <c r="A1045" s="213"/>
      <c r="B1045" s="214"/>
      <c r="C1045" s="213"/>
      <c r="D1045" s="213"/>
      <c r="E1045" s="214"/>
      <c r="F1045" s="214"/>
      <c r="G1045" s="214"/>
    </row>
    <row r="1046" spans="1:7" x14ac:dyDescent="0.2">
      <c r="A1046" s="213"/>
      <c r="B1046" s="214"/>
      <c r="C1046" s="213"/>
      <c r="D1046" s="213"/>
      <c r="E1046" s="214"/>
      <c r="F1046" s="214"/>
      <c r="G1046" s="214"/>
    </row>
    <row r="1047" spans="1:7" x14ac:dyDescent="0.2">
      <c r="A1047" s="213"/>
      <c r="B1047" s="214"/>
      <c r="C1047" s="213"/>
      <c r="D1047" s="213"/>
      <c r="E1047" s="214"/>
      <c r="F1047" s="214"/>
      <c r="G1047" s="214"/>
    </row>
    <row r="1048" spans="1:7" x14ac:dyDescent="0.2">
      <c r="A1048" s="213"/>
      <c r="B1048" s="214"/>
      <c r="C1048" s="213"/>
      <c r="D1048" s="213"/>
      <c r="E1048" s="214"/>
      <c r="F1048" s="214"/>
      <c r="G1048" s="214"/>
    </row>
    <row r="1049" spans="1:7" x14ac:dyDescent="0.2">
      <c r="A1049" s="213"/>
      <c r="B1049" s="214"/>
      <c r="C1049" s="213"/>
      <c r="D1049" s="213"/>
      <c r="E1049" s="214"/>
      <c r="F1049" s="214"/>
      <c r="G1049" s="214"/>
    </row>
    <row r="1050" spans="1:7" x14ac:dyDescent="0.2">
      <c r="A1050" s="213"/>
      <c r="B1050" s="214"/>
      <c r="C1050" s="213"/>
      <c r="D1050" s="213"/>
      <c r="E1050" s="214"/>
      <c r="F1050" s="214"/>
      <c r="G1050" s="214"/>
    </row>
    <row r="1051" spans="1:7" x14ac:dyDescent="0.2">
      <c r="A1051" s="213"/>
      <c r="B1051" s="214"/>
      <c r="C1051" s="213"/>
      <c r="D1051" s="213"/>
      <c r="E1051" s="214"/>
      <c r="F1051" s="214"/>
      <c r="G1051" s="214"/>
    </row>
    <row r="1052" spans="1:7" x14ac:dyDescent="0.2">
      <c r="A1052" s="213"/>
      <c r="B1052" s="214"/>
      <c r="C1052" s="213"/>
      <c r="D1052" s="213"/>
      <c r="E1052" s="214"/>
      <c r="F1052" s="214"/>
      <c r="G1052" s="214"/>
    </row>
    <row r="1053" spans="1:7" x14ac:dyDescent="0.2">
      <c r="A1053" s="213"/>
      <c r="B1053" s="214"/>
      <c r="C1053" s="213"/>
      <c r="D1053" s="213"/>
      <c r="E1053" s="214"/>
      <c r="F1053" s="214"/>
      <c r="G1053" s="214"/>
    </row>
    <row r="1054" spans="1:7" x14ac:dyDescent="0.2">
      <c r="A1054" s="213"/>
      <c r="B1054" s="214"/>
      <c r="C1054" s="213"/>
      <c r="D1054" s="213"/>
      <c r="E1054" s="214"/>
      <c r="F1054" s="214"/>
      <c r="G1054" s="214"/>
    </row>
    <row r="1055" spans="1:7" x14ac:dyDescent="0.2">
      <c r="A1055" s="213"/>
      <c r="B1055" s="214"/>
      <c r="C1055" s="213"/>
      <c r="D1055" s="213"/>
      <c r="E1055" s="214"/>
      <c r="F1055" s="214"/>
      <c r="G1055" s="214"/>
    </row>
    <row r="1056" spans="1:7" x14ac:dyDescent="0.2">
      <c r="A1056" s="213"/>
      <c r="B1056" s="214"/>
      <c r="C1056" s="213"/>
      <c r="D1056" s="213"/>
      <c r="E1056" s="214"/>
      <c r="F1056" s="214"/>
      <c r="G1056" s="214"/>
    </row>
    <row r="1057" spans="1:7" x14ac:dyDescent="0.2">
      <c r="A1057" s="213"/>
      <c r="B1057" s="214"/>
      <c r="C1057" s="213"/>
      <c r="D1057" s="213"/>
      <c r="E1057" s="214"/>
      <c r="F1057" s="214"/>
      <c r="G1057" s="214"/>
    </row>
    <row r="1058" spans="1:7" x14ac:dyDescent="0.2">
      <c r="A1058" s="213"/>
      <c r="B1058" s="214"/>
      <c r="C1058" s="213"/>
      <c r="D1058" s="213"/>
      <c r="E1058" s="214"/>
      <c r="F1058" s="214"/>
      <c r="G1058" s="214"/>
    </row>
    <row r="1059" spans="1:7" x14ac:dyDescent="0.2">
      <c r="A1059" s="213"/>
      <c r="B1059" s="214"/>
      <c r="C1059" s="213"/>
      <c r="D1059" s="213"/>
      <c r="E1059" s="214"/>
      <c r="F1059" s="214"/>
      <c r="G1059" s="214"/>
    </row>
    <row r="1060" spans="1:7" x14ac:dyDescent="0.2">
      <c r="A1060" s="213"/>
      <c r="B1060" s="214"/>
      <c r="C1060" s="213"/>
      <c r="D1060" s="213"/>
      <c r="E1060" s="214"/>
      <c r="F1060" s="214"/>
      <c r="G1060" s="214"/>
    </row>
    <row r="1061" spans="1:7" x14ac:dyDescent="0.2">
      <c r="A1061" s="213"/>
      <c r="B1061" s="214"/>
      <c r="C1061" s="213"/>
      <c r="D1061" s="213"/>
      <c r="E1061" s="214"/>
      <c r="F1061" s="214"/>
      <c r="G1061" s="214"/>
    </row>
    <row r="1062" spans="1:7" x14ac:dyDescent="0.2">
      <c r="A1062" s="213"/>
      <c r="B1062" s="214"/>
      <c r="C1062" s="213"/>
      <c r="D1062" s="213"/>
      <c r="E1062" s="214"/>
      <c r="F1062" s="214"/>
      <c r="G1062" s="214"/>
    </row>
    <row r="1063" spans="1:7" x14ac:dyDescent="0.2">
      <c r="A1063" s="213"/>
      <c r="B1063" s="214"/>
      <c r="C1063" s="213"/>
      <c r="D1063" s="213"/>
      <c r="E1063" s="214"/>
      <c r="F1063" s="214"/>
      <c r="G1063" s="214"/>
    </row>
    <row r="1064" spans="1:7" x14ac:dyDescent="0.2">
      <c r="A1064" s="213"/>
      <c r="B1064" s="214"/>
      <c r="C1064" s="213"/>
      <c r="D1064" s="213"/>
      <c r="E1064" s="214"/>
      <c r="F1064" s="214"/>
      <c r="G1064" s="214"/>
    </row>
    <row r="1065" spans="1:7" x14ac:dyDescent="0.2">
      <c r="A1065" s="213"/>
      <c r="B1065" s="214"/>
      <c r="C1065" s="213"/>
      <c r="D1065" s="213"/>
      <c r="E1065" s="214"/>
      <c r="F1065" s="214"/>
      <c r="G1065" s="214"/>
    </row>
    <row r="1066" spans="1:7" x14ac:dyDescent="0.2">
      <c r="A1066" s="213"/>
      <c r="B1066" s="214"/>
      <c r="C1066" s="213"/>
      <c r="D1066" s="213"/>
      <c r="E1066" s="214"/>
      <c r="F1066" s="214"/>
      <c r="G1066" s="214"/>
    </row>
    <row r="1067" spans="1:7" x14ac:dyDescent="0.2">
      <c r="A1067" s="213"/>
      <c r="B1067" s="214"/>
      <c r="C1067" s="213"/>
      <c r="D1067" s="213"/>
      <c r="E1067" s="214"/>
      <c r="F1067" s="214"/>
      <c r="G1067" s="214"/>
    </row>
    <row r="1068" spans="1:7" x14ac:dyDescent="0.2">
      <c r="A1068" s="213"/>
      <c r="B1068" s="214"/>
      <c r="C1068" s="213"/>
      <c r="D1068" s="213"/>
      <c r="E1068" s="214"/>
      <c r="F1068" s="214"/>
      <c r="G1068" s="214"/>
    </row>
    <row r="1069" spans="1:7" x14ac:dyDescent="0.2">
      <c r="A1069" s="213"/>
      <c r="B1069" s="214"/>
      <c r="C1069" s="213"/>
      <c r="D1069" s="213"/>
      <c r="E1069" s="214"/>
      <c r="F1069" s="214"/>
      <c r="G1069" s="214"/>
    </row>
    <row r="1070" spans="1:7" x14ac:dyDescent="0.2">
      <c r="A1070" s="213"/>
      <c r="B1070" s="214"/>
      <c r="C1070" s="213"/>
      <c r="D1070" s="213"/>
      <c r="E1070" s="214"/>
      <c r="F1070" s="214"/>
      <c r="G1070" s="214"/>
    </row>
    <row r="1071" spans="1:7" x14ac:dyDescent="0.2">
      <c r="A1071" s="213"/>
      <c r="B1071" s="214"/>
      <c r="C1071" s="213"/>
      <c r="D1071" s="213"/>
      <c r="E1071" s="214"/>
      <c r="F1071" s="214"/>
      <c r="G1071" s="214"/>
    </row>
    <row r="1072" spans="1:7" x14ac:dyDescent="0.2">
      <c r="A1072" s="213"/>
      <c r="B1072" s="214"/>
      <c r="C1072" s="213"/>
      <c r="D1072" s="213"/>
      <c r="E1072" s="214"/>
      <c r="F1072" s="214"/>
      <c r="G1072" s="214"/>
    </row>
    <row r="1073" spans="1:7" x14ac:dyDescent="0.2">
      <c r="A1073" s="213"/>
      <c r="B1073" s="214"/>
      <c r="C1073" s="213"/>
      <c r="D1073" s="213"/>
      <c r="E1073" s="214"/>
      <c r="F1073" s="214"/>
      <c r="G1073" s="214"/>
    </row>
    <row r="1074" spans="1:7" x14ac:dyDescent="0.2">
      <c r="A1074" s="213"/>
      <c r="B1074" s="214"/>
      <c r="C1074" s="213"/>
      <c r="D1074" s="213"/>
      <c r="E1074" s="214"/>
      <c r="F1074" s="214"/>
      <c r="G1074" s="214"/>
    </row>
    <row r="1075" spans="1:7" x14ac:dyDescent="0.2">
      <c r="A1075" s="213"/>
      <c r="B1075" s="214"/>
      <c r="C1075" s="213"/>
      <c r="D1075" s="213"/>
      <c r="E1075" s="214"/>
      <c r="F1075" s="214"/>
      <c r="G1075" s="214"/>
    </row>
    <row r="1076" spans="1:7" x14ac:dyDescent="0.2">
      <c r="A1076" s="213"/>
      <c r="B1076" s="214"/>
      <c r="C1076" s="213"/>
      <c r="D1076" s="213"/>
      <c r="E1076" s="214"/>
      <c r="F1076" s="214"/>
      <c r="G1076" s="214"/>
    </row>
    <row r="1077" spans="1:7" x14ac:dyDescent="0.2">
      <c r="A1077" s="213"/>
      <c r="B1077" s="214"/>
      <c r="C1077" s="213"/>
      <c r="D1077" s="213"/>
      <c r="E1077" s="214"/>
      <c r="F1077" s="214"/>
      <c r="G1077" s="214"/>
    </row>
    <row r="1078" spans="1:7" x14ac:dyDescent="0.2">
      <c r="A1078" s="213"/>
      <c r="B1078" s="214"/>
      <c r="C1078" s="213"/>
      <c r="D1078" s="213"/>
      <c r="E1078" s="214"/>
      <c r="F1078" s="214"/>
      <c r="G1078" s="214"/>
    </row>
    <row r="1079" spans="1:7" x14ac:dyDescent="0.2">
      <c r="A1079" s="213"/>
      <c r="B1079" s="214"/>
      <c r="C1079" s="213"/>
      <c r="D1079" s="213"/>
      <c r="E1079" s="214"/>
      <c r="F1079" s="214"/>
      <c r="G1079" s="214"/>
    </row>
    <row r="1080" spans="1:7" x14ac:dyDescent="0.2">
      <c r="A1080" s="213"/>
      <c r="B1080" s="214"/>
      <c r="C1080" s="213"/>
      <c r="D1080" s="213"/>
      <c r="E1080" s="214"/>
      <c r="F1080" s="214"/>
      <c r="G1080" s="214"/>
    </row>
    <row r="1081" spans="1:7" x14ac:dyDescent="0.2">
      <c r="A1081" s="213"/>
      <c r="B1081" s="214"/>
      <c r="C1081" s="213"/>
      <c r="D1081" s="213"/>
      <c r="E1081" s="214"/>
      <c r="F1081" s="214"/>
      <c r="G1081" s="214"/>
    </row>
    <row r="1082" spans="1:7" x14ac:dyDescent="0.2">
      <c r="A1082" s="213"/>
      <c r="B1082" s="214"/>
      <c r="C1082" s="213"/>
      <c r="D1082" s="213"/>
      <c r="E1082" s="214"/>
      <c r="F1082" s="214"/>
      <c r="G1082" s="214"/>
    </row>
    <row r="1083" spans="1:7" x14ac:dyDescent="0.2">
      <c r="A1083" s="213"/>
      <c r="B1083" s="214"/>
      <c r="C1083" s="213"/>
      <c r="D1083" s="213"/>
      <c r="E1083" s="214"/>
      <c r="F1083" s="214"/>
      <c r="G1083" s="214"/>
    </row>
    <row r="1084" spans="1:7" x14ac:dyDescent="0.2">
      <c r="A1084" s="213"/>
      <c r="B1084" s="214"/>
      <c r="C1084" s="213"/>
      <c r="D1084" s="213"/>
      <c r="E1084" s="214"/>
      <c r="F1084" s="214"/>
      <c r="G1084" s="214"/>
    </row>
    <row r="1085" spans="1:7" x14ac:dyDescent="0.2">
      <c r="A1085" s="213"/>
      <c r="B1085" s="214"/>
      <c r="C1085" s="213"/>
      <c r="D1085" s="213"/>
      <c r="E1085" s="214"/>
      <c r="F1085" s="214"/>
      <c r="G1085" s="214"/>
    </row>
    <row r="1086" spans="1:7" x14ac:dyDescent="0.2">
      <c r="A1086" s="213"/>
      <c r="B1086" s="214"/>
      <c r="C1086" s="213"/>
      <c r="D1086" s="213"/>
      <c r="E1086" s="214"/>
      <c r="F1086" s="214"/>
      <c r="G1086" s="214"/>
    </row>
    <row r="1087" spans="1:7" x14ac:dyDescent="0.2">
      <c r="A1087" s="213"/>
      <c r="B1087" s="214"/>
      <c r="C1087" s="213"/>
      <c r="D1087" s="213"/>
      <c r="E1087" s="214"/>
      <c r="F1087" s="214"/>
      <c r="G1087" s="214"/>
    </row>
    <row r="1088" spans="1:7" x14ac:dyDescent="0.2">
      <c r="A1088" s="213"/>
      <c r="B1088" s="214"/>
      <c r="C1088" s="213"/>
      <c r="D1088" s="213"/>
      <c r="E1088" s="214"/>
      <c r="F1088" s="214"/>
      <c r="G1088" s="214"/>
    </row>
    <row r="1089" spans="1:7" x14ac:dyDescent="0.2">
      <c r="A1089" s="213"/>
      <c r="B1089" s="214"/>
      <c r="C1089" s="213"/>
      <c r="D1089" s="213"/>
      <c r="E1089" s="214"/>
      <c r="F1089" s="214"/>
      <c r="G1089" s="214"/>
    </row>
    <row r="1090" spans="1:7" x14ac:dyDescent="0.2">
      <c r="A1090" s="213"/>
      <c r="B1090" s="214"/>
      <c r="C1090" s="213"/>
      <c r="D1090" s="213"/>
      <c r="E1090" s="214"/>
      <c r="F1090" s="214"/>
      <c r="G1090" s="214"/>
    </row>
    <row r="1091" spans="1:7" x14ac:dyDescent="0.2">
      <c r="A1091" s="213"/>
      <c r="B1091" s="214"/>
      <c r="C1091" s="213"/>
      <c r="D1091" s="213"/>
      <c r="E1091" s="214"/>
      <c r="F1091" s="214"/>
      <c r="G1091" s="214"/>
    </row>
    <row r="1092" spans="1:7" x14ac:dyDescent="0.2">
      <c r="A1092" s="213"/>
      <c r="B1092" s="214"/>
      <c r="C1092" s="213"/>
      <c r="D1092" s="213"/>
      <c r="E1092" s="214"/>
      <c r="F1092" s="214"/>
      <c r="G1092" s="214"/>
    </row>
    <row r="1093" spans="1:7" x14ac:dyDescent="0.2">
      <c r="A1093" s="213"/>
      <c r="B1093" s="214"/>
      <c r="C1093" s="213"/>
      <c r="D1093" s="213"/>
      <c r="E1093" s="214"/>
      <c r="F1093" s="214"/>
      <c r="G1093" s="214"/>
    </row>
    <row r="1094" spans="1:7" x14ac:dyDescent="0.2">
      <c r="A1094" s="213"/>
      <c r="B1094" s="214"/>
      <c r="C1094" s="213"/>
      <c r="D1094" s="213"/>
      <c r="E1094" s="214"/>
      <c r="F1094" s="214"/>
      <c r="G1094" s="214"/>
    </row>
    <row r="1095" spans="1:7" x14ac:dyDescent="0.2">
      <c r="A1095" s="213"/>
      <c r="B1095" s="214"/>
      <c r="C1095" s="213"/>
      <c r="D1095" s="213"/>
      <c r="E1095" s="214"/>
      <c r="F1095" s="214"/>
      <c r="G1095" s="214"/>
    </row>
    <row r="1096" spans="1:7" x14ac:dyDescent="0.2">
      <c r="A1096" s="213"/>
      <c r="B1096" s="214"/>
      <c r="C1096" s="213"/>
      <c r="D1096" s="213"/>
      <c r="E1096" s="214"/>
      <c r="F1096" s="214"/>
      <c r="G1096" s="214"/>
    </row>
    <row r="1097" spans="1:7" x14ac:dyDescent="0.2">
      <c r="A1097" s="213"/>
      <c r="B1097" s="214"/>
      <c r="C1097" s="213"/>
      <c r="D1097" s="213"/>
      <c r="E1097" s="214"/>
      <c r="F1097" s="214"/>
      <c r="G1097" s="214"/>
    </row>
    <row r="1098" spans="1:7" x14ac:dyDescent="0.2">
      <c r="A1098" s="213"/>
      <c r="B1098" s="214"/>
      <c r="C1098" s="213"/>
      <c r="D1098" s="213"/>
      <c r="E1098" s="214"/>
      <c r="F1098" s="214"/>
      <c r="G1098" s="214"/>
    </row>
    <row r="1099" spans="1:7" x14ac:dyDescent="0.2">
      <c r="A1099" s="213"/>
      <c r="B1099" s="214"/>
      <c r="C1099" s="213"/>
      <c r="D1099" s="213"/>
      <c r="E1099" s="214"/>
      <c r="F1099" s="214"/>
      <c r="G1099" s="214"/>
    </row>
    <row r="1100" spans="1:7" x14ac:dyDescent="0.2">
      <c r="A1100" s="213"/>
      <c r="B1100" s="214"/>
      <c r="C1100" s="213"/>
      <c r="D1100" s="213"/>
      <c r="E1100" s="214"/>
      <c r="F1100" s="214"/>
      <c r="G1100" s="214"/>
    </row>
    <row r="1101" spans="1:7" x14ac:dyDescent="0.2">
      <c r="A1101" s="213"/>
      <c r="B1101" s="214"/>
      <c r="C1101" s="213"/>
      <c r="D1101" s="213"/>
      <c r="E1101" s="214"/>
      <c r="F1101" s="214"/>
      <c r="G1101" s="214"/>
    </row>
    <row r="1102" spans="1:7" x14ac:dyDescent="0.2">
      <c r="A1102" s="213"/>
      <c r="B1102" s="214"/>
      <c r="C1102" s="213"/>
      <c r="D1102" s="213"/>
      <c r="E1102" s="214"/>
      <c r="F1102" s="214"/>
      <c r="G1102" s="214"/>
    </row>
    <row r="1103" spans="1:7" x14ac:dyDescent="0.2">
      <c r="A1103" s="213"/>
      <c r="B1103" s="214"/>
      <c r="C1103" s="213"/>
      <c r="D1103" s="213"/>
      <c r="E1103" s="214"/>
      <c r="F1103" s="214"/>
      <c r="G1103" s="214"/>
    </row>
    <row r="1104" spans="1:7" x14ac:dyDescent="0.2">
      <c r="A1104" s="213"/>
      <c r="B1104" s="214"/>
      <c r="C1104" s="213"/>
      <c r="D1104" s="213"/>
      <c r="E1104" s="214"/>
      <c r="F1104" s="214"/>
      <c r="G1104" s="214"/>
    </row>
    <row r="1105" spans="1:7" x14ac:dyDescent="0.2">
      <c r="A1105" s="213"/>
      <c r="B1105" s="214"/>
      <c r="C1105" s="213"/>
      <c r="D1105" s="213"/>
      <c r="E1105" s="214"/>
      <c r="F1105" s="214"/>
      <c r="G1105" s="214"/>
    </row>
    <row r="1106" spans="1:7" x14ac:dyDescent="0.2">
      <c r="A1106" s="213"/>
      <c r="B1106" s="214"/>
      <c r="C1106" s="213"/>
      <c r="D1106" s="213"/>
      <c r="E1106" s="214"/>
      <c r="F1106" s="214"/>
      <c r="G1106" s="214"/>
    </row>
    <row r="1107" spans="1:7" x14ac:dyDescent="0.2">
      <c r="A1107" s="213"/>
      <c r="B1107" s="214"/>
      <c r="C1107" s="213"/>
      <c r="D1107" s="213"/>
      <c r="E1107" s="214"/>
      <c r="F1107" s="214"/>
      <c r="G1107" s="214"/>
    </row>
    <row r="1108" spans="1:7" x14ac:dyDescent="0.2">
      <c r="A1108" s="213"/>
      <c r="B1108" s="214"/>
      <c r="C1108" s="213"/>
      <c r="D1108" s="213"/>
      <c r="E1108" s="214"/>
      <c r="F1108" s="214"/>
      <c r="G1108" s="214"/>
    </row>
    <row r="1109" spans="1:7" x14ac:dyDescent="0.2">
      <c r="A1109" s="213"/>
      <c r="B1109" s="214"/>
      <c r="C1109" s="213"/>
      <c r="D1109" s="213"/>
      <c r="E1109" s="214"/>
      <c r="F1109" s="214"/>
      <c r="G1109" s="214"/>
    </row>
    <row r="1110" spans="1:7" x14ac:dyDescent="0.2">
      <c r="A1110" s="213"/>
      <c r="B1110" s="214"/>
      <c r="C1110" s="213"/>
      <c r="D1110" s="213"/>
      <c r="E1110" s="214"/>
      <c r="F1110" s="214"/>
      <c r="G1110" s="214"/>
    </row>
    <row r="1111" spans="1:7" x14ac:dyDescent="0.2">
      <c r="A1111" s="213"/>
      <c r="B1111" s="214"/>
      <c r="C1111" s="213"/>
      <c r="D1111" s="213"/>
      <c r="E1111" s="214"/>
      <c r="F1111" s="214"/>
      <c r="G1111" s="214"/>
    </row>
    <row r="1112" spans="1:7" x14ac:dyDescent="0.2">
      <c r="A1112" s="213"/>
      <c r="B1112" s="214"/>
      <c r="C1112" s="213"/>
      <c r="D1112" s="213"/>
      <c r="E1112" s="214"/>
      <c r="F1112" s="214"/>
      <c r="G1112" s="214"/>
    </row>
    <row r="1113" spans="1:7" x14ac:dyDescent="0.2">
      <c r="A1113" s="213"/>
      <c r="B1113" s="214"/>
      <c r="C1113" s="213"/>
      <c r="D1113" s="213"/>
      <c r="E1113" s="214"/>
      <c r="F1113" s="214"/>
      <c r="G1113" s="214"/>
    </row>
    <row r="1114" spans="1:7" x14ac:dyDescent="0.2">
      <c r="A1114" s="213"/>
      <c r="B1114" s="214"/>
      <c r="C1114" s="213"/>
      <c r="D1114" s="213"/>
      <c r="E1114" s="214"/>
      <c r="F1114" s="214"/>
      <c r="G1114" s="214"/>
    </row>
    <row r="1115" spans="1:7" x14ac:dyDescent="0.2">
      <c r="A1115" s="213"/>
      <c r="B1115" s="214"/>
      <c r="C1115" s="213"/>
      <c r="D1115" s="213"/>
      <c r="E1115" s="214"/>
      <c r="F1115" s="214"/>
      <c r="G1115" s="214"/>
    </row>
    <row r="1116" spans="1:7" x14ac:dyDescent="0.2">
      <c r="A1116" s="213"/>
      <c r="B1116" s="214"/>
      <c r="C1116" s="213"/>
      <c r="D1116" s="213"/>
      <c r="E1116" s="214"/>
      <c r="F1116" s="214"/>
      <c r="G1116" s="214"/>
    </row>
    <row r="1117" spans="1:7" x14ac:dyDescent="0.2">
      <c r="A1117" s="213"/>
      <c r="B1117" s="214"/>
      <c r="C1117" s="213"/>
      <c r="D1117" s="213"/>
      <c r="E1117" s="214"/>
      <c r="F1117" s="214"/>
      <c r="G1117" s="214"/>
    </row>
    <row r="1118" spans="1:7" x14ac:dyDescent="0.2">
      <c r="A1118" s="213"/>
      <c r="B1118" s="214"/>
      <c r="C1118" s="213"/>
      <c r="D1118" s="213"/>
      <c r="E1118" s="214"/>
      <c r="F1118" s="214"/>
      <c r="G1118" s="214"/>
    </row>
    <row r="1119" spans="1:7" x14ac:dyDescent="0.2">
      <c r="A1119" s="213"/>
      <c r="B1119" s="214"/>
      <c r="C1119" s="213"/>
      <c r="D1119" s="213"/>
      <c r="E1119" s="214"/>
      <c r="F1119" s="214"/>
      <c r="G1119" s="214"/>
    </row>
    <row r="1120" spans="1:7" x14ac:dyDescent="0.2">
      <c r="A1120" s="213"/>
      <c r="B1120" s="214"/>
      <c r="C1120" s="213"/>
      <c r="D1120" s="213"/>
      <c r="E1120" s="214"/>
      <c r="F1120" s="214"/>
      <c r="G1120" s="214"/>
    </row>
    <row r="1121" spans="1:7" x14ac:dyDescent="0.2">
      <c r="A1121" s="213"/>
      <c r="B1121" s="214"/>
      <c r="C1121" s="213"/>
      <c r="D1121" s="213"/>
      <c r="E1121" s="214"/>
      <c r="F1121" s="214"/>
      <c r="G1121" s="214"/>
    </row>
    <row r="1122" spans="1:7" x14ac:dyDescent="0.2">
      <c r="A1122" s="213"/>
      <c r="B1122" s="214"/>
      <c r="C1122" s="213"/>
      <c r="D1122" s="213"/>
      <c r="E1122" s="214"/>
      <c r="F1122" s="214"/>
      <c r="G1122" s="214"/>
    </row>
    <row r="1123" spans="1:7" x14ac:dyDescent="0.2">
      <c r="A1123" s="213"/>
      <c r="B1123" s="214"/>
      <c r="C1123" s="213"/>
      <c r="D1123" s="213"/>
      <c r="E1123" s="214"/>
      <c r="F1123" s="214"/>
      <c r="G1123" s="214"/>
    </row>
    <row r="1124" spans="1:7" x14ac:dyDescent="0.2">
      <c r="A1124" s="213"/>
      <c r="B1124" s="214"/>
      <c r="C1124" s="213"/>
      <c r="D1124" s="213"/>
      <c r="E1124" s="214"/>
      <c r="F1124" s="214"/>
      <c r="G1124" s="214"/>
    </row>
    <row r="1125" spans="1:7" x14ac:dyDescent="0.2">
      <c r="A1125" s="213"/>
      <c r="B1125" s="214"/>
      <c r="C1125" s="213"/>
      <c r="D1125" s="213"/>
      <c r="E1125" s="214"/>
      <c r="F1125" s="214"/>
      <c r="G1125" s="214"/>
    </row>
    <row r="1126" spans="1:7" x14ac:dyDescent="0.2">
      <c r="A1126" s="213"/>
      <c r="B1126" s="214"/>
      <c r="C1126" s="213"/>
      <c r="D1126" s="213"/>
      <c r="E1126" s="214"/>
      <c r="F1126" s="214"/>
      <c r="G1126" s="214"/>
    </row>
    <row r="1127" spans="1:7" x14ac:dyDescent="0.2">
      <c r="A1127" s="213"/>
      <c r="B1127" s="214"/>
      <c r="C1127" s="213"/>
      <c r="D1127" s="213"/>
      <c r="E1127" s="214"/>
      <c r="F1127" s="214"/>
      <c r="G1127" s="214"/>
    </row>
    <row r="1128" spans="1:7" x14ac:dyDescent="0.2">
      <c r="A1128" s="213"/>
      <c r="B1128" s="214"/>
      <c r="C1128" s="213"/>
      <c r="D1128" s="213"/>
      <c r="E1128" s="214"/>
      <c r="F1128" s="214"/>
      <c r="G1128" s="214"/>
    </row>
    <row r="1129" spans="1:7" x14ac:dyDescent="0.2">
      <c r="A1129" s="213"/>
      <c r="B1129" s="214"/>
      <c r="C1129" s="213"/>
      <c r="D1129" s="213"/>
      <c r="E1129" s="214"/>
      <c r="F1129" s="214"/>
      <c r="G1129" s="214"/>
    </row>
    <row r="1130" spans="1:7" x14ac:dyDescent="0.2">
      <c r="A1130" s="213"/>
      <c r="B1130" s="214"/>
      <c r="C1130" s="213"/>
      <c r="D1130" s="213"/>
      <c r="E1130" s="214"/>
      <c r="F1130" s="214"/>
      <c r="G1130" s="214"/>
    </row>
    <row r="1131" spans="1:7" x14ac:dyDescent="0.2">
      <c r="A1131" s="213"/>
      <c r="B1131" s="214"/>
      <c r="C1131" s="213"/>
      <c r="D1131" s="213"/>
      <c r="E1131" s="214"/>
      <c r="F1131" s="214"/>
      <c r="G1131" s="214"/>
    </row>
    <row r="1132" spans="1:7" x14ac:dyDescent="0.2">
      <c r="A1132" s="213"/>
      <c r="B1132" s="214"/>
      <c r="C1132" s="213"/>
      <c r="D1132" s="213"/>
      <c r="E1132" s="214"/>
      <c r="F1132" s="214"/>
      <c r="G1132" s="214"/>
    </row>
    <row r="1133" spans="1:7" x14ac:dyDescent="0.2">
      <c r="A1133" s="213"/>
      <c r="B1133" s="214"/>
      <c r="C1133" s="213"/>
      <c r="D1133" s="213"/>
      <c r="E1133" s="214"/>
      <c r="F1133" s="214"/>
      <c r="G1133" s="214"/>
    </row>
    <row r="1134" spans="1:7" x14ac:dyDescent="0.2">
      <c r="A1134" s="213"/>
      <c r="B1134" s="214"/>
      <c r="C1134" s="213"/>
      <c r="D1134" s="213"/>
      <c r="E1134" s="214"/>
      <c r="F1134" s="214"/>
      <c r="G1134" s="214"/>
    </row>
    <row r="1135" spans="1:7" x14ac:dyDescent="0.2">
      <c r="A1135" s="213"/>
      <c r="B1135" s="214"/>
      <c r="C1135" s="213"/>
      <c r="D1135" s="213"/>
      <c r="E1135" s="214"/>
      <c r="F1135" s="214"/>
      <c r="G1135" s="214"/>
    </row>
    <row r="1136" spans="1:7" x14ac:dyDescent="0.2">
      <c r="A1136" s="213"/>
      <c r="B1136" s="214"/>
      <c r="C1136" s="213"/>
      <c r="D1136" s="213"/>
      <c r="E1136" s="214"/>
      <c r="F1136" s="214"/>
      <c r="G1136" s="214"/>
    </row>
    <row r="1137" spans="1:7" x14ac:dyDescent="0.2">
      <c r="A1137" s="213"/>
      <c r="B1137" s="214"/>
      <c r="C1137" s="213"/>
      <c r="D1137" s="213"/>
      <c r="E1137" s="214"/>
      <c r="F1137" s="214"/>
      <c r="G1137" s="214"/>
    </row>
    <row r="1138" spans="1:7" x14ac:dyDescent="0.2">
      <c r="A1138" s="213"/>
      <c r="B1138" s="214"/>
      <c r="C1138" s="213"/>
      <c r="D1138" s="213"/>
      <c r="E1138" s="214"/>
      <c r="F1138" s="214"/>
      <c r="G1138" s="214"/>
    </row>
    <row r="1139" spans="1:7" x14ac:dyDescent="0.2">
      <c r="A1139" s="213"/>
      <c r="B1139" s="214"/>
      <c r="C1139" s="213"/>
      <c r="D1139" s="213"/>
      <c r="E1139" s="214"/>
      <c r="F1139" s="214"/>
      <c r="G1139" s="214"/>
    </row>
    <row r="1140" spans="1:7" x14ac:dyDescent="0.2">
      <c r="A1140" s="213"/>
      <c r="B1140" s="214"/>
      <c r="C1140" s="213"/>
      <c r="D1140" s="213"/>
      <c r="E1140" s="214"/>
      <c r="F1140" s="214"/>
      <c r="G1140" s="214"/>
    </row>
    <row r="1141" spans="1:7" x14ac:dyDescent="0.2">
      <c r="A1141" s="213"/>
      <c r="B1141" s="214"/>
      <c r="C1141" s="213"/>
      <c r="D1141" s="213"/>
      <c r="E1141" s="214"/>
      <c r="F1141" s="214"/>
      <c r="G1141" s="214"/>
    </row>
    <row r="1142" spans="1:7" x14ac:dyDescent="0.2">
      <c r="A1142" s="213"/>
      <c r="B1142" s="214"/>
      <c r="C1142" s="213"/>
      <c r="D1142" s="213"/>
      <c r="E1142" s="214"/>
      <c r="F1142" s="214"/>
      <c r="G1142" s="214"/>
    </row>
    <row r="1143" spans="1:7" x14ac:dyDescent="0.2">
      <c r="A1143" s="213"/>
      <c r="B1143" s="214"/>
      <c r="C1143" s="213"/>
      <c r="D1143" s="213"/>
      <c r="E1143" s="214"/>
      <c r="F1143" s="214"/>
      <c r="G1143" s="214"/>
    </row>
    <row r="1144" spans="1:7" x14ac:dyDescent="0.2">
      <c r="A1144" s="213"/>
      <c r="B1144" s="214"/>
      <c r="C1144" s="213"/>
      <c r="D1144" s="213"/>
      <c r="E1144" s="214"/>
      <c r="F1144" s="214"/>
      <c r="G1144" s="214"/>
    </row>
    <row r="1145" spans="1:7" x14ac:dyDescent="0.2">
      <c r="A1145" s="213"/>
      <c r="B1145" s="214"/>
      <c r="C1145" s="213"/>
      <c r="D1145" s="213"/>
      <c r="E1145" s="214"/>
      <c r="F1145" s="214"/>
      <c r="G1145" s="214"/>
    </row>
    <row r="1146" spans="1:7" x14ac:dyDescent="0.2">
      <c r="A1146" s="213"/>
      <c r="B1146" s="214"/>
      <c r="C1146" s="213"/>
      <c r="D1146" s="213"/>
      <c r="E1146" s="214"/>
      <c r="F1146" s="214"/>
      <c r="G1146" s="214"/>
    </row>
    <row r="1147" spans="1:7" x14ac:dyDescent="0.2">
      <c r="A1147" s="213"/>
      <c r="B1147" s="214"/>
      <c r="C1147" s="213"/>
      <c r="D1147" s="213"/>
      <c r="E1147" s="214"/>
      <c r="F1147" s="214"/>
      <c r="G1147" s="214"/>
    </row>
    <row r="1148" spans="1:7" x14ac:dyDescent="0.2">
      <c r="A1148" s="213"/>
      <c r="B1148" s="214"/>
      <c r="C1148" s="213"/>
      <c r="D1148" s="213"/>
      <c r="E1148" s="214"/>
      <c r="F1148" s="214"/>
      <c r="G1148" s="214"/>
    </row>
    <row r="1149" spans="1:7" x14ac:dyDescent="0.2">
      <c r="A1149" s="213"/>
      <c r="B1149" s="214"/>
      <c r="C1149" s="213"/>
      <c r="D1149" s="213"/>
      <c r="E1149" s="214"/>
      <c r="F1149" s="214"/>
      <c r="G1149" s="214"/>
    </row>
    <row r="1150" spans="1:7" x14ac:dyDescent="0.2">
      <c r="A1150" s="213"/>
      <c r="B1150" s="214"/>
      <c r="C1150" s="213"/>
      <c r="D1150" s="213"/>
      <c r="E1150" s="214"/>
      <c r="F1150" s="214"/>
      <c r="G1150" s="214"/>
    </row>
    <row r="1151" spans="1:7" x14ac:dyDescent="0.2">
      <c r="A1151" s="213"/>
      <c r="B1151" s="214"/>
      <c r="C1151" s="213"/>
      <c r="D1151" s="213"/>
      <c r="E1151" s="214"/>
      <c r="F1151" s="214"/>
      <c r="G1151" s="214"/>
    </row>
    <row r="1152" spans="1:7" x14ac:dyDescent="0.2">
      <c r="A1152" s="213"/>
      <c r="B1152" s="214"/>
      <c r="C1152" s="213"/>
      <c r="D1152" s="213"/>
      <c r="E1152" s="214"/>
      <c r="F1152" s="214"/>
      <c r="G1152" s="214"/>
    </row>
    <row r="1153" spans="1:7" x14ac:dyDescent="0.2">
      <c r="A1153" s="213"/>
      <c r="B1153" s="214"/>
      <c r="C1153" s="213"/>
      <c r="D1153" s="213"/>
      <c r="E1153" s="214"/>
      <c r="F1153" s="214"/>
      <c r="G1153" s="214"/>
    </row>
    <row r="1154" spans="1:7" x14ac:dyDescent="0.2">
      <c r="A1154" s="213"/>
      <c r="B1154" s="214"/>
      <c r="C1154" s="213"/>
      <c r="D1154" s="213"/>
      <c r="E1154" s="214"/>
      <c r="F1154" s="214"/>
      <c r="G1154" s="214"/>
    </row>
    <row r="1155" spans="1:7" x14ac:dyDescent="0.2">
      <c r="A1155" s="213"/>
      <c r="B1155" s="214"/>
      <c r="C1155" s="213"/>
      <c r="D1155" s="213"/>
      <c r="E1155" s="214"/>
      <c r="F1155" s="214"/>
      <c r="G1155" s="214"/>
    </row>
    <row r="1156" spans="1:7" x14ac:dyDescent="0.2">
      <c r="A1156" s="213"/>
      <c r="B1156" s="214"/>
      <c r="C1156" s="213"/>
      <c r="D1156" s="213"/>
      <c r="E1156" s="214"/>
      <c r="F1156" s="214"/>
      <c r="G1156" s="214"/>
    </row>
    <row r="1157" spans="1:7" x14ac:dyDescent="0.2">
      <c r="A1157" s="213"/>
      <c r="B1157" s="214"/>
      <c r="C1157" s="213"/>
      <c r="D1157" s="213"/>
      <c r="E1157" s="214"/>
      <c r="F1157" s="214"/>
      <c r="G1157" s="214"/>
    </row>
    <row r="1158" spans="1:7" x14ac:dyDescent="0.2">
      <c r="A1158" s="213"/>
      <c r="B1158" s="214"/>
      <c r="C1158" s="213"/>
      <c r="D1158" s="213"/>
      <c r="E1158" s="214"/>
      <c r="F1158" s="214"/>
      <c r="G1158" s="214"/>
    </row>
    <row r="1159" spans="1:7" x14ac:dyDescent="0.2">
      <c r="A1159" s="213"/>
      <c r="B1159" s="214"/>
      <c r="C1159" s="213"/>
      <c r="D1159" s="213"/>
      <c r="E1159" s="214"/>
      <c r="F1159" s="214"/>
      <c r="G1159" s="214"/>
    </row>
    <row r="1160" spans="1:7" x14ac:dyDescent="0.2">
      <c r="A1160" s="213"/>
      <c r="B1160" s="214"/>
      <c r="C1160" s="213"/>
      <c r="D1160" s="213"/>
      <c r="E1160" s="214"/>
      <c r="F1160" s="214"/>
      <c r="G1160" s="214"/>
    </row>
    <row r="1161" spans="1:7" x14ac:dyDescent="0.2">
      <c r="A1161" s="213"/>
      <c r="B1161" s="214"/>
      <c r="C1161" s="213"/>
      <c r="D1161" s="213"/>
      <c r="E1161" s="214"/>
      <c r="F1161" s="214"/>
      <c r="G1161" s="214"/>
    </row>
    <row r="1162" spans="1:7" x14ac:dyDescent="0.2">
      <c r="A1162" s="213"/>
      <c r="B1162" s="214"/>
      <c r="C1162" s="213"/>
      <c r="D1162" s="213"/>
      <c r="E1162" s="214"/>
      <c r="F1162" s="214"/>
      <c r="G1162" s="214"/>
    </row>
    <row r="1163" spans="1:7" x14ac:dyDescent="0.2">
      <c r="A1163" s="213"/>
      <c r="B1163" s="214"/>
      <c r="C1163" s="213"/>
      <c r="D1163" s="213"/>
      <c r="E1163" s="214"/>
      <c r="F1163" s="214"/>
      <c r="G1163" s="214"/>
    </row>
    <row r="1164" spans="1:7" x14ac:dyDescent="0.2">
      <c r="A1164" s="213"/>
      <c r="B1164" s="214"/>
      <c r="C1164" s="213"/>
      <c r="D1164" s="213"/>
      <c r="E1164" s="214"/>
      <c r="F1164" s="214"/>
      <c r="G1164" s="214"/>
    </row>
    <row r="1165" spans="1:7" x14ac:dyDescent="0.2">
      <c r="A1165" s="213"/>
      <c r="B1165" s="214"/>
      <c r="C1165" s="213"/>
      <c r="D1165" s="213"/>
      <c r="E1165" s="214"/>
      <c r="F1165" s="214"/>
      <c r="G1165" s="214"/>
    </row>
    <row r="1166" spans="1:7" x14ac:dyDescent="0.2">
      <c r="A1166" s="213"/>
      <c r="B1166" s="214"/>
      <c r="C1166" s="213"/>
      <c r="D1166" s="213"/>
      <c r="E1166" s="214"/>
      <c r="F1166" s="214"/>
      <c r="G1166" s="214"/>
    </row>
    <row r="1167" spans="1:7" x14ac:dyDescent="0.2">
      <c r="A1167" s="213"/>
      <c r="B1167" s="214"/>
      <c r="C1167" s="213"/>
      <c r="D1167" s="213"/>
      <c r="E1167" s="214"/>
      <c r="F1167" s="214"/>
      <c r="G1167" s="214"/>
    </row>
    <row r="1168" spans="1:7" x14ac:dyDescent="0.2">
      <c r="A1168" s="213"/>
      <c r="B1168" s="214"/>
      <c r="C1168" s="213"/>
      <c r="D1168" s="213"/>
      <c r="E1168" s="214"/>
      <c r="F1168" s="214"/>
      <c r="G1168" s="214"/>
    </row>
    <row r="1169" spans="1:7" x14ac:dyDescent="0.2">
      <c r="A1169" s="213"/>
      <c r="B1169" s="214"/>
      <c r="C1169" s="213"/>
      <c r="D1169" s="213"/>
      <c r="E1169" s="214"/>
      <c r="F1169" s="214"/>
      <c r="G1169" s="214"/>
    </row>
    <row r="1170" spans="1:7" x14ac:dyDescent="0.2">
      <c r="A1170" s="213"/>
      <c r="B1170" s="214"/>
      <c r="C1170" s="213"/>
      <c r="D1170" s="213"/>
      <c r="E1170" s="214"/>
      <c r="F1170" s="214"/>
      <c r="G1170" s="214"/>
    </row>
    <row r="1171" spans="1:7" x14ac:dyDescent="0.2">
      <c r="A1171" s="213"/>
      <c r="B1171" s="214"/>
      <c r="C1171" s="213"/>
      <c r="D1171" s="213"/>
      <c r="E1171" s="214"/>
      <c r="F1171" s="214"/>
      <c r="G1171" s="214"/>
    </row>
    <row r="1172" spans="1:7" x14ac:dyDescent="0.2">
      <c r="A1172" s="213"/>
      <c r="B1172" s="214"/>
      <c r="C1172" s="213"/>
      <c r="D1172" s="213"/>
      <c r="E1172" s="214"/>
      <c r="F1172" s="214"/>
      <c r="G1172" s="214"/>
    </row>
    <row r="1173" spans="1:7" x14ac:dyDescent="0.2">
      <c r="A1173" s="213"/>
      <c r="B1173" s="214"/>
      <c r="C1173" s="213"/>
      <c r="D1173" s="213"/>
      <c r="E1173" s="214"/>
      <c r="F1173" s="214"/>
      <c r="G1173" s="214"/>
    </row>
    <row r="1174" spans="1:7" x14ac:dyDescent="0.2">
      <c r="A1174" s="213"/>
      <c r="B1174" s="214"/>
      <c r="C1174" s="213"/>
      <c r="D1174" s="213"/>
      <c r="E1174" s="214"/>
      <c r="F1174" s="214"/>
      <c r="G1174" s="214"/>
    </row>
    <row r="1175" spans="1:7" x14ac:dyDescent="0.2">
      <c r="A1175" s="213"/>
      <c r="B1175" s="214"/>
      <c r="C1175" s="213"/>
      <c r="D1175" s="213"/>
      <c r="E1175" s="214"/>
      <c r="F1175" s="214"/>
      <c r="G1175" s="214"/>
    </row>
    <row r="1176" spans="1:7" x14ac:dyDescent="0.2">
      <c r="A1176" s="213"/>
      <c r="B1176" s="214"/>
      <c r="C1176" s="213"/>
      <c r="D1176" s="213"/>
      <c r="E1176" s="214"/>
      <c r="F1176" s="214"/>
      <c r="G1176" s="214"/>
    </row>
    <row r="1177" spans="1:7" x14ac:dyDescent="0.2">
      <c r="A1177" s="213"/>
      <c r="B1177" s="214"/>
      <c r="C1177" s="213"/>
      <c r="D1177" s="213"/>
      <c r="E1177" s="214"/>
      <c r="F1177" s="214"/>
      <c r="G1177" s="214"/>
    </row>
    <row r="1178" spans="1:7" x14ac:dyDescent="0.2">
      <c r="A1178" s="213"/>
      <c r="B1178" s="214"/>
      <c r="C1178" s="213"/>
      <c r="D1178" s="213"/>
      <c r="E1178" s="214"/>
      <c r="F1178" s="214"/>
      <c r="G1178" s="214"/>
    </row>
    <row r="1179" spans="1:7" x14ac:dyDescent="0.2">
      <c r="A1179" s="213"/>
      <c r="B1179" s="214"/>
      <c r="C1179" s="213"/>
      <c r="D1179" s="213"/>
      <c r="E1179" s="214"/>
      <c r="F1179" s="214"/>
      <c r="G1179" s="214"/>
    </row>
    <row r="1180" spans="1:7" x14ac:dyDescent="0.2">
      <c r="A1180" s="213"/>
      <c r="B1180" s="214"/>
      <c r="C1180" s="213"/>
      <c r="D1180" s="213"/>
      <c r="E1180" s="214"/>
      <c r="F1180" s="214"/>
      <c r="G1180" s="214"/>
    </row>
    <row r="1181" spans="1:7" x14ac:dyDescent="0.2">
      <c r="A1181" s="213"/>
      <c r="B1181" s="214"/>
      <c r="C1181" s="213"/>
      <c r="D1181" s="213"/>
      <c r="E1181" s="214"/>
      <c r="F1181" s="214"/>
      <c r="G1181" s="214"/>
    </row>
    <row r="1182" spans="1:7" x14ac:dyDescent="0.2">
      <c r="A1182" s="213"/>
      <c r="B1182" s="214"/>
      <c r="C1182" s="213"/>
      <c r="D1182" s="213"/>
      <c r="E1182" s="214"/>
      <c r="F1182" s="214"/>
      <c r="G1182" s="214"/>
    </row>
    <row r="1183" spans="1:7" x14ac:dyDescent="0.2">
      <c r="A1183" s="213"/>
      <c r="B1183" s="214"/>
      <c r="C1183" s="213"/>
      <c r="D1183" s="213"/>
      <c r="E1183" s="214"/>
      <c r="F1183" s="214"/>
      <c r="G1183" s="214"/>
    </row>
    <row r="1184" spans="1:7" x14ac:dyDescent="0.2">
      <c r="A1184" s="213"/>
      <c r="B1184" s="214"/>
      <c r="C1184" s="213"/>
      <c r="D1184" s="213"/>
      <c r="E1184" s="214"/>
      <c r="F1184" s="214"/>
      <c r="G1184" s="214"/>
    </row>
    <row r="1185" spans="1:7" x14ac:dyDescent="0.2">
      <c r="A1185" s="213"/>
      <c r="B1185" s="214"/>
      <c r="C1185" s="213"/>
      <c r="D1185" s="213"/>
      <c r="E1185" s="214"/>
      <c r="F1185" s="214"/>
      <c r="G1185" s="214"/>
    </row>
    <row r="1186" spans="1:7" x14ac:dyDescent="0.2">
      <c r="A1186" s="213"/>
      <c r="B1186" s="214"/>
      <c r="C1186" s="213"/>
      <c r="D1186" s="213"/>
      <c r="E1186" s="214"/>
      <c r="F1186" s="214"/>
      <c r="G1186" s="214"/>
    </row>
    <row r="1187" spans="1:7" x14ac:dyDescent="0.2">
      <c r="A1187" s="213"/>
      <c r="B1187" s="214"/>
      <c r="C1187" s="213"/>
      <c r="D1187" s="213"/>
      <c r="E1187" s="214"/>
      <c r="F1187" s="214"/>
      <c r="G1187" s="214"/>
    </row>
    <row r="1188" spans="1:7" x14ac:dyDescent="0.2">
      <c r="A1188" s="213"/>
      <c r="B1188" s="214"/>
      <c r="C1188" s="213"/>
      <c r="D1188" s="213"/>
      <c r="E1188" s="214"/>
      <c r="F1188" s="214"/>
      <c r="G1188" s="214"/>
    </row>
    <row r="1189" spans="1:7" x14ac:dyDescent="0.2">
      <c r="A1189" s="213"/>
      <c r="B1189" s="214"/>
      <c r="C1189" s="213"/>
      <c r="D1189" s="213"/>
      <c r="E1189" s="214"/>
      <c r="F1189" s="214"/>
      <c r="G1189" s="214"/>
    </row>
    <row r="1190" spans="1:7" x14ac:dyDescent="0.2">
      <c r="A1190" s="213"/>
      <c r="B1190" s="214"/>
      <c r="C1190" s="213"/>
      <c r="D1190" s="213"/>
      <c r="E1190" s="214"/>
      <c r="F1190" s="214"/>
      <c r="G1190" s="214"/>
    </row>
    <row r="1191" spans="1:7" x14ac:dyDescent="0.2">
      <c r="A1191" s="213"/>
      <c r="B1191" s="214"/>
      <c r="C1191" s="213"/>
      <c r="D1191" s="213"/>
      <c r="E1191" s="214"/>
      <c r="F1191" s="214"/>
      <c r="G1191" s="214"/>
    </row>
    <row r="1192" spans="1:7" x14ac:dyDescent="0.2">
      <c r="A1192" s="213"/>
      <c r="B1192" s="214"/>
      <c r="C1192" s="213"/>
      <c r="D1192" s="213"/>
      <c r="E1192" s="214"/>
      <c r="F1192" s="214"/>
      <c r="G1192" s="214"/>
    </row>
    <row r="1193" spans="1:7" x14ac:dyDescent="0.2">
      <c r="A1193" s="213"/>
      <c r="B1193" s="214"/>
      <c r="C1193" s="213"/>
      <c r="D1193" s="213"/>
      <c r="E1193" s="214"/>
      <c r="F1193" s="214"/>
      <c r="G1193" s="214"/>
    </row>
    <row r="1194" spans="1:7" x14ac:dyDescent="0.2">
      <c r="A1194" s="213"/>
      <c r="B1194" s="214"/>
      <c r="C1194" s="213"/>
      <c r="D1194" s="213"/>
      <c r="E1194" s="214"/>
      <c r="F1194" s="214"/>
      <c r="G1194" s="214"/>
    </row>
    <row r="1195" spans="1:7" x14ac:dyDescent="0.2">
      <c r="A1195" s="213"/>
      <c r="B1195" s="214"/>
      <c r="C1195" s="213"/>
      <c r="D1195" s="213"/>
      <c r="E1195" s="214"/>
      <c r="F1195" s="214"/>
      <c r="G1195" s="214"/>
    </row>
    <row r="1196" spans="1:7" x14ac:dyDescent="0.2">
      <c r="A1196" s="213"/>
      <c r="B1196" s="214"/>
      <c r="C1196" s="213"/>
      <c r="D1196" s="213"/>
      <c r="E1196" s="214"/>
      <c r="F1196" s="214"/>
      <c r="G1196" s="214"/>
    </row>
    <row r="1197" spans="1:7" x14ac:dyDescent="0.2">
      <c r="A1197" s="213"/>
      <c r="B1197" s="214"/>
      <c r="C1197" s="213"/>
      <c r="D1197" s="213"/>
      <c r="E1197" s="214"/>
      <c r="F1197" s="214"/>
      <c r="G1197" s="214"/>
    </row>
    <row r="1198" spans="1:7" x14ac:dyDescent="0.2">
      <c r="A1198" s="213"/>
      <c r="B1198" s="214"/>
      <c r="C1198" s="213"/>
      <c r="D1198" s="213"/>
      <c r="E1198" s="214"/>
      <c r="F1198" s="214"/>
      <c r="G1198" s="214"/>
    </row>
    <row r="1199" spans="1:7" x14ac:dyDescent="0.2">
      <c r="A1199" s="213"/>
      <c r="B1199" s="214"/>
      <c r="C1199" s="213"/>
      <c r="D1199" s="213"/>
      <c r="E1199" s="214"/>
      <c r="F1199" s="214"/>
      <c r="G1199" s="214"/>
    </row>
    <row r="1200" spans="1:7" x14ac:dyDescent="0.2">
      <c r="A1200" s="213"/>
      <c r="B1200" s="214"/>
      <c r="C1200" s="213"/>
      <c r="D1200" s="213"/>
      <c r="E1200" s="214"/>
      <c r="F1200" s="214"/>
      <c r="G1200" s="214"/>
    </row>
    <row r="1201" spans="1:7" x14ac:dyDescent="0.2">
      <c r="A1201" s="213"/>
      <c r="B1201" s="214"/>
      <c r="C1201" s="213"/>
      <c r="D1201" s="213"/>
      <c r="E1201" s="214"/>
      <c r="F1201" s="214"/>
      <c r="G1201" s="214"/>
    </row>
    <row r="1202" spans="1:7" x14ac:dyDescent="0.2">
      <c r="A1202" s="213"/>
      <c r="B1202" s="214"/>
      <c r="C1202" s="213"/>
      <c r="D1202" s="213"/>
      <c r="E1202" s="214"/>
      <c r="F1202" s="214"/>
      <c r="G1202" s="214"/>
    </row>
    <row r="1203" spans="1:7" x14ac:dyDescent="0.2">
      <c r="A1203" s="213"/>
      <c r="B1203" s="214"/>
      <c r="C1203" s="213"/>
      <c r="D1203" s="213"/>
      <c r="E1203" s="214"/>
      <c r="F1203" s="214"/>
      <c r="G1203" s="214"/>
    </row>
    <row r="1204" spans="1:7" x14ac:dyDescent="0.2">
      <c r="A1204" s="213"/>
      <c r="B1204" s="214"/>
      <c r="C1204" s="213"/>
      <c r="D1204" s="213"/>
      <c r="E1204" s="214"/>
      <c r="F1204" s="214"/>
      <c r="G1204" s="214"/>
    </row>
    <row r="1205" spans="1:7" x14ac:dyDescent="0.2">
      <c r="A1205" s="213"/>
      <c r="B1205" s="214"/>
      <c r="C1205" s="213"/>
      <c r="D1205" s="213"/>
      <c r="E1205" s="214"/>
      <c r="F1205" s="214"/>
      <c r="G1205" s="214"/>
    </row>
    <row r="1206" spans="1:7" x14ac:dyDescent="0.2">
      <c r="A1206" s="213"/>
      <c r="B1206" s="214"/>
      <c r="C1206" s="213"/>
      <c r="D1206" s="213"/>
      <c r="E1206" s="214"/>
      <c r="F1206" s="214"/>
      <c r="G1206" s="214"/>
    </row>
    <row r="1207" spans="1:7" x14ac:dyDescent="0.2">
      <c r="A1207" s="213"/>
      <c r="B1207" s="214"/>
      <c r="C1207" s="213"/>
      <c r="D1207" s="213"/>
      <c r="E1207" s="214"/>
      <c r="F1207" s="214"/>
      <c r="G1207" s="214"/>
    </row>
    <row r="1208" spans="1:7" x14ac:dyDescent="0.2">
      <c r="A1208" s="213"/>
      <c r="B1208" s="214"/>
      <c r="C1208" s="213"/>
      <c r="D1208" s="213"/>
      <c r="E1208" s="214"/>
      <c r="F1208" s="214"/>
      <c r="G1208" s="214"/>
    </row>
    <row r="1209" spans="1:7" x14ac:dyDescent="0.2">
      <c r="A1209" s="213"/>
      <c r="B1209" s="214"/>
      <c r="C1209" s="213"/>
      <c r="D1209" s="213"/>
      <c r="E1209" s="214"/>
      <c r="F1209" s="214"/>
      <c r="G1209" s="214"/>
    </row>
    <row r="1210" spans="1:7" x14ac:dyDescent="0.2">
      <c r="A1210" s="213"/>
      <c r="B1210" s="214"/>
      <c r="C1210" s="213"/>
      <c r="D1210" s="213"/>
      <c r="E1210" s="214"/>
      <c r="F1210" s="214"/>
      <c r="G1210" s="214"/>
    </row>
    <row r="1211" spans="1:7" x14ac:dyDescent="0.2">
      <c r="A1211" s="213"/>
      <c r="B1211" s="214"/>
      <c r="C1211" s="213"/>
      <c r="D1211" s="213"/>
      <c r="E1211" s="214"/>
      <c r="F1211" s="214"/>
      <c r="G1211" s="214"/>
    </row>
    <row r="1212" spans="1:7" x14ac:dyDescent="0.2">
      <c r="A1212" s="213"/>
      <c r="B1212" s="214"/>
      <c r="C1212" s="213"/>
      <c r="D1212" s="213"/>
      <c r="E1212" s="214"/>
      <c r="F1212" s="214"/>
      <c r="G1212" s="214"/>
    </row>
    <row r="1213" spans="1:7" x14ac:dyDescent="0.2">
      <c r="A1213" s="213"/>
      <c r="B1213" s="214"/>
      <c r="C1213" s="213"/>
      <c r="D1213" s="213"/>
      <c r="E1213" s="214"/>
      <c r="F1213" s="214"/>
      <c r="G1213" s="214"/>
    </row>
    <row r="1214" spans="1:7" x14ac:dyDescent="0.2">
      <c r="A1214" s="213"/>
      <c r="B1214" s="214"/>
      <c r="C1214" s="213"/>
      <c r="D1214" s="213"/>
      <c r="E1214" s="214"/>
      <c r="F1214" s="214"/>
      <c r="G1214" s="214"/>
    </row>
    <row r="1215" spans="1:7" x14ac:dyDescent="0.2">
      <c r="A1215" s="213"/>
      <c r="B1215" s="214"/>
      <c r="C1215" s="213"/>
      <c r="D1215" s="213"/>
      <c r="E1215" s="214"/>
      <c r="F1215" s="214"/>
      <c r="G1215" s="214"/>
    </row>
    <row r="1216" spans="1:7" x14ac:dyDescent="0.2">
      <c r="A1216" s="213"/>
      <c r="B1216" s="214"/>
      <c r="C1216" s="213"/>
      <c r="D1216" s="213"/>
      <c r="E1216" s="214"/>
      <c r="F1216" s="214"/>
      <c r="G1216" s="214"/>
    </row>
    <row r="1217" spans="1:7" x14ac:dyDescent="0.2">
      <c r="A1217" s="213"/>
      <c r="B1217" s="214"/>
      <c r="C1217" s="213"/>
      <c r="D1217" s="213"/>
      <c r="E1217" s="214"/>
      <c r="F1217" s="214"/>
      <c r="G1217" s="214"/>
    </row>
    <row r="1218" spans="1:7" x14ac:dyDescent="0.2">
      <c r="A1218" s="213"/>
      <c r="B1218" s="214"/>
      <c r="C1218" s="213"/>
      <c r="D1218" s="213"/>
      <c r="E1218" s="214"/>
      <c r="F1218" s="214"/>
      <c r="G1218" s="214"/>
    </row>
    <row r="1219" spans="1:7" x14ac:dyDescent="0.2">
      <c r="A1219" s="213"/>
      <c r="B1219" s="214"/>
      <c r="C1219" s="213"/>
      <c r="D1219" s="213"/>
      <c r="E1219" s="214"/>
      <c r="F1219" s="214"/>
      <c r="G1219" s="214"/>
    </row>
    <row r="1220" spans="1:7" x14ac:dyDescent="0.2">
      <c r="A1220" s="213"/>
      <c r="B1220" s="214"/>
      <c r="C1220" s="213"/>
      <c r="D1220" s="213"/>
      <c r="E1220" s="214"/>
      <c r="F1220" s="214"/>
      <c r="G1220" s="214"/>
    </row>
    <row r="1221" spans="1:7" x14ac:dyDescent="0.2">
      <c r="A1221" s="213"/>
      <c r="B1221" s="214"/>
      <c r="C1221" s="213"/>
      <c r="D1221" s="213"/>
      <c r="E1221" s="214"/>
      <c r="F1221" s="214"/>
      <c r="G1221" s="214"/>
    </row>
    <row r="1222" spans="1:7" x14ac:dyDescent="0.2">
      <c r="A1222" s="213"/>
      <c r="B1222" s="214"/>
      <c r="C1222" s="213"/>
      <c r="D1222" s="213"/>
      <c r="E1222" s="214"/>
      <c r="F1222" s="214"/>
      <c r="G1222" s="214"/>
    </row>
    <row r="1223" spans="1:7" x14ac:dyDescent="0.2">
      <c r="A1223" s="213"/>
      <c r="B1223" s="214"/>
      <c r="C1223" s="213"/>
      <c r="D1223" s="213"/>
      <c r="E1223" s="214"/>
      <c r="F1223" s="214"/>
      <c r="G1223" s="214"/>
    </row>
    <row r="1224" spans="1:7" x14ac:dyDescent="0.2">
      <c r="A1224" s="213"/>
      <c r="B1224" s="214"/>
      <c r="C1224" s="213"/>
      <c r="D1224" s="213"/>
      <c r="E1224" s="214"/>
      <c r="F1224" s="214"/>
      <c r="G1224" s="214"/>
    </row>
    <row r="1225" spans="1:7" x14ac:dyDescent="0.2">
      <c r="A1225" s="213"/>
      <c r="B1225" s="214"/>
      <c r="C1225" s="213"/>
      <c r="D1225" s="213"/>
      <c r="E1225" s="214"/>
      <c r="F1225" s="214"/>
      <c r="G1225" s="214"/>
    </row>
    <row r="1226" spans="1:7" x14ac:dyDescent="0.2">
      <c r="A1226" s="213"/>
      <c r="B1226" s="214"/>
      <c r="C1226" s="213"/>
      <c r="D1226" s="213"/>
      <c r="E1226" s="214"/>
      <c r="F1226" s="214"/>
      <c r="G1226" s="214"/>
    </row>
    <row r="1227" spans="1:7" x14ac:dyDescent="0.2">
      <c r="A1227" s="213"/>
      <c r="B1227" s="214"/>
      <c r="C1227" s="213"/>
      <c r="D1227" s="213"/>
      <c r="E1227" s="214"/>
      <c r="F1227" s="214"/>
      <c r="G1227" s="214"/>
    </row>
    <row r="1228" spans="1:7" x14ac:dyDescent="0.2">
      <c r="A1228" s="213"/>
      <c r="B1228" s="214"/>
      <c r="C1228" s="213"/>
      <c r="D1228" s="213"/>
      <c r="E1228" s="214"/>
      <c r="F1228" s="214"/>
      <c r="G1228" s="214"/>
    </row>
    <row r="1229" spans="1:7" x14ac:dyDescent="0.2">
      <c r="A1229" s="213"/>
      <c r="B1229" s="214"/>
      <c r="C1229" s="213"/>
      <c r="D1229" s="213"/>
      <c r="E1229" s="214"/>
      <c r="F1229" s="214"/>
      <c r="G1229" s="214"/>
    </row>
    <row r="1230" spans="1:7" x14ac:dyDescent="0.2">
      <c r="A1230" s="213"/>
      <c r="B1230" s="214"/>
      <c r="C1230" s="213"/>
      <c r="D1230" s="213"/>
      <c r="E1230" s="214"/>
      <c r="F1230" s="214"/>
      <c r="G1230" s="214"/>
    </row>
    <row r="1231" spans="1:7" x14ac:dyDescent="0.2">
      <c r="A1231" s="213"/>
      <c r="B1231" s="214"/>
      <c r="C1231" s="213"/>
      <c r="D1231" s="213"/>
      <c r="E1231" s="214"/>
      <c r="F1231" s="214"/>
      <c r="G1231" s="214"/>
    </row>
    <row r="1232" spans="1:7" x14ac:dyDescent="0.2">
      <c r="A1232" s="213"/>
      <c r="B1232" s="214"/>
      <c r="C1232" s="213"/>
      <c r="D1232" s="213"/>
      <c r="E1232" s="214"/>
      <c r="F1232" s="214"/>
      <c r="G1232" s="214"/>
    </row>
    <row r="1233" spans="1:7" x14ac:dyDescent="0.2">
      <c r="A1233" s="213"/>
      <c r="B1233" s="214"/>
      <c r="C1233" s="213"/>
      <c r="D1233" s="213"/>
      <c r="E1233" s="214"/>
      <c r="F1233" s="214"/>
      <c r="G1233" s="214"/>
    </row>
    <row r="1234" spans="1:7" x14ac:dyDescent="0.2">
      <c r="A1234" s="213"/>
      <c r="B1234" s="214"/>
      <c r="C1234" s="213"/>
      <c r="D1234" s="213"/>
      <c r="E1234" s="214"/>
      <c r="F1234" s="214"/>
      <c r="G1234" s="214"/>
    </row>
    <row r="1235" spans="1:7" x14ac:dyDescent="0.2">
      <c r="A1235" s="213"/>
      <c r="B1235" s="214"/>
      <c r="C1235" s="213"/>
      <c r="D1235" s="213"/>
      <c r="E1235" s="214"/>
      <c r="F1235" s="214"/>
      <c r="G1235" s="214"/>
    </row>
    <row r="1236" spans="1:7" x14ac:dyDescent="0.2">
      <c r="A1236" s="213"/>
      <c r="B1236" s="214"/>
      <c r="C1236" s="213"/>
      <c r="D1236" s="213"/>
      <c r="E1236" s="214"/>
      <c r="F1236" s="214"/>
      <c r="G1236" s="214"/>
    </row>
    <row r="1237" spans="1:7" x14ac:dyDescent="0.2">
      <c r="A1237" s="213"/>
      <c r="B1237" s="214"/>
      <c r="C1237" s="213"/>
      <c r="D1237" s="213"/>
      <c r="E1237" s="214"/>
      <c r="F1237" s="214"/>
      <c r="G1237" s="214"/>
    </row>
    <row r="1238" spans="1:7" x14ac:dyDescent="0.2">
      <c r="A1238" s="213"/>
      <c r="B1238" s="214"/>
      <c r="C1238" s="213"/>
      <c r="D1238" s="213"/>
      <c r="E1238" s="214"/>
      <c r="F1238" s="214"/>
      <c r="G1238" s="214"/>
    </row>
    <row r="1239" spans="1:7" x14ac:dyDescent="0.2">
      <c r="A1239" s="213"/>
      <c r="B1239" s="214"/>
      <c r="C1239" s="213"/>
      <c r="D1239" s="213"/>
      <c r="E1239" s="214"/>
      <c r="F1239" s="214"/>
      <c r="G1239" s="214"/>
    </row>
    <row r="1240" spans="1:7" x14ac:dyDescent="0.2">
      <c r="A1240" s="213"/>
      <c r="B1240" s="214"/>
      <c r="C1240" s="213"/>
      <c r="D1240" s="213"/>
      <c r="E1240" s="214"/>
      <c r="F1240" s="214"/>
      <c r="G1240" s="214"/>
    </row>
    <row r="1241" spans="1:7" x14ac:dyDescent="0.2">
      <c r="A1241" s="213"/>
      <c r="B1241" s="214"/>
      <c r="C1241" s="213"/>
      <c r="D1241" s="213"/>
      <c r="E1241" s="214"/>
      <c r="F1241" s="214"/>
      <c r="G1241" s="214"/>
    </row>
    <row r="1242" spans="1:7" x14ac:dyDescent="0.2">
      <c r="A1242" s="213"/>
      <c r="B1242" s="214"/>
      <c r="C1242" s="213"/>
      <c r="D1242" s="213"/>
      <c r="E1242" s="214"/>
      <c r="F1242" s="214"/>
      <c r="G1242" s="214"/>
    </row>
    <row r="1243" spans="1:7" x14ac:dyDescent="0.2">
      <c r="A1243" s="213"/>
      <c r="B1243" s="214"/>
      <c r="C1243" s="213"/>
      <c r="D1243" s="213"/>
      <c r="E1243" s="214"/>
      <c r="F1243" s="214"/>
      <c r="G1243" s="214"/>
    </row>
    <row r="1244" spans="1:7" x14ac:dyDescent="0.2">
      <c r="A1244" s="213"/>
      <c r="B1244" s="214"/>
      <c r="C1244" s="213"/>
      <c r="D1244" s="213"/>
      <c r="E1244" s="214"/>
      <c r="F1244" s="214"/>
      <c r="G1244" s="214"/>
    </row>
    <row r="1245" spans="1:7" x14ac:dyDescent="0.2">
      <c r="A1245" s="213"/>
      <c r="B1245" s="214"/>
      <c r="C1245" s="213"/>
      <c r="D1245" s="213"/>
      <c r="E1245" s="214"/>
      <c r="F1245" s="214"/>
      <c r="G1245" s="214"/>
    </row>
    <row r="1246" spans="1:7" x14ac:dyDescent="0.2">
      <c r="A1246" s="213"/>
      <c r="B1246" s="214"/>
      <c r="C1246" s="213"/>
      <c r="D1246" s="213"/>
      <c r="E1246" s="214"/>
      <c r="F1246" s="214"/>
      <c r="G1246" s="214"/>
    </row>
    <row r="1247" spans="1:7" x14ac:dyDescent="0.2">
      <c r="A1247" s="213"/>
      <c r="B1247" s="214"/>
      <c r="C1247" s="213"/>
      <c r="D1247" s="213"/>
      <c r="E1247" s="214"/>
      <c r="F1247" s="214"/>
      <c r="G1247" s="214"/>
    </row>
    <row r="1248" spans="1:7" x14ac:dyDescent="0.2">
      <c r="A1248" s="213"/>
      <c r="B1248" s="214"/>
      <c r="C1248" s="213"/>
      <c r="D1248" s="213"/>
      <c r="E1248" s="214"/>
      <c r="F1248" s="214"/>
      <c r="G1248" s="214"/>
    </row>
    <row r="1249" spans="1:7" x14ac:dyDescent="0.2">
      <c r="A1249" s="213"/>
      <c r="B1249" s="214"/>
      <c r="C1249" s="213"/>
      <c r="D1249" s="213"/>
      <c r="E1249" s="214"/>
      <c r="F1249" s="214"/>
      <c r="G1249" s="214"/>
    </row>
    <row r="1250" spans="1:7" x14ac:dyDescent="0.2">
      <c r="A1250" s="213"/>
      <c r="B1250" s="214"/>
      <c r="C1250" s="213"/>
      <c r="D1250" s="213"/>
      <c r="E1250" s="214"/>
      <c r="F1250" s="214"/>
      <c r="G1250" s="214"/>
    </row>
    <row r="1251" spans="1:7" x14ac:dyDescent="0.2">
      <c r="A1251" s="213"/>
      <c r="B1251" s="214"/>
      <c r="C1251" s="213"/>
      <c r="D1251" s="213"/>
      <c r="E1251" s="214"/>
      <c r="F1251" s="214"/>
      <c r="G1251" s="214"/>
    </row>
    <row r="1252" spans="1:7" x14ac:dyDescent="0.2">
      <c r="A1252" s="213"/>
      <c r="B1252" s="214"/>
      <c r="C1252" s="213"/>
      <c r="D1252" s="213"/>
      <c r="E1252" s="214"/>
      <c r="F1252" s="214"/>
      <c r="G1252" s="214"/>
    </row>
    <row r="1253" spans="1:7" x14ac:dyDescent="0.2">
      <c r="A1253" s="213"/>
      <c r="B1253" s="214"/>
      <c r="C1253" s="213"/>
      <c r="D1253" s="213"/>
      <c r="E1253" s="214"/>
      <c r="F1253" s="214"/>
      <c r="G1253" s="214"/>
    </row>
    <row r="1254" spans="1:7" x14ac:dyDescent="0.2">
      <c r="A1254" s="213"/>
      <c r="B1254" s="214"/>
      <c r="C1254" s="213"/>
      <c r="D1254" s="213"/>
      <c r="E1254" s="214"/>
      <c r="F1254" s="214"/>
      <c r="G1254" s="214"/>
    </row>
    <row r="1255" spans="1:7" x14ac:dyDescent="0.2">
      <c r="A1255" s="213"/>
      <c r="B1255" s="214"/>
      <c r="C1255" s="213"/>
      <c r="D1255" s="213"/>
      <c r="E1255" s="214"/>
      <c r="F1255" s="214"/>
      <c r="G1255" s="214"/>
    </row>
    <row r="1256" spans="1:7" x14ac:dyDescent="0.2">
      <c r="A1256" s="213"/>
      <c r="B1256" s="214"/>
      <c r="C1256" s="213"/>
      <c r="D1256" s="213"/>
      <c r="E1256" s="214"/>
      <c r="F1256" s="214"/>
      <c r="G1256" s="214"/>
    </row>
    <row r="1257" spans="1:7" x14ac:dyDescent="0.2">
      <c r="A1257" s="213"/>
      <c r="B1257" s="214"/>
      <c r="C1257" s="213"/>
      <c r="D1257" s="213"/>
      <c r="E1257" s="214"/>
      <c r="F1257" s="214"/>
      <c r="G1257" s="214"/>
    </row>
    <row r="1258" spans="1:7" x14ac:dyDescent="0.2">
      <c r="A1258" s="213"/>
      <c r="B1258" s="214"/>
      <c r="C1258" s="213"/>
      <c r="D1258" s="213"/>
      <c r="E1258" s="214"/>
      <c r="F1258" s="214"/>
      <c r="G1258" s="214"/>
    </row>
    <row r="1259" spans="1:7" x14ac:dyDescent="0.2">
      <c r="A1259" s="213"/>
      <c r="B1259" s="214"/>
      <c r="C1259" s="213"/>
      <c r="D1259" s="213"/>
      <c r="E1259" s="214"/>
      <c r="F1259" s="214"/>
      <c r="G1259" s="214"/>
    </row>
    <row r="1260" spans="1:7" x14ac:dyDescent="0.2">
      <c r="A1260" s="213"/>
      <c r="B1260" s="214"/>
      <c r="C1260" s="213"/>
      <c r="D1260" s="213"/>
      <c r="E1260" s="214"/>
      <c r="F1260" s="214"/>
      <c r="G1260" s="214"/>
    </row>
    <row r="1261" spans="1:7" x14ac:dyDescent="0.2">
      <c r="A1261" s="213"/>
      <c r="B1261" s="214"/>
      <c r="C1261" s="213"/>
      <c r="D1261" s="213"/>
      <c r="E1261" s="214"/>
      <c r="F1261" s="214"/>
      <c r="G1261" s="214"/>
    </row>
    <row r="1262" spans="1:7" x14ac:dyDescent="0.2">
      <c r="A1262" s="213"/>
      <c r="B1262" s="214"/>
      <c r="C1262" s="213"/>
      <c r="D1262" s="213"/>
      <c r="E1262" s="214"/>
      <c r="F1262" s="214"/>
      <c r="G1262" s="214"/>
    </row>
    <row r="1263" spans="1:7" x14ac:dyDescent="0.2">
      <c r="A1263" s="213"/>
      <c r="B1263" s="214"/>
      <c r="C1263" s="213"/>
      <c r="D1263" s="213"/>
      <c r="E1263" s="214"/>
      <c r="F1263" s="214"/>
      <c r="G1263" s="214"/>
    </row>
    <row r="1264" spans="1:7" x14ac:dyDescent="0.2">
      <c r="A1264" s="213"/>
      <c r="B1264" s="214"/>
      <c r="C1264" s="213"/>
      <c r="D1264" s="213"/>
      <c r="E1264" s="214"/>
      <c r="F1264" s="214"/>
      <c r="G1264" s="214"/>
    </row>
    <row r="1265" spans="1:7" x14ac:dyDescent="0.2">
      <c r="A1265" s="213"/>
      <c r="B1265" s="214"/>
      <c r="C1265" s="213"/>
      <c r="D1265" s="213"/>
      <c r="E1265" s="214"/>
      <c r="F1265" s="214"/>
      <c r="G1265" s="214"/>
    </row>
    <row r="1266" spans="1:7" x14ac:dyDescent="0.2">
      <c r="A1266" s="213"/>
      <c r="B1266" s="214"/>
      <c r="C1266" s="213"/>
      <c r="D1266" s="213"/>
      <c r="E1266" s="214"/>
      <c r="F1266" s="214"/>
      <c r="G1266" s="214"/>
    </row>
    <row r="1267" spans="1:7" x14ac:dyDescent="0.2">
      <c r="A1267" s="213"/>
      <c r="B1267" s="214"/>
      <c r="C1267" s="213"/>
      <c r="D1267" s="213"/>
      <c r="E1267" s="214"/>
      <c r="F1267" s="214"/>
      <c r="G1267" s="214"/>
    </row>
    <row r="1268" spans="1:7" x14ac:dyDescent="0.2">
      <c r="A1268" s="213"/>
      <c r="B1268" s="214"/>
      <c r="C1268" s="213"/>
      <c r="D1268" s="213"/>
      <c r="E1268" s="214"/>
      <c r="F1268" s="214"/>
      <c r="G1268" s="214"/>
    </row>
    <row r="1269" spans="1:7" x14ac:dyDescent="0.2">
      <c r="A1269" s="213"/>
      <c r="B1269" s="214"/>
      <c r="C1269" s="213"/>
      <c r="D1269" s="213"/>
      <c r="E1269" s="214"/>
      <c r="F1269" s="214"/>
      <c r="G1269" s="214"/>
    </row>
    <row r="1270" spans="1:7" x14ac:dyDescent="0.2">
      <c r="A1270" s="213"/>
      <c r="B1270" s="214"/>
      <c r="C1270" s="213"/>
      <c r="D1270" s="213"/>
      <c r="E1270" s="214"/>
      <c r="F1270" s="214"/>
      <c r="G1270" s="214"/>
    </row>
    <row r="1271" spans="1:7" x14ac:dyDescent="0.2">
      <c r="A1271" s="213"/>
      <c r="B1271" s="214"/>
      <c r="C1271" s="213"/>
      <c r="D1271" s="213"/>
      <c r="E1271" s="214"/>
      <c r="F1271" s="214"/>
      <c r="G1271" s="214"/>
    </row>
    <row r="1272" spans="1:7" x14ac:dyDescent="0.2">
      <c r="A1272" s="213"/>
      <c r="B1272" s="214"/>
      <c r="C1272" s="213"/>
      <c r="D1272" s="213"/>
      <c r="E1272" s="214"/>
      <c r="F1272" s="214"/>
      <c r="G1272" s="214"/>
    </row>
    <row r="1273" spans="1:7" x14ac:dyDescent="0.2">
      <c r="A1273" s="213"/>
      <c r="B1273" s="214"/>
      <c r="C1273" s="213"/>
      <c r="D1273" s="213"/>
      <c r="E1273" s="214"/>
      <c r="F1273" s="214"/>
      <c r="G1273" s="214"/>
    </row>
    <row r="1274" spans="1:7" x14ac:dyDescent="0.2">
      <c r="A1274" s="213"/>
      <c r="B1274" s="214"/>
      <c r="C1274" s="213"/>
      <c r="D1274" s="213"/>
      <c r="E1274" s="214"/>
      <c r="F1274" s="214"/>
      <c r="G1274" s="214"/>
    </row>
    <row r="1275" spans="1:7" x14ac:dyDescent="0.2">
      <c r="A1275" s="213"/>
      <c r="B1275" s="214"/>
      <c r="C1275" s="213"/>
      <c r="D1275" s="213"/>
      <c r="E1275" s="214"/>
      <c r="F1275" s="214"/>
      <c r="G1275" s="214"/>
    </row>
    <row r="1276" spans="1:7" x14ac:dyDescent="0.2">
      <c r="A1276" s="213"/>
      <c r="B1276" s="214"/>
      <c r="C1276" s="213"/>
      <c r="D1276" s="213"/>
      <c r="E1276" s="214"/>
      <c r="F1276" s="214"/>
      <c r="G1276" s="214"/>
    </row>
    <row r="1277" spans="1:7" x14ac:dyDescent="0.2">
      <c r="A1277" s="213"/>
      <c r="B1277" s="214"/>
      <c r="C1277" s="213"/>
      <c r="D1277" s="213"/>
      <c r="E1277" s="214"/>
      <c r="F1277" s="214"/>
      <c r="G1277" s="214"/>
    </row>
    <row r="1278" spans="1:7" x14ac:dyDescent="0.2">
      <c r="A1278" s="213"/>
      <c r="B1278" s="214"/>
      <c r="C1278" s="213"/>
      <c r="D1278" s="213"/>
      <c r="E1278" s="214"/>
      <c r="F1278" s="214"/>
      <c r="G1278" s="214"/>
    </row>
    <row r="1279" spans="1:7" x14ac:dyDescent="0.2">
      <c r="A1279" s="213"/>
      <c r="B1279" s="214"/>
      <c r="C1279" s="213"/>
      <c r="D1279" s="213"/>
      <c r="E1279" s="214"/>
      <c r="F1279" s="214"/>
      <c r="G1279" s="214"/>
    </row>
    <row r="1280" spans="1:7" x14ac:dyDescent="0.2">
      <c r="A1280" s="213"/>
      <c r="B1280" s="214"/>
      <c r="C1280" s="213"/>
      <c r="D1280" s="213"/>
      <c r="E1280" s="214"/>
      <c r="F1280" s="214"/>
      <c r="G1280" s="214"/>
    </row>
    <row r="1281" spans="1:7" x14ac:dyDescent="0.2">
      <c r="A1281" s="213"/>
      <c r="B1281" s="214"/>
      <c r="C1281" s="213"/>
      <c r="D1281" s="213"/>
      <c r="E1281" s="214"/>
      <c r="F1281" s="214"/>
      <c r="G1281" s="214"/>
    </row>
    <row r="1282" spans="1:7" x14ac:dyDescent="0.2">
      <c r="A1282" s="213"/>
      <c r="B1282" s="214"/>
      <c r="C1282" s="213"/>
      <c r="D1282" s="213"/>
      <c r="E1282" s="214"/>
      <c r="F1282" s="214"/>
      <c r="G1282" s="214"/>
    </row>
    <row r="1283" spans="1:7" x14ac:dyDescent="0.2">
      <c r="A1283" s="213"/>
      <c r="B1283" s="214"/>
      <c r="C1283" s="213"/>
      <c r="D1283" s="213"/>
      <c r="E1283" s="214"/>
      <c r="F1283" s="214"/>
      <c r="G1283" s="214"/>
    </row>
    <row r="1284" spans="1:7" x14ac:dyDescent="0.2">
      <c r="A1284" s="213"/>
      <c r="B1284" s="214"/>
      <c r="C1284" s="213"/>
      <c r="D1284" s="213"/>
      <c r="E1284" s="214"/>
      <c r="F1284" s="214"/>
      <c r="G1284" s="214"/>
    </row>
    <row r="1285" spans="1:7" x14ac:dyDescent="0.2">
      <c r="A1285" s="213"/>
      <c r="B1285" s="214"/>
      <c r="C1285" s="213"/>
      <c r="D1285" s="213"/>
      <c r="E1285" s="214"/>
      <c r="F1285" s="214"/>
      <c r="G1285" s="214"/>
    </row>
    <row r="1286" spans="1:7" x14ac:dyDescent="0.2">
      <c r="A1286" s="213"/>
      <c r="B1286" s="214"/>
      <c r="C1286" s="213"/>
      <c r="D1286" s="213"/>
      <c r="E1286" s="214"/>
      <c r="F1286" s="214"/>
      <c r="G1286" s="214"/>
    </row>
    <row r="1287" spans="1:7" x14ac:dyDescent="0.2">
      <c r="A1287" s="213"/>
      <c r="B1287" s="214"/>
      <c r="C1287" s="213"/>
      <c r="D1287" s="213"/>
      <c r="E1287" s="214"/>
      <c r="F1287" s="214"/>
      <c r="G1287" s="214"/>
    </row>
    <row r="1288" spans="1:7" x14ac:dyDescent="0.2">
      <c r="A1288" s="213"/>
      <c r="B1288" s="214"/>
      <c r="C1288" s="213"/>
      <c r="D1288" s="213"/>
      <c r="E1288" s="214"/>
      <c r="F1288" s="214"/>
      <c r="G1288" s="214"/>
    </row>
    <row r="1289" spans="1:7" x14ac:dyDescent="0.2">
      <c r="A1289" s="213"/>
      <c r="B1289" s="214"/>
      <c r="C1289" s="213"/>
      <c r="D1289" s="213"/>
      <c r="E1289" s="214"/>
      <c r="F1289" s="214"/>
      <c r="G1289" s="214"/>
    </row>
    <row r="1290" spans="1:7" x14ac:dyDescent="0.2">
      <c r="A1290" s="213"/>
      <c r="B1290" s="214"/>
      <c r="C1290" s="213"/>
      <c r="D1290" s="213"/>
      <c r="E1290" s="214"/>
      <c r="F1290" s="214"/>
      <c r="G1290" s="214"/>
    </row>
    <row r="1291" spans="1:7" x14ac:dyDescent="0.2">
      <c r="A1291" s="213"/>
      <c r="B1291" s="214"/>
      <c r="C1291" s="213"/>
      <c r="D1291" s="213"/>
      <c r="E1291" s="214"/>
      <c r="F1291" s="214"/>
      <c r="G1291" s="214"/>
    </row>
    <row r="1292" spans="1:7" x14ac:dyDescent="0.2">
      <c r="A1292" s="213"/>
      <c r="B1292" s="214"/>
      <c r="C1292" s="213"/>
      <c r="D1292" s="213"/>
      <c r="E1292" s="214"/>
      <c r="F1292" s="214"/>
      <c r="G1292" s="214"/>
    </row>
    <row r="1293" spans="1:7" x14ac:dyDescent="0.2">
      <c r="A1293" s="213"/>
      <c r="B1293" s="214"/>
      <c r="C1293" s="213"/>
      <c r="D1293" s="213"/>
      <c r="E1293" s="214"/>
      <c r="F1293" s="214"/>
      <c r="G1293" s="214"/>
    </row>
    <row r="1294" spans="1:7" x14ac:dyDescent="0.2">
      <c r="A1294" s="213"/>
      <c r="B1294" s="214"/>
      <c r="C1294" s="213"/>
      <c r="D1294" s="213"/>
      <c r="E1294" s="214"/>
      <c r="F1294" s="214"/>
      <c r="G1294" s="214"/>
    </row>
    <row r="1295" spans="1:7" x14ac:dyDescent="0.2">
      <c r="A1295" s="213"/>
      <c r="B1295" s="214"/>
      <c r="C1295" s="213"/>
      <c r="D1295" s="213"/>
      <c r="E1295" s="214"/>
      <c r="F1295" s="214"/>
      <c r="G1295" s="214"/>
    </row>
    <row r="1296" spans="1:7" x14ac:dyDescent="0.2">
      <c r="A1296" s="213"/>
      <c r="B1296" s="214"/>
      <c r="C1296" s="213"/>
      <c r="D1296" s="213"/>
      <c r="E1296" s="214"/>
      <c r="F1296" s="214"/>
      <c r="G1296" s="214"/>
    </row>
    <row r="1297" spans="1:7" x14ac:dyDescent="0.2">
      <c r="A1297" s="213"/>
      <c r="B1297" s="214"/>
      <c r="C1297" s="213"/>
      <c r="D1297" s="213"/>
      <c r="E1297" s="214"/>
      <c r="F1297" s="214"/>
      <c r="G1297" s="214"/>
    </row>
    <row r="1298" spans="1:7" x14ac:dyDescent="0.2">
      <c r="A1298" s="213"/>
      <c r="B1298" s="214"/>
      <c r="C1298" s="213"/>
      <c r="D1298" s="213"/>
      <c r="E1298" s="214"/>
      <c r="F1298" s="214"/>
      <c r="G1298" s="214"/>
    </row>
    <row r="1299" spans="1:7" x14ac:dyDescent="0.2">
      <c r="A1299" s="213"/>
      <c r="B1299" s="214"/>
      <c r="C1299" s="213"/>
      <c r="D1299" s="213"/>
      <c r="E1299" s="214"/>
      <c r="F1299" s="214"/>
      <c r="G1299" s="214"/>
    </row>
    <row r="1300" spans="1:7" x14ac:dyDescent="0.2">
      <c r="A1300" s="213"/>
      <c r="B1300" s="214"/>
      <c r="C1300" s="213"/>
      <c r="D1300" s="213"/>
      <c r="E1300" s="214"/>
      <c r="F1300" s="214"/>
      <c r="G1300" s="214"/>
    </row>
    <row r="1301" spans="1:7" x14ac:dyDescent="0.2">
      <c r="A1301" s="213"/>
      <c r="B1301" s="214"/>
      <c r="C1301" s="213"/>
      <c r="D1301" s="213"/>
      <c r="E1301" s="214"/>
      <c r="F1301" s="214"/>
      <c r="G1301" s="214"/>
    </row>
    <row r="1302" spans="1:7" x14ac:dyDescent="0.2">
      <c r="A1302" s="213"/>
      <c r="B1302" s="214"/>
      <c r="C1302" s="213"/>
      <c r="D1302" s="213"/>
      <c r="E1302" s="214"/>
      <c r="F1302" s="214"/>
      <c r="G1302" s="214"/>
    </row>
    <row r="1303" spans="1:7" x14ac:dyDescent="0.2">
      <c r="A1303" s="213"/>
      <c r="B1303" s="214"/>
      <c r="C1303" s="213"/>
      <c r="D1303" s="213"/>
      <c r="E1303" s="214"/>
      <c r="F1303" s="214"/>
      <c r="G1303" s="214"/>
    </row>
    <row r="1304" spans="1:7" x14ac:dyDescent="0.2">
      <c r="A1304" s="213"/>
      <c r="B1304" s="214"/>
      <c r="C1304" s="213"/>
      <c r="D1304" s="213"/>
      <c r="E1304" s="214"/>
      <c r="F1304" s="214"/>
      <c r="G1304" s="214"/>
    </row>
    <row r="1305" spans="1:7" x14ac:dyDescent="0.2">
      <c r="A1305" s="213"/>
      <c r="B1305" s="214"/>
      <c r="C1305" s="213"/>
      <c r="D1305" s="213"/>
      <c r="E1305" s="214"/>
      <c r="F1305" s="214"/>
      <c r="G1305" s="214"/>
    </row>
    <row r="1306" spans="1:7" x14ac:dyDescent="0.2">
      <c r="A1306" s="213"/>
      <c r="B1306" s="214"/>
      <c r="C1306" s="213"/>
      <c r="D1306" s="213"/>
      <c r="E1306" s="214"/>
      <c r="F1306" s="214"/>
      <c r="G1306" s="214"/>
    </row>
    <row r="1307" spans="1:7" x14ac:dyDescent="0.2">
      <c r="A1307" s="213"/>
      <c r="B1307" s="214"/>
      <c r="C1307" s="213"/>
      <c r="D1307" s="213"/>
      <c r="E1307" s="214"/>
      <c r="F1307" s="214"/>
      <c r="G1307" s="214"/>
    </row>
    <row r="1308" spans="1:7" x14ac:dyDescent="0.2">
      <c r="A1308" s="213"/>
      <c r="B1308" s="214"/>
      <c r="C1308" s="213"/>
      <c r="D1308" s="213"/>
      <c r="E1308" s="214"/>
      <c r="F1308" s="214"/>
      <c r="G1308" s="214"/>
    </row>
    <row r="1309" spans="1:7" x14ac:dyDescent="0.2">
      <c r="A1309" s="213"/>
      <c r="B1309" s="214"/>
      <c r="C1309" s="213"/>
      <c r="D1309" s="213"/>
      <c r="E1309" s="214"/>
      <c r="F1309" s="214"/>
      <c r="G1309" s="214"/>
    </row>
    <row r="1310" spans="1:7" x14ac:dyDescent="0.2">
      <c r="A1310" s="213"/>
      <c r="B1310" s="214"/>
      <c r="C1310" s="213"/>
      <c r="D1310" s="213"/>
      <c r="E1310" s="214"/>
      <c r="F1310" s="214"/>
      <c r="G1310" s="214"/>
    </row>
    <row r="1311" spans="1:7" x14ac:dyDescent="0.2">
      <c r="A1311" s="213"/>
      <c r="B1311" s="214"/>
      <c r="C1311" s="213"/>
      <c r="D1311" s="213"/>
      <c r="E1311" s="214"/>
      <c r="F1311" s="214"/>
      <c r="G1311" s="214"/>
    </row>
    <row r="1312" spans="1:7" x14ac:dyDescent="0.2">
      <c r="A1312" s="213"/>
      <c r="B1312" s="214"/>
      <c r="C1312" s="213"/>
      <c r="D1312" s="213"/>
      <c r="E1312" s="214"/>
      <c r="F1312" s="214"/>
      <c r="G1312" s="214"/>
    </row>
    <row r="1313" spans="1:7" x14ac:dyDescent="0.2">
      <c r="A1313" s="213"/>
      <c r="B1313" s="214"/>
      <c r="C1313" s="213"/>
      <c r="D1313" s="213"/>
      <c r="E1313" s="214"/>
      <c r="F1313" s="214"/>
      <c r="G1313" s="214"/>
    </row>
    <row r="1314" spans="1:7" x14ac:dyDescent="0.2">
      <c r="A1314" s="213"/>
      <c r="B1314" s="214"/>
      <c r="C1314" s="213"/>
      <c r="D1314" s="213"/>
      <c r="E1314" s="214"/>
      <c r="F1314" s="214"/>
      <c r="G1314" s="214"/>
    </row>
    <row r="1315" spans="1:7" x14ac:dyDescent="0.2">
      <c r="A1315" s="213"/>
      <c r="B1315" s="214"/>
      <c r="C1315" s="213"/>
      <c r="D1315" s="213"/>
      <c r="E1315" s="214"/>
      <c r="F1315" s="214"/>
      <c r="G1315" s="214"/>
    </row>
    <row r="1316" spans="1:7" x14ac:dyDescent="0.2">
      <c r="A1316" s="213"/>
      <c r="B1316" s="214"/>
      <c r="C1316" s="213"/>
      <c r="D1316" s="213"/>
      <c r="E1316" s="214"/>
      <c r="F1316" s="214"/>
      <c r="G1316" s="214"/>
    </row>
    <row r="1317" spans="1:7" x14ac:dyDescent="0.2">
      <c r="A1317" s="213"/>
      <c r="B1317" s="214"/>
      <c r="C1317" s="213"/>
      <c r="D1317" s="213"/>
      <c r="E1317" s="214"/>
      <c r="F1317" s="214"/>
      <c r="G1317" s="214"/>
    </row>
    <row r="1318" spans="1:7" x14ac:dyDescent="0.2">
      <c r="A1318" s="213"/>
      <c r="B1318" s="214"/>
      <c r="C1318" s="213"/>
      <c r="D1318" s="213"/>
      <c r="E1318" s="214"/>
      <c r="F1318" s="214"/>
      <c r="G1318" s="214"/>
    </row>
    <row r="1319" spans="1:7" x14ac:dyDescent="0.2">
      <c r="A1319" s="213"/>
      <c r="B1319" s="214"/>
      <c r="C1319" s="213"/>
      <c r="D1319" s="213"/>
      <c r="E1319" s="214"/>
      <c r="F1319" s="214"/>
      <c r="G1319" s="214"/>
    </row>
    <row r="1320" spans="1:7" x14ac:dyDescent="0.2">
      <c r="A1320" s="213"/>
      <c r="B1320" s="214"/>
      <c r="C1320" s="213"/>
      <c r="D1320" s="213"/>
      <c r="E1320" s="214"/>
      <c r="F1320" s="214"/>
      <c r="G1320" s="214"/>
    </row>
    <row r="1321" spans="1:7" x14ac:dyDescent="0.2">
      <c r="A1321" s="213"/>
      <c r="B1321" s="214"/>
      <c r="C1321" s="213"/>
      <c r="D1321" s="213"/>
      <c r="E1321" s="214"/>
      <c r="F1321" s="214"/>
      <c r="G1321" s="214"/>
    </row>
    <row r="1322" spans="1:7" x14ac:dyDescent="0.2">
      <c r="A1322" s="213"/>
      <c r="B1322" s="214"/>
      <c r="C1322" s="213"/>
      <c r="D1322" s="213"/>
      <c r="E1322" s="214"/>
      <c r="F1322" s="214"/>
      <c r="G1322" s="214"/>
    </row>
    <row r="1323" spans="1:7" x14ac:dyDescent="0.2">
      <c r="A1323" s="213"/>
      <c r="B1323" s="214"/>
      <c r="C1323" s="213"/>
      <c r="D1323" s="213"/>
      <c r="E1323" s="214"/>
      <c r="F1323" s="214"/>
      <c r="G1323" s="214"/>
    </row>
    <row r="1324" spans="1:7" x14ac:dyDescent="0.2">
      <c r="A1324" s="213"/>
      <c r="B1324" s="214"/>
      <c r="C1324" s="213"/>
      <c r="D1324" s="213"/>
      <c r="E1324" s="214"/>
      <c r="F1324" s="214"/>
      <c r="G1324" s="214"/>
    </row>
    <row r="1325" spans="1:7" x14ac:dyDescent="0.2">
      <c r="A1325" s="213"/>
      <c r="B1325" s="214"/>
      <c r="C1325" s="213"/>
      <c r="D1325" s="213"/>
      <c r="E1325" s="214"/>
      <c r="F1325" s="214"/>
      <c r="G1325" s="214"/>
    </row>
    <row r="1326" spans="1:7" x14ac:dyDescent="0.2">
      <c r="A1326" s="213"/>
      <c r="B1326" s="214"/>
      <c r="C1326" s="213"/>
      <c r="D1326" s="213"/>
      <c r="E1326" s="214"/>
      <c r="F1326" s="214"/>
      <c r="G1326" s="214"/>
    </row>
    <row r="1327" spans="1:7" x14ac:dyDescent="0.2">
      <c r="A1327" s="213"/>
      <c r="B1327" s="214"/>
      <c r="C1327" s="213"/>
      <c r="D1327" s="213"/>
      <c r="E1327" s="214"/>
      <c r="F1327" s="214"/>
      <c r="G1327" s="214"/>
    </row>
    <row r="1328" spans="1:7" x14ac:dyDescent="0.2">
      <c r="A1328" s="213"/>
      <c r="B1328" s="214"/>
      <c r="C1328" s="213"/>
      <c r="D1328" s="213"/>
      <c r="E1328" s="214"/>
      <c r="F1328" s="214"/>
      <c r="G1328" s="214"/>
    </row>
    <row r="1329" spans="1:7" x14ac:dyDescent="0.2">
      <c r="A1329" s="213"/>
      <c r="B1329" s="214"/>
      <c r="C1329" s="213"/>
      <c r="D1329" s="213"/>
      <c r="E1329" s="214"/>
      <c r="F1329" s="214"/>
      <c r="G1329" s="214"/>
    </row>
    <row r="1330" spans="1:7" x14ac:dyDescent="0.2">
      <c r="A1330" s="213"/>
      <c r="B1330" s="214"/>
      <c r="C1330" s="213"/>
      <c r="D1330" s="213"/>
      <c r="E1330" s="214"/>
      <c r="F1330" s="214"/>
      <c r="G1330" s="214"/>
    </row>
    <row r="1331" spans="1:7" x14ac:dyDescent="0.2">
      <c r="A1331" s="213"/>
      <c r="B1331" s="214"/>
      <c r="C1331" s="213"/>
      <c r="D1331" s="213"/>
      <c r="E1331" s="214"/>
      <c r="F1331" s="214"/>
      <c r="G1331" s="214"/>
    </row>
    <row r="1332" spans="1:7" x14ac:dyDescent="0.2">
      <c r="A1332" s="213"/>
      <c r="B1332" s="214"/>
      <c r="C1332" s="213"/>
      <c r="D1332" s="213"/>
      <c r="E1332" s="214"/>
      <c r="F1332" s="214"/>
      <c r="G1332" s="214"/>
    </row>
    <row r="1333" spans="1:7" x14ac:dyDescent="0.2">
      <c r="A1333" s="213"/>
      <c r="B1333" s="214"/>
      <c r="C1333" s="213"/>
      <c r="D1333" s="213"/>
      <c r="E1333" s="214"/>
      <c r="F1333" s="214"/>
      <c r="G1333" s="214"/>
    </row>
    <row r="1334" spans="1:7" x14ac:dyDescent="0.2">
      <c r="A1334" s="213"/>
      <c r="B1334" s="214"/>
      <c r="C1334" s="213"/>
      <c r="D1334" s="213"/>
      <c r="E1334" s="214"/>
      <c r="F1334" s="214"/>
      <c r="G1334" s="214"/>
    </row>
    <row r="1335" spans="1:7" x14ac:dyDescent="0.2">
      <c r="A1335" s="213"/>
      <c r="B1335" s="214"/>
      <c r="C1335" s="213"/>
      <c r="D1335" s="213"/>
      <c r="E1335" s="214"/>
      <c r="F1335" s="214"/>
      <c r="G1335" s="214"/>
    </row>
    <row r="1336" spans="1:7" x14ac:dyDescent="0.2">
      <c r="A1336" s="213"/>
      <c r="B1336" s="214"/>
      <c r="C1336" s="213"/>
      <c r="D1336" s="213"/>
      <c r="E1336" s="214"/>
      <c r="F1336" s="214"/>
      <c r="G1336" s="214"/>
    </row>
    <row r="1337" spans="1:7" x14ac:dyDescent="0.2">
      <c r="A1337" s="213"/>
      <c r="B1337" s="214"/>
      <c r="C1337" s="213"/>
      <c r="D1337" s="213"/>
      <c r="E1337" s="214"/>
      <c r="F1337" s="214"/>
      <c r="G1337" s="214"/>
    </row>
    <row r="1338" spans="1:7" x14ac:dyDescent="0.2">
      <c r="A1338" s="213"/>
      <c r="B1338" s="214"/>
      <c r="C1338" s="213"/>
      <c r="D1338" s="213"/>
      <c r="E1338" s="214"/>
      <c r="F1338" s="214"/>
      <c r="G1338" s="214"/>
    </row>
    <row r="1339" spans="1:7" x14ac:dyDescent="0.2">
      <c r="A1339" s="213"/>
      <c r="B1339" s="214"/>
      <c r="C1339" s="213"/>
      <c r="D1339" s="213"/>
      <c r="E1339" s="214"/>
      <c r="F1339" s="214"/>
      <c r="G1339" s="214"/>
    </row>
    <row r="1340" spans="1:7" x14ac:dyDescent="0.2">
      <c r="A1340" s="213"/>
      <c r="B1340" s="214"/>
      <c r="C1340" s="213"/>
      <c r="D1340" s="213"/>
      <c r="E1340" s="214"/>
      <c r="F1340" s="214"/>
      <c r="G1340" s="214"/>
    </row>
    <row r="1341" spans="1:7" x14ac:dyDescent="0.2">
      <c r="A1341" s="213"/>
      <c r="B1341" s="214"/>
      <c r="C1341" s="213"/>
      <c r="D1341" s="213"/>
      <c r="E1341" s="214"/>
      <c r="F1341" s="214"/>
      <c r="G1341" s="214"/>
    </row>
    <row r="1342" spans="1:7" x14ac:dyDescent="0.2">
      <c r="A1342" s="213"/>
      <c r="B1342" s="214"/>
      <c r="C1342" s="213"/>
      <c r="D1342" s="213"/>
      <c r="E1342" s="214"/>
      <c r="F1342" s="214"/>
      <c r="G1342" s="214"/>
    </row>
    <row r="1343" spans="1:7" x14ac:dyDescent="0.2">
      <c r="A1343" s="213"/>
      <c r="B1343" s="214"/>
      <c r="C1343" s="213"/>
      <c r="D1343" s="213"/>
      <c r="E1343" s="214"/>
      <c r="F1343" s="214"/>
      <c r="G1343" s="214"/>
    </row>
    <row r="1344" spans="1:7" x14ac:dyDescent="0.2">
      <c r="A1344" s="213"/>
      <c r="B1344" s="214"/>
      <c r="C1344" s="213"/>
      <c r="D1344" s="213"/>
      <c r="E1344" s="214"/>
      <c r="F1344" s="214"/>
      <c r="G1344" s="214"/>
    </row>
    <row r="1345" spans="1:7" x14ac:dyDescent="0.2">
      <c r="A1345" s="213"/>
      <c r="B1345" s="214"/>
      <c r="C1345" s="213"/>
      <c r="D1345" s="213"/>
      <c r="E1345" s="214"/>
      <c r="F1345" s="214"/>
      <c r="G1345" s="214"/>
    </row>
    <row r="1346" spans="1:7" x14ac:dyDescent="0.2">
      <c r="A1346" s="213"/>
      <c r="B1346" s="214"/>
      <c r="C1346" s="213"/>
      <c r="D1346" s="213"/>
      <c r="E1346" s="214"/>
      <c r="F1346" s="214"/>
      <c r="G1346" s="214"/>
    </row>
    <row r="1347" spans="1:7" x14ac:dyDescent="0.2">
      <c r="A1347" s="213"/>
      <c r="B1347" s="214"/>
      <c r="C1347" s="213"/>
      <c r="D1347" s="213"/>
      <c r="E1347" s="214"/>
      <c r="F1347" s="214"/>
      <c r="G1347" s="214"/>
    </row>
    <row r="1348" spans="1:7" x14ac:dyDescent="0.2">
      <c r="A1348" s="213"/>
      <c r="B1348" s="214"/>
      <c r="C1348" s="213"/>
      <c r="D1348" s="213"/>
      <c r="E1348" s="214"/>
      <c r="F1348" s="214"/>
      <c r="G1348" s="214"/>
    </row>
    <row r="1349" spans="1:7" x14ac:dyDescent="0.2">
      <c r="A1349" s="213"/>
      <c r="B1349" s="214"/>
      <c r="C1349" s="213"/>
      <c r="D1349" s="213"/>
      <c r="E1349" s="214"/>
      <c r="F1349" s="214"/>
      <c r="G1349" s="214"/>
    </row>
    <row r="1350" spans="1:7" x14ac:dyDescent="0.2">
      <c r="A1350" s="213"/>
      <c r="B1350" s="214"/>
      <c r="C1350" s="213"/>
      <c r="D1350" s="213"/>
      <c r="E1350" s="214"/>
      <c r="F1350" s="214"/>
      <c r="G1350" s="214"/>
    </row>
    <row r="1351" spans="1:7" x14ac:dyDescent="0.2">
      <c r="A1351" s="213"/>
      <c r="B1351" s="214"/>
      <c r="C1351" s="213"/>
      <c r="D1351" s="213"/>
      <c r="E1351" s="214"/>
      <c r="F1351" s="214"/>
      <c r="G1351" s="214"/>
    </row>
    <row r="1352" spans="1:7" x14ac:dyDescent="0.2">
      <c r="A1352" s="213"/>
      <c r="B1352" s="214"/>
      <c r="C1352" s="213"/>
      <c r="D1352" s="213"/>
      <c r="E1352" s="214"/>
      <c r="F1352" s="214"/>
      <c r="G1352" s="214"/>
    </row>
    <row r="1353" spans="1:7" x14ac:dyDescent="0.2">
      <c r="A1353" s="213"/>
      <c r="B1353" s="214"/>
      <c r="C1353" s="213"/>
      <c r="D1353" s="213"/>
      <c r="E1353" s="214"/>
      <c r="F1353" s="214"/>
      <c r="G1353" s="214"/>
    </row>
    <row r="1354" spans="1:7" x14ac:dyDescent="0.2">
      <c r="A1354" s="213"/>
      <c r="B1354" s="214"/>
      <c r="C1354" s="213"/>
      <c r="D1354" s="213"/>
      <c r="E1354" s="214"/>
      <c r="F1354" s="214"/>
      <c r="G1354" s="214"/>
    </row>
    <row r="1355" spans="1:7" x14ac:dyDescent="0.2">
      <c r="A1355" s="213"/>
      <c r="B1355" s="214"/>
      <c r="C1355" s="213"/>
      <c r="D1355" s="213"/>
      <c r="E1355" s="214"/>
      <c r="F1355" s="214"/>
      <c r="G1355" s="214"/>
    </row>
    <row r="1356" spans="1:7" x14ac:dyDescent="0.2">
      <c r="A1356" s="213"/>
      <c r="B1356" s="214"/>
      <c r="C1356" s="213"/>
      <c r="D1356" s="213"/>
      <c r="E1356" s="214"/>
      <c r="F1356" s="214"/>
      <c r="G1356" s="214"/>
    </row>
    <row r="1357" spans="1:7" x14ac:dyDescent="0.2">
      <c r="A1357" s="213"/>
      <c r="B1357" s="214"/>
      <c r="C1357" s="213"/>
      <c r="D1357" s="213"/>
      <c r="E1357" s="214"/>
      <c r="F1357" s="214"/>
      <c r="G1357" s="214"/>
    </row>
    <row r="1358" spans="1:7" x14ac:dyDescent="0.2">
      <c r="A1358" s="213"/>
      <c r="B1358" s="214"/>
      <c r="C1358" s="213"/>
      <c r="D1358" s="213"/>
      <c r="E1358" s="214"/>
      <c r="F1358" s="214"/>
      <c r="G1358" s="214"/>
    </row>
    <row r="1359" spans="1:7" x14ac:dyDescent="0.2">
      <c r="A1359" s="213"/>
      <c r="B1359" s="214"/>
      <c r="C1359" s="213"/>
      <c r="D1359" s="213"/>
      <c r="E1359" s="214"/>
      <c r="F1359" s="214"/>
      <c r="G1359" s="214"/>
    </row>
    <row r="1360" spans="1:7" x14ac:dyDescent="0.2">
      <c r="A1360" s="213"/>
      <c r="B1360" s="214"/>
      <c r="C1360" s="213"/>
      <c r="D1360" s="213"/>
      <c r="E1360" s="214"/>
      <c r="F1360" s="214"/>
      <c r="G1360" s="214"/>
    </row>
    <row r="1361" spans="1:7" x14ac:dyDescent="0.2">
      <c r="A1361" s="213"/>
      <c r="B1361" s="214"/>
      <c r="C1361" s="213"/>
      <c r="D1361" s="213"/>
      <c r="E1361" s="214"/>
      <c r="F1361" s="214"/>
      <c r="G1361" s="214"/>
    </row>
    <row r="1362" spans="1:7" x14ac:dyDescent="0.2">
      <c r="A1362" s="213"/>
      <c r="B1362" s="214"/>
      <c r="C1362" s="213"/>
      <c r="D1362" s="213"/>
      <c r="E1362" s="214"/>
      <c r="F1362" s="214"/>
      <c r="G1362" s="214"/>
    </row>
    <row r="1363" spans="1:7" x14ac:dyDescent="0.2">
      <c r="A1363" s="213"/>
      <c r="B1363" s="214"/>
      <c r="C1363" s="213"/>
      <c r="D1363" s="213"/>
      <c r="E1363" s="214"/>
      <c r="F1363" s="214"/>
      <c r="G1363" s="214"/>
    </row>
    <row r="1364" spans="1:7" x14ac:dyDescent="0.2">
      <c r="A1364" s="213"/>
      <c r="B1364" s="214"/>
      <c r="C1364" s="213"/>
      <c r="D1364" s="213"/>
      <c r="E1364" s="214"/>
      <c r="F1364" s="214"/>
      <c r="G1364" s="214"/>
    </row>
    <row r="1365" spans="1:7" x14ac:dyDescent="0.2">
      <c r="A1365" s="213"/>
      <c r="B1365" s="214"/>
      <c r="C1365" s="213"/>
      <c r="D1365" s="213"/>
      <c r="E1365" s="214"/>
      <c r="F1365" s="214"/>
      <c r="G1365" s="214"/>
    </row>
    <row r="1366" spans="1:7" x14ac:dyDescent="0.2">
      <c r="A1366" s="213"/>
      <c r="B1366" s="214"/>
      <c r="C1366" s="213"/>
      <c r="D1366" s="213"/>
      <c r="E1366" s="214"/>
      <c r="F1366" s="214"/>
      <c r="G1366" s="214"/>
    </row>
    <row r="1367" spans="1:7" x14ac:dyDescent="0.2">
      <c r="A1367" s="213"/>
      <c r="B1367" s="214"/>
      <c r="C1367" s="213"/>
      <c r="D1367" s="213"/>
      <c r="E1367" s="214"/>
      <c r="F1367" s="214"/>
      <c r="G1367" s="214"/>
    </row>
    <row r="1368" spans="1:7" x14ac:dyDescent="0.2">
      <c r="A1368" s="213"/>
      <c r="B1368" s="214"/>
      <c r="C1368" s="213"/>
      <c r="D1368" s="213"/>
      <c r="E1368" s="214"/>
      <c r="F1368" s="214"/>
      <c r="G1368" s="214"/>
    </row>
    <row r="1369" spans="1:7" x14ac:dyDescent="0.2">
      <c r="A1369" s="213"/>
      <c r="B1369" s="214"/>
      <c r="C1369" s="213"/>
      <c r="D1369" s="213"/>
      <c r="E1369" s="214"/>
      <c r="F1369" s="214"/>
      <c r="G1369" s="214"/>
    </row>
    <row r="1370" spans="1:7" x14ac:dyDescent="0.2">
      <c r="A1370" s="213"/>
      <c r="B1370" s="214"/>
      <c r="C1370" s="213"/>
      <c r="D1370" s="213"/>
      <c r="E1370" s="214"/>
      <c r="F1370" s="214"/>
      <c r="G1370" s="214"/>
    </row>
    <row r="1371" spans="1:7" x14ac:dyDescent="0.2">
      <c r="A1371" s="213"/>
      <c r="B1371" s="214"/>
      <c r="C1371" s="213"/>
      <c r="D1371" s="213"/>
      <c r="E1371" s="214"/>
      <c r="F1371" s="214"/>
      <c r="G1371" s="214"/>
    </row>
    <row r="1372" spans="1:7" x14ac:dyDescent="0.2">
      <c r="A1372" s="213"/>
      <c r="B1372" s="214"/>
      <c r="C1372" s="213"/>
      <c r="D1372" s="213"/>
      <c r="E1372" s="214"/>
      <c r="F1372" s="214"/>
      <c r="G1372" s="214"/>
    </row>
    <row r="1373" spans="1:7" x14ac:dyDescent="0.2">
      <c r="A1373" s="213"/>
      <c r="B1373" s="214"/>
      <c r="C1373" s="213"/>
      <c r="D1373" s="213"/>
      <c r="E1373" s="214"/>
      <c r="F1373" s="214"/>
      <c r="G1373" s="214"/>
    </row>
    <row r="1374" spans="1:7" x14ac:dyDescent="0.2">
      <c r="A1374" s="213"/>
      <c r="B1374" s="214"/>
      <c r="C1374" s="213"/>
      <c r="D1374" s="213"/>
      <c r="E1374" s="214"/>
      <c r="F1374" s="214"/>
      <c r="G1374" s="214"/>
    </row>
    <row r="1375" spans="1:7" x14ac:dyDescent="0.2">
      <c r="A1375" s="213"/>
      <c r="B1375" s="214"/>
      <c r="C1375" s="213"/>
      <c r="D1375" s="213"/>
      <c r="E1375" s="214"/>
      <c r="F1375" s="214"/>
      <c r="G1375" s="214"/>
    </row>
    <row r="1376" spans="1:7" x14ac:dyDescent="0.2">
      <c r="A1376" s="213"/>
      <c r="B1376" s="214"/>
      <c r="C1376" s="213"/>
      <c r="D1376" s="213"/>
      <c r="E1376" s="214"/>
      <c r="F1376" s="214"/>
      <c r="G1376" s="214"/>
    </row>
    <row r="1377" spans="1:7" x14ac:dyDescent="0.2">
      <c r="A1377" s="213"/>
      <c r="B1377" s="214"/>
      <c r="C1377" s="213"/>
      <c r="D1377" s="213"/>
      <c r="E1377" s="214"/>
      <c r="F1377" s="214"/>
      <c r="G1377" s="214"/>
    </row>
    <row r="1378" spans="1:7" x14ac:dyDescent="0.2">
      <c r="A1378" s="213"/>
      <c r="B1378" s="214"/>
      <c r="C1378" s="213"/>
      <c r="D1378" s="213"/>
      <c r="E1378" s="214"/>
      <c r="F1378" s="214"/>
      <c r="G1378" s="214"/>
    </row>
    <row r="1379" spans="1:7" x14ac:dyDescent="0.2">
      <c r="A1379" s="213"/>
      <c r="B1379" s="214"/>
      <c r="C1379" s="213"/>
      <c r="D1379" s="213"/>
      <c r="E1379" s="214"/>
      <c r="F1379" s="214"/>
      <c r="G1379" s="214"/>
    </row>
    <row r="1380" spans="1:7" x14ac:dyDescent="0.2">
      <c r="A1380" s="213"/>
      <c r="B1380" s="214"/>
      <c r="C1380" s="213"/>
      <c r="D1380" s="213"/>
      <c r="E1380" s="214"/>
      <c r="F1380" s="214"/>
      <c r="G1380" s="214"/>
    </row>
    <row r="1381" spans="1:7" x14ac:dyDescent="0.2">
      <c r="A1381" s="213"/>
      <c r="B1381" s="214"/>
      <c r="C1381" s="213"/>
      <c r="D1381" s="213"/>
      <c r="E1381" s="214"/>
      <c r="F1381" s="214"/>
      <c r="G1381" s="214"/>
    </row>
    <row r="1382" spans="1:7" x14ac:dyDescent="0.2">
      <c r="A1382" s="213"/>
      <c r="B1382" s="214"/>
      <c r="C1382" s="213"/>
      <c r="D1382" s="213"/>
      <c r="E1382" s="214"/>
      <c r="F1382" s="214"/>
      <c r="G1382" s="214"/>
    </row>
    <row r="1383" spans="1:7" x14ac:dyDescent="0.2">
      <c r="A1383" s="213"/>
      <c r="B1383" s="214"/>
      <c r="C1383" s="213"/>
      <c r="D1383" s="213"/>
      <c r="E1383" s="214"/>
      <c r="F1383" s="214"/>
      <c r="G1383" s="214"/>
    </row>
    <row r="1384" spans="1:7" x14ac:dyDescent="0.2">
      <c r="A1384" s="213"/>
      <c r="B1384" s="214"/>
      <c r="C1384" s="213"/>
      <c r="D1384" s="213"/>
      <c r="E1384" s="214"/>
      <c r="F1384" s="214"/>
      <c r="G1384" s="214"/>
    </row>
    <row r="1385" spans="1:7" x14ac:dyDescent="0.2">
      <c r="A1385" s="213"/>
      <c r="B1385" s="214"/>
      <c r="C1385" s="213"/>
      <c r="D1385" s="213"/>
      <c r="E1385" s="214"/>
      <c r="F1385" s="214"/>
      <c r="G1385" s="214"/>
    </row>
    <row r="1386" spans="1:7" x14ac:dyDescent="0.2">
      <c r="A1386" s="213"/>
      <c r="B1386" s="214"/>
      <c r="C1386" s="213"/>
      <c r="D1386" s="213"/>
      <c r="E1386" s="214"/>
      <c r="F1386" s="214"/>
      <c r="G1386" s="214"/>
    </row>
    <row r="1387" spans="1:7" x14ac:dyDescent="0.2">
      <c r="A1387" s="213"/>
      <c r="B1387" s="214"/>
      <c r="C1387" s="213"/>
      <c r="D1387" s="213"/>
      <c r="E1387" s="214"/>
      <c r="F1387" s="214"/>
      <c r="G1387" s="214"/>
    </row>
    <row r="1388" spans="1:7" x14ac:dyDescent="0.2">
      <c r="A1388" s="213"/>
      <c r="B1388" s="214"/>
      <c r="C1388" s="213"/>
      <c r="D1388" s="213"/>
      <c r="E1388" s="214"/>
      <c r="F1388" s="214"/>
      <c r="G1388" s="214"/>
    </row>
    <row r="1389" spans="1:7" x14ac:dyDescent="0.2">
      <c r="A1389" s="213"/>
      <c r="B1389" s="214"/>
      <c r="C1389" s="213"/>
      <c r="D1389" s="213"/>
      <c r="E1389" s="214"/>
      <c r="F1389" s="214"/>
      <c r="G1389" s="214"/>
    </row>
    <row r="1390" spans="1:7" x14ac:dyDescent="0.2">
      <c r="A1390" s="213"/>
      <c r="B1390" s="214"/>
      <c r="C1390" s="213"/>
      <c r="D1390" s="213"/>
      <c r="E1390" s="214"/>
      <c r="F1390" s="214"/>
      <c r="G1390" s="214"/>
    </row>
    <row r="1391" spans="1:7" x14ac:dyDescent="0.2">
      <c r="A1391" s="213"/>
      <c r="B1391" s="214"/>
      <c r="C1391" s="213"/>
      <c r="D1391" s="213"/>
      <c r="E1391" s="214"/>
      <c r="F1391" s="214"/>
      <c r="G1391" s="214"/>
    </row>
    <row r="1392" spans="1:7" x14ac:dyDescent="0.2">
      <c r="A1392" s="213"/>
      <c r="B1392" s="214"/>
      <c r="C1392" s="213"/>
      <c r="D1392" s="213"/>
      <c r="E1392" s="214"/>
      <c r="F1392" s="214"/>
      <c r="G1392" s="214"/>
    </row>
    <row r="1393" spans="1:7" x14ac:dyDescent="0.2">
      <c r="A1393" s="213"/>
      <c r="B1393" s="214"/>
      <c r="C1393" s="213"/>
      <c r="D1393" s="213"/>
      <c r="E1393" s="214"/>
      <c r="F1393" s="214"/>
      <c r="G1393" s="214"/>
    </row>
    <row r="1394" spans="1:7" x14ac:dyDescent="0.2">
      <c r="A1394" s="213"/>
      <c r="B1394" s="214"/>
      <c r="C1394" s="213"/>
      <c r="D1394" s="213"/>
      <c r="E1394" s="214"/>
      <c r="F1394" s="214"/>
      <c r="G1394" s="214"/>
    </row>
    <row r="1395" spans="1:7" x14ac:dyDescent="0.2">
      <c r="A1395" s="213"/>
      <c r="B1395" s="214"/>
      <c r="C1395" s="213"/>
      <c r="D1395" s="213"/>
      <c r="E1395" s="214"/>
      <c r="F1395" s="214"/>
      <c r="G1395" s="214"/>
    </row>
    <row r="1396" spans="1:7" x14ac:dyDescent="0.2">
      <c r="A1396" s="213"/>
      <c r="B1396" s="214"/>
      <c r="C1396" s="213"/>
      <c r="D1396" s="213"/>
      <c r="E1396" s="214"/>
      <c r="F1396" s="214"/>
      <c r="G1396" s="214"/>
    </row>
    <row r="1397" spans="1:7" x14ac:dyDescent="0.2">
      <c r="A1397" s="213"/>
      <c r="B1397" s="214"/>
      <c r="C1397" s="213"/>
      <c r="D1397" s="213"/>
      <c r="E1397" s="214"/>
      <c r="F1397" s="214"/>
      <c r="G1397" s="214"/>
    </row>
    <row r="1398" spans="1:7" x14ac:dyDescent="0.2">
      <c r="A1398" s="213"/>
      <c r="B1398" s="214"/>
      <c r="C1398" s="213"/>
      <c r="D1398" s="213"/>
      <c r="E1398" s="214"/>
      <c r="F1398" s="214"/>
      <c r="G1398" s="214"/>
    </row>
    <row r="1399" spans="1:7" x14ac:dyDescent="0.2">
      <c r="A1399" s="213"/>
      <c r="B1399" s="214"/>
      <c r="C1399" s="213"/>
      <c r="D1399" s="213"/>
      <c r="E1399" s="214"/>
      <c r="F1399" s="214"/>
      <c r="G1399" s="214"/>
    </row>
    <row r="1400" spans="1:7" x14ac:dyDescent="0.2">
      <c r="A1400" s="213"/>
      <c r="B1400" s="214"/>
      <c r="C1400" s="213"/>
      <c r="D1400" s="213"/>
      <c r="E1400" s="214"/>
      <c r="F1400" s="214"/>
      <c r="G1400" s="214"/>
    </row>
    <row r="1401" spans="1:7" x14ac:dyDescent="0.2">
      <c r="A1401" s="213"/>
      <c r="B1401" s="214"/>
      <c r="C1401" s="213"/>
      <c r="D1401" s="213"/>
      <c r="E1401" s="214"/>
      <c r="F1401" s="214"/>
      <c r="G1401" s="214"/>
    </row>
    <row r="1402" spans="1:7" x14ac:dyDescent="0.2">
      <c r="A1402" s="213"/>
      <c r="B1402" s="214"/>
      <c r="C1402" s="213"/>
      <c r="D1402" s="213"/>
      <c r="E1402" s="214"/>
      <c r="F1402" s="214"/>
      <c r="G1402" s="214"/>
    </row>
    <row r="1403" spans="1:7" x14ac:dyDescent="0.2">
      <c r="A1403" s="213"/>
      <c r="B1403" s="214"/>
      <c r="C1403" s="213"/>
      <c r="D1403" s="213"/>
      <c r="E1403" s="214"/>
      <c r="F1403" s="214"/>
      <c r="G1403" s="214"/>
    </row>
    <row r="1404" spans="1:7" x14ac:dyDescent="0.2">
      <c r="A1404" s="213"/>
      <c r="B1404" s="214"/>
      <c r="C1404" s="213"/>
      <c r="D1404" s="213"/>
      <c r="E1404" s="214"/>
      <c r="F1404" s="214"/>
      <c r="G1404" s="214"/>
    </row>
    <row r="1405" spans="1:7" x14ac:dyDescent="0.2">
      <c r="A1405" s="213"/>
      <c r="B1405" s="214"/>
      <c r="C1405" s="213"/>
      <c r="D1405" s="213"/>
      <c r="E1405" s="214"/>
      <c r="F1405" s="214"/>
      <c r="G1405" s="214"/>
    </row>
    <row r="1406" spans="1:7" x14ac:dyDescent="0.2">
      <c r="A1406" s="213"/>
      <c r="B1406" s="214"/>
      <c r="C1406" s="213"/>
      <c r="D1406" s="213"/>
      <c r="E1406" s="214"/>
      <c r="F1406" s="214"/>
      <c r="G1406" s="214"/>
    </row>
    <row r="1407" spans="1:7" x14ac:dyDescent="0.2">
      <c r="A1407" s="213"/>
      <c r="B1407" s="214"/>
      <c r="C1407" s="213"/>
      <c r="D1407" s="213"/>
      <c r="E1407" s="214"/>
      <c r="F1407" s="214"/>
      <c r="G1407" s="214"/>
    </row>
    <row r="1408" spans="1:7" x14ac:dyDescent="0.2">
      <c r="A1408" s="213"/>
      <c r="B1408" s="214"/>
      <c r="C1408" s="213"/>
      <c r="D1408" s="213"/>
      <c r="E1408" s="214"/>
      <c r="F1408" s="214"/>
      <c r="G1408" s="214"/>
    </row>
    <row r="1409" spans="1:7" x14ac:dyDescent="0.2">
      <c r="A1409" s="213"/>
      <c r="B1409" s="214"/>
      <c r="C1409" s="213"/>
      <c r="D1409" s="213"/>
      <c r="E1409" s="214"/>
      <c r="F1409" s="214"/>
      <c r="G1409" s="214"/>
    </row>
    <row r="1410" spans="1:7" x14ac:dyDescent="0.2">
      <c r="A1410" s="213"/>
      <c r="B1410" s="214"/>
      <c r="C1410" s="213"/>
      <c r="D1410" s="213"/>
      <c r="E1410" s="214"/>
      <c r="F1410" s="214"/>
      <c r="G1410" s="214"/>
    </row>
    <row r="1411" spans="1:7" x14ac:dyDescent="0.2">
      <c r="A1411" s="213"/>
      <c r="B1411" s="214"/>
      <c r="C1411" s="213"/>
      <c r="D1411" s="213"/>
      <c r="E1411" s="214"/>
      <c r="F1411" s="214"/>
      <c r="G1411" s="214"/>
    </row>
    <row r="1412" spans="1:7" x14ac:dyDescent="0.2">
      <c r="A1412" s="213"/>
      <c r="B1412" s="214"/>
      <c r="C1412" s="213"/>
      <c r="D1412" s="213"/>
      <c r="E1412" s="214"/>
      <c r="F1412" s="214"/>
      <c r="G1412" s="214"/>
    </row>
    <row r="1413" spans="1:7" x14ac:dyDescent="0.2">
      <c r="A1413" s="213"/>
      <c r="B1413" s="214"/>
      <c r="C1413" s="213"/>
      <c r="D1413" s="213"/>
      <c r="E1413" s="214"/>
      <c r="F1413" s="214"/>
      <c r="G1413" s="214"/>
    </row>
    <row r="1414" spans="1:7" x14ac:dyDescent="0.2">
      <c r="A1414" s="213"/>
      <c r="B1414" s="214"/>
      <c r="C1414" s="213"/>
      <c r="D1414" s="213"/>
      <c r="E1414" s="214"/>
      <c r="F1414" s="214"/>
      <c r="G1414" s="214"/>
    </row>
    <row r="1415" spans="1:7" x14ac:dyDescent="0.2">
      <c r="A1415" s="213"/>
      <c r="B1415" s="214"/>
      <c r="C1415" s="213"/>
      <c r="D1415" s="213"/>
      <c r="E1415" s="214"/>
      <c r="F1415" s="214"/>
      <c r="G1415" s="214"/>
    </row>
    <row r="1416" spans="1:7" x14ac:dyDescent="0.2">
      <c r="A1416" s="213"/>
      <c r="B1416" s="214"/>
      <c r="C1416" s="213"/>
      <c r="D1416" s="213"/>
      <c r="E1416" s="214"/>
      <c r="F1416" s="214"/>
      <c r="G1416" s="214"/>
    </row>
    <row r="1417" spans="1:7" x14ac:dyDescent="0.2">
      <c r="A1417" s="213"/>
      <c r="B1417" s="214"/>
      <c r="C1417" s="213"/>
      <c r="D1417" s="213"/>
      <c r="E1417" s="214"/>
      <c r="F1417" s="214"/>
      <c r="G1417" s="214"/>
    </row>
    <row r="1418" spans="1:7" x14ac:dyDescent="0.2">
      <c r="A1418" s="213"/>
      <c r="B1418" s="214"/>
      <c r="C1418" s="213"/>
      <c r="D1418" s="213"/>
      <c r="E1418" s="214"/>
      <c r="F1418" s="214"/>
      <c r="G1418" s="214"/>
    </row>
    <row r="1419" spans="1:7" x14ac:dyDescent="0.2">
      <c r="A1419" s="213"/>
      <c r="B1419" s="214"/>
      <c r="C1419" s="213"/>
      <c r="D1419" s="213"/>
      <c r="E1419" s="214"/>
      <c r="F1419" s="214"/>
      <c r="G1419" s="214"/>
    </row>
    <row r="1420" spans="1:7" x14ac:dyDescent="0.2">
      <c r="A1420" s="213"/>
      <c r="B1420" s="214"/>
      <c r="C1420" s="213"/>
      <c r="D1420" s="213"/>
      <c r="E1420" s="214"/>
      <c r="F1420" s="214"/>
      <c r="G1420" s="214"/>
    </row>
    <row r="1421" spans="1:7" x14ac:dyDescent="0.2">
      <c r="A1421" s="213"/>
      <c r="B1421" s="214"/>
      <c r="C1421" s="213"/>
      <c r="D1421" s="213"/>
      <c r="E1421" s="214"/>
      <c r="F1421" s="214"/>
      <c r="G1421" s="214"/>
    </row>
    <row r="1422" spans="1:7" x14ac:dyDescent="0.2">
      <c r="A1422" s="213"/>
      <c r="B1422" s="214"/>
      <c r="C1422" s="213"/>
      <c r="D1422" s="213"/>
      <c r="E1422" s="214"/>
      <c r="F1422" s="214"/>
      <c r="G1422" s="214"/>
    </row>
    <row r="1423" spans="1:7" x14ac:dyDescent="0.2">
      <c r="A1423" s="213"/>
      <c r="B1423" s="214"/>
      <c r="C1423" s="213"/>
      <c r="D1423" s="213"/>
      <c r="E1423" s="214"/>
      <c r="F1423" s="214"/>
      <c r="G1423" s="214"/>
    </row>
    <row r="1424" spans="1:7" x14ac:dyDescent="0.2">
      <c r="A1424" s="213"/>
      <c r="B1424" s="214"/>
      <c r="C1424" s="213"/>
      <c r="D1424" s="213"/>
      <c r="E1424" s="214"/>
      <c r="F1424" s="214"/>
      <c r="G1424" s="214"/>
    </row>
    <row r="1425" spans="1:7" x14ac:dyDescent="0.2">
      <c r="A1425" s="213"/>
      <c r="B1425" s="214"/>
      <c r="C1425" s="213"/>
      <c r="D1425" s="213"/>
      <c r="E1425" s="214"/>
      <c r="F1425" s="214"/>
      <c r="G1425" s="214"/>
    </row>
    <row r="1426" spans="1:7" x14ac:dyDescent="0.2">
      <c r="A1426" s="213"/>
      <c r="B1426" s="214"/>
      <c r="C1426" s="213"/>
      <c r="D1426" s="213"/>
      <c r="E1426" s="214"/>
      <c r="F1426" s="214"/>
      <c r="G1426" s="214"/>
    </row>
    <row r="1427" spans="1:7" x14ac:dyDescent="0.2">
      <c r="A1427" s="213"/>
      <c r="B1427" s="214"/>
      <c r="C1427" s="213"/>
      <c r="D1427" s="213"/>
      <c r="E1427" s="214"/>
      <c r="F1427" s="214"/>
      <c r="G1427" s="214"/>
    </row>
    <row r="1428" spans="1:7" x14ac:dyDescent="0.2">
      <c r="A1428" s="213"/>
      <c r="B1428" s="214"/>
      <c r="C1428" s="213"/>
      <c r="D1428" s="213"/>
      <c r="E1428" s="214"/>
      <c r="F1428" s="214"/>
      <c r="G1428" s="214"/>
    </row>
    <row r="1429" spans="1:7" x14ac:dyDescent="0.2">
      <c r="A1429" s="213"/>
      <c r="B1429" s="214"/>
      <c r="C1429" s="213"/>
      <c r="D1429" s="213"/>
      <c r="E1429" s="214"/>
      <c r="F1429" s="214"/>
      <c r="G1429" s="214"/>
    </row>
    <row r="1430" spans="1:7" x14ac:dyDescent="0.2">
      <c r="A1430" s="213"/>
      <c r="B1430" s="214"/>
      <c r="C1430" s="213"/>
      <c r="D1430" s="213"/>
      <c r="E1430" s="214"/>
      <c r="F1430" s="214"/>
      <c r="G1430" s="214"/>
    </row>
    <row r="1431" spans="1:7" x14ac:dyDescent="0.2">
      <c r="A1431" s="213"/>
      <c r="B1431" s="214"/>
      <c r="C1431" s="213"/>
      <c r="D1431" s="213"/>
      <c r="E1431" s="214"/>
      <c r="F1431" s="214"/>
      <c r="G1431" s="214"/>
    </row>
    <row r="1432" spans="1:7" x14ac:dyDescent="0.2">
      <c r="A1432" s="213"/>
      <c r="B1432" s="214"/>
      <c r="C1432" s="213"/>
      <c r="D1432" s="213"/>
      <c r="E1432" s="214"/>
      <c r="F1432" s="214"/>
      <c r="G1432" s="214"/>
    </row>
    <row r="1433" spans="1:7" x14ac:dyDescent="0.2">
      <c r="A1433" s="213"/>
      <c r="B1433" s="214"/>
      <c r="C1433" s="213"/>
      <c r="D1433" s="213"/>
      <c r="E1433" s="214"/>
      <c r="F1433" s="214"/>
      <c r="G1433" s="214"/>
    </row>
    <row r="1434" spans="1:7" x14ac:dyDescent="0.2">
      <c r="A1434" s="213"/>
      <c r="B1434" s="214"/>
      <c r="C1434" s="213"/>
      <c r="D1434" s="213"/>
      <c r="E1434" s="214"/>
      <c r="F1434" s="214"/>
      <c r="G1434" s="214"/>
    </row>
    <row r="1435" spans="1:7" x14ac:dyDescent="0.2">
      <c r="A1435" s="213"/>
      <c r="B1435" s="214"/>
      <c r="C1435" s="213"/>
      <c r="D1435" s="213"/>
      <c r="E1435" s="214"/>
      <c r="F1435" s="214"/>
      <c r="G1435" s="214"/>
    </row>
    <row r="1436" spans="1:7" x14ac:dyDescent="0.2">
      <c r="A1436" s="213"/>
      <c r="B1436" s="214"/>
      <c r="C1436" s="213"/>
      <c r="D1436" s="213"/>
      <c r="E1436" s="214"/>
      <c r="F1436" s="214"/>
      <c r="G1436" s="214"/>
    </row>
    <row r="1437" spans="1:7" x14ac:dyDescent="0.2">
      <c r="A1437" s="213"/>
      <c r="B1437" s="214"/>
      <c r="C1437" s="213"/>
      <c r="D1437" s="213"/>
      <c r="E1437" s="214"/>
      <c r="F1437" s="214"/>
      <c r="G1437" s="214"/>
    </row>
    <row r="1438" spans="1:7" x14ac:dyDescent="0.2">
      <c r="A1438" s="213"/>
      <c r="B1438" s="214"/>
      <c r="C1438" s="213"/>
      <c r="D1438" s="213"/>
      <c r="E1438" s="214"/>
      <c r="F1438" s="214"/>
      <c r="G1438" s="214"/>
    </row>
    <row r="1439" spans="1:7" x14ac:dyDescent="0.2">
      <c r="A1439" s="213"/>
      <c r="B1439" s="214"/>
      <c r="C1439" s="213"/>
      <c r="D1439" s="213"/>
      <c r="E1439" s="214"/>
      <c r="F1439" s="214"/>
      <c r="G1439" s="214"/>
    </row>
    <row r="1440" spans="1:7" x14ac:dyDescent="0.2">
      <c r="A1440" s="213"/>
      <c r="B1440" s="214"/>
      <c r="C1440" s="213"/>
      <c r="D1440" s="213"/>
      <c r="E1440" s="214"/>
      <c r="F1440" s="214"/>
      <c r="G1440" s="214"/>
    </row>
    <row r="1441" spans="1:7" x14ac:dyDescent="0.2">
      <c r="A1441" s="213"/>
      <c r="B1441" s="214"/>
      <c r="C1441" s="213"/>
      <c r="D1441" s="213"/>
      <c r="E1441" s="214"/>
      <c r="F1441" s="214"/>
      <c r="G1441" s="214"/>
    </row>
    <row r="1442" spans="1:7" x14ac:dyDescent="0.2">
      <c r="A1442" s="213"/>
      <c r="B1442" s="214"/>
      <c r="C1442" s="213"/>
      <c r="D1442" s="213"/>
      <c r="E1442" s="214"/>
      <c r="F1442" s="214"/>
      <c r="G1442" s="214"/>
    </row>
    <row r="1443" spans="1:7" x14ac:dyDescent="0.2">
      <c r="A1443" s="213"/>
      <c r="B1443" s="214"/>
      <c r="C1443" s="213"/>
      <c r="D1443" s="213"/>
      <c r="E1443" s="214"/>
      <c r="F1443" s="214"/>
      <c r="G1443" s="214"/>
    </row>
    <row r="1444" spans="1:7" x14ac:dyDescent="0.2">
      <c r="A1444" s="213"/>
      <c r="B1444" s="214"/>
      <c r="C1444" s="213"/>
      <c r="D1444" s="213"/>
      <c r="E1444" s="214"/>
      <c r="F1444" s="214"/>
      <c r="G1444" s="214"/>
    </row>
    <row r="1445" spans="1:7" x14ac:dyDescent="0.2">
      <c r="A1445" s="213"/>
      <c r="B1445" s="214"/>
      <c r="C1445" s="213"/>
      <c r="D1445" s="213"/>
      <c r="E1445" s="214"/>
      <c r="F1445" s="214"/>
      <c r="G1445" s="214"/>
    </row>
    <row r="1446" spans="1:7" x14ac:dyDescent="0.2">
      <c r="A1446" s="213"/>
      <c r="B1446" s="214"/>
      <c r="C1446" s="213"/>
      <c r="D1446" s="213"/>
      <c r="E1446" s="214"/>
      <c r="F1446" s="214"/>
      <c r="G1446" s="214"/>
    </row>
    <row r="1447" spans="1:7" x14ac:dyDescent="0.2">
      <c r="A1447" s="213"/>
      <c r="B1447" s="214"/>
      <c r="C1447" s="213"/>
      <c r="D1447" s="213"/>
      <c r="E1447" s="214"/>
      <c r="F1447" s="214"/>
      <c r="G1447" s="214"/>
    </row>
    <row r="1448" spans="1:7" x14ac:dyDescent="0.2">
      <c r="A1448" s="213"/>
      <c r="B1448" s="214"/>
      <c r="C1448" s="213"/>
      <c r="D1448" s="213"/>
      <c r="E1448" s="214"/>
      <c r="F1448" s="214"/>
      <c r="G1448" s="214"/>
    </row>
    <row r="1449" spans="1:7" x14ac:dyDescent="0.2">
      <c r="A1449" s="213"/>
      <c r="B1449" s="214"/>
      <c r="C1449" s="213"/>
      <c r="D1449" s="213"/>
      <c r="E1449" s="214"/>
      <c r="F1449" s="214"/>
      <c r="G1449" s="214"/>
    </row>
    <row r="1450" spans="1:7" x14ac:dyDescent="0.2">
      <c r="A1450" s="213"/>
      <c r="B1450" s="214"/>
      <c r="C1450" s="213"/>
      <c r="D1450" s="213"/>
      <c r="E1450" s="214"/>
      <c r="F1450" s="214"/>
      <c r="G1450" s="214"/>
    </row>
    <row r="1451" spans="1:7" x14ac:dyDescent="0.2">
      <c r="A1451" s="213"/>
      <c r="B1451" s="214"/>
      <c r="C1451" s="213"/>
      <c r="D1451" s="213"/>
      <c r="E1451" s="214"/>
      <c r="F1451" s="214"/>
      <c r="G1451" s="214"/>
    </row>
    <row r="1452" spans="1:7" x14ac:dyDescent="0.2">
      <c r="A1452" s="213"/>
      <c r="B1452" s="214"/>
      <c r="C1452" s="213"/>
      <c r="D1452" s="213"/>
      <c r="E1452" s="214"/>
      <c r="F1452" s="214"/>
      <c r="G1452" s="214"/>
    </row>
    <row r="1453" spans="1:7" x14ac:dyDescent="0.2">
      <c r="A1453" s="213"/>
      <c r="B1453" s="214"/>
      <c r="C1453" s="213"/>
      <c r="D1453" s="213"/>
      <c r="E1453" s="214"/>
      <c r="F1453" s="214"/>
      <c r="G1453" s="214"/>
    </row>
    <row r="1454" spans="1:7" x14ac:dyDescent="0.2">
      <c r="A1454" s="213"/>
      <c r="B1454" s="214"/>
      <c r="C1454" s="213"/>
      <c r="D1454" s="213"/>
      <c r="E1454" s="214"/>
      <c r="F1454" s="214"/>
      <c r="G1454" s="214"/>
    </row>
    <row r="1455" spans="1:7" x14ac:dyDescent="0.2">
      <c r="A1455" s="213"/>
      <c r="B1455" s="214"/>
      <c r="C1455" s="213"/>
      <c r="D1455" s="213"/>
      <c r="E1455" s="214"/>
      <c r="F1455" s="214"/>
      <c r="G1455" s="214"/>
    </row>
    <row r="1456" spans="1:7" x14ac:dyDescent="0.2">
      <c r="A1456" s="213"/>
      <c r="B1456" s="214"/>
      <c r="C1456" s="213"/>
      <c r="D1456" s="213"/>
      <c r="E1456" s="214"/>
      <c r="F1456" s="214"/>
      <c r="G1456" s="214"/>
    </row>
    <row r="1457" spans="1:7" x14ac:dyDescent="0.2">
      <c r="A1457" s="213"/>
      <c r="B1457" s="214"/>
      <c r="C1457" s="213"/>
      <c r="D1457" s="213"/>
      <c r="E1457" s="214"/>
      <c r="F1457" s="214"/>
      <c r="G1457" s="214"/>
    </row>
    <row r="1458" spans="1:7" x14ac:dyDescent="0.2">
      <c r="A1458" s="213"/>
      <c r="B1458" s="214"/>
      <c r="C1458" s="213"/>
      <c r="D1458" s="213"/>
      <c r="E1458" s="214"/>
      <c r="F1458" s="214"/>
      <c r="G1458" s="214"/>
    </row>
    <row r="1459" spans="1:7" x14ac:dyDescent="0.2">
      <c r="A1459" s="213"/>
      <c r="B1459" s="214"/>
      <c r="C1459" s="213"/>
      <c r="D1459" s="213"/>
      <c r="E1459" s="214"/>
      <c r="F1459" s="214"/>
      <c r="G1459" s="214"/>
    </row>
    <row r="1460" spans="1:7" x14ac:dyDescent="0.2">
      <c r="A1460" s="213"/>
      <c r="B1460" s="214"/>
      <c r="C1460" s="213"/>
      <c r="D1460" s="213"/>
      <c r="E1460" s="214"/>
      <c r="F1460" s="214"/>
      <c r="G1460" s="214"/>
    </row>
    <row r="1461" spans="1:7" x14ac:dyDescent="0.2">
      <c r="A1461" s="213"/>
      <c r="B1461" s="214"/>
      <c r="C1461" s="213"/>
      <c r="D1461" s="213"/>
      <c r="E1461" s="214"/>
      <c r="F1461" s="214"/>
      <c r="G1461" s="214"/>
    </row>
    <row r="1462" spans="1:7" x14ac:dyDescent="0.2">
      <c r="A1462" s="213"/>
      <c r="B1462" s="214"/>
      <c r="C1462" s="213"/>
      <c r="D1462" s="213"/>
      <c r="E1462" s="214"/>
      <c r="F1462" s="214"/>
      <c r="G1462" s="214"/>
    </row>
    <row r="1463" spans="1:7" x14ac:dyDescent="0.2">
      <c r="A1463" s="213"/>
      <c r="B1463" s="214"/>
      <c r="C1463" s="213"/>
      <c r="D1463" s="213"/>
      <c r="E1463" s="214"/>
      <c r="F1463" s="214"/>
      <c r="G1463" s="214"/>
    </row>
    <row r="1464" spans="1:7" x14ac:dyDescent="0.2">
      <c r="A1464" s="213"/>
      <c r="B1464" s="214"/>
      <c r="C1464" s="213"/>
      <c r="D1464" s="213"/>
      <c r="E1464" s="214"/>
      <c r="F1464" s="214"/>
      <c r="G1464" s="214"/>
    </row>
    <row r="1465" spans="1:7" x14ac:dyDescent="0.2">
      <c r="A1465" s="213"/>
      <c r="B1465" s="214"/>
      <c r="C1465" s="213"/>
      <c r="D1465" s="213"/>
      <c r="E1465" s="214"/>
      <c r="F1465" s="214"/>
      <c r="G1465" s="214"/>
    </row>
    <row r="1466" spans="1:7" x14ac:dyDescent="0.2">
      <c r="A1466" s="213"/>
      <c r="B1466" s="214"/>
      <c r="C1466" s="213"/>
      <c r="D1466" s="213"/>
      <c r="E1466" s="214"/>
      <c r="F1466" s="214"/>
      <c r="G1466" s="214"/>
    </row>
    <row r="1467" spans="1:7" x14ac:dyDescent="0.2">
      <c r="A1467" s="213"/>
      <c r="B1467" s="214"/>
      <c r="C1467" s="213"/>
      <c r="D1467" s="213"/>
      <c r="E1467" s="214"/>
      <c r="F1467" s="214"/>
      <c r="G1467" s="214"/>
    </row>
    <row r="1468" spans="1:7" x14ac:dyDescent="0.2">
      <c r="A1468" s="213"/>
      <c r="B1468" s="214"/>
      <c r="C1468" s="213"/>
      <c r="D1468" s="213"/>
      <c r="E1468" s="214"/>
      <c r="F1468" s="214"/>
      <c r="G1468" s="214"/>
    </row>
    <row r="1469" spans="1:7" x14ac:dyDescent="0.2">
      <c r="A1469" s="213"/>
      <c r="B1469" s="214"/>
      <c r="C1469" s="213"/>
      <c r="D1469" s="213"/>
      <c r="E1469" s="214"/>
      <c r="F1469" s="214"/>
      <c r="G1469" s="214"/>
    </row>
    <row r="1470" spans="1:7" x14ac:dyDescent="0.2">
      <c r="A1470" s="213"/>
      <c r="B1470" s="214"/>
      <c r="C1470" s="213"/>
      <c r="D1470" s="213"/>
      <c r="E1470" s="214"/>
      <c r="F1470" s="214"/>
      <c r="G1470" s="214"/>
    </row>
    <row r="1471" spans="1:7" x14ac:dyDescent="0.2">
      <c r="A1471" s="213"/>
      <c r="B1471" s="214"/>
      <c r="C1471" s="213"/>
      <c r="D1471" s="213"/>
      <c r="E1471" s="214"/>
      <c r="F1471" s="214"/>
      <c r="G1471" s="214"/>
    </row>
    <row r="1472" spans="1:7" x14ac:dyDescent="0.2">
      <c r="A1472" s="213"/>
      <c r="B1472" s="214"/>
      <c r="C1472" s="213"/>
      <c r="D1472" s="213"/>
      <c r="E1472" s="214"/>
      <c r="F1472" s="214"/>
      <c r="G1472" s="214"/>
    </row>
    <row r="1473" spans="1:7" x14ac:dyDescent="0.2">
      <c r="A1473" s="213"/>
      <c r="B1473" s="214"/>
      <c r="C1473" s="213"/>
      <c r="D1473" s="213"/>
      <c r="E1473" s="214"/>
      <c r="F1473" s="214"/>
      <c r="G1473" s="214"/>
    </row>
    <row r="1474" spans="1:7" x14ac:dyDescent="0.2">
      <c r="A1474" s="213"/>
      <c r="B1474" s="214"/>
      <c r="C1474" s="213"/>
      <c r="D1474" s="213"/>
      <c r="E1474" s="214"/>
      <c r="F1474" s="214"/>
      <c r="G1474" s="214"/>
    </row>
    <row r="1475" spans="1:7" x14ac:dyDescent="0.2">
      <c r="A1475" s="213"/>
      <c r="B1475" s="214"/>
      <c r="C1475" s="213"/>
      <c r="D1475" s="213"/>
      <c r="E1475" s="214"/>
      <c r="F1475" s="214"/>
      <c r="G1475" s="214"/>
    </row>
    <row r="1476" spans="1:7" x14ac:dyDescent="0.2">
      <c r="A1476" s="213"/>
      <c r="B1476" s="214"/>
      <c r="C1476" s="213"/>
      <c r="D1476" s="213"/>
      <c r="E1476" s="214"/>
      <c r="F1476" s="214"/>
      <c r="G1476" s="214"/>
    </row>
    <row r="1477" spans="1:7" x14ac:dyDescent="0.2">
      <c r="A1477" s="213"/>
      <c r="B1477" s="214"/>
      <c r="C1477" s="213"/>
      <c r="D1477" s="213"/>
      <c r="E1477" s="214"/>
      <c r="F1477" s="214"/>
      <c r="G1477" s="214"/>
    </row>
    <row r="1478" spans="1:7" x14ac:dyDescent="0.2">
      <c r="A1478" s="213"/>
      <c r="B1478" s="214"/>
      <c r="C1478" s="213"/>
      <c r="D1478" s="213"/>
      <c r="E1478" s="214"/>
      <c r="F1478" s="214"/>
      <c r="G1478" s="214"/>
    </row>
    <row r="1479" spans="1:7" x14ac:dyDescent="0.2">
      <c r="A1479" s="213"/>
      <c r="B1479" s="214"/>
      <c r="C1479" s="213"/>
      <c r="D1479" s="213"/>
      <c r="E1479" s="214"/>
      <c r="F1479" s="214"/>
      <c r="G1479" s="214"/>
    </row>
    <row r="1480" spans="1:7" x14ac:dyDescent="0.2">
      <c r="A1480" s="213"/>
      <c r="B1480" s="214"/>
      <c r="C1480" s="213"/>
      <c r="D1480" s="213"/>
      <c r="E1480" s="214"/>
      <c r="F1480" s="214"/>
      <c r="G1480" s="214"/>
    </row>
    <row r="1481" spans="1:7" x14ac:dyDescent="0.2">
      <c r="A1481" s="213"/>
      <c r="B1481" s="214"/>
      <c r="C1481" s="213"/>
      <c r="D1481" s="213"/>
      <c r="E1481" s="214"/>
      <c r="F1481" s="214"/>
      <c r="G1481" s="214"/>
    </row>
    <row r="1482" spans="1:7" x14ac:dyDescent="0.2">
      <c r="A1482" s="213"/>
      <c r="B1482" s="214"/>
      <c r="C1482" s="213"/>
      <c r="D1482" s="213"/>
      <c r="E1482" s="214"/>
      <c r="F1482" s="214"/>
      <c r="G1482" s="214"/>
    </row>
    <row r="1483" spans="1:7" x14ac:dyDescent="0.2">
      <c r="A1483" s="213"/>
      <c r="B1483" s="214"/>
      <c r="C1483" s="213"/>
      <c r="D1483" s="213"/>
      <c r="E1483" s="214"/>
      <c r="F1483" s="214"/>
      <c r="G1483" s="214"/>
    </row>
    <row r="1484" spans="1:7" x14ac:dyDescent="0.2">
      <c r="A1484" s="213"/>
      <c r="B1484" s="214"/>
      <c r="C1484" s="213"/>
      <c r="D1484" s="213"/>
      <c r="E1484" s="214"/>
      <c r="F1484" s="214"/>
      <c r="G1484" s="214"/>
    </row>
    <row r="1485" spans="1:7" x14ac:dyDescent="0.2">
      <c r="A1485" s="213"/>
      <c r="B1485" s="214"/>
      <c r="C1485" s="213"/>
      <c r="D1485" s="213"/>
      <c r="E1485" s="214"/>
      <c r="F1485" s="214"/>
      <c r="G1485" s="214"/>
    </row>
    <row r="1486" spans="1:7" x14ac:dyDescent="0.2">
      <c r="A1486" s="213"/>
      <c r="B1486" s="214"/>
      <c r="C1486" s="213"/>
      <c r="D1486" s="213"/>
      <c r="E1486" s="214"/>
      <c r="F1486" s="214"/>
      <c r="G1486" s="214"/>
    </row>
    <row r="1487" spans="1:7" x14ac:dyDescent="0.2">
      <c r="A1487" s="213"/>
      <c r="B1487" s="214"/>
      <c r="C1487" s="213"/>
      <c r="D1487" s="213"/>
      <c r="E1487" s="214"/>
      <c r="F1487" s="214"/>
      <c r="G1487" s="214"/>
    </row>
    <row r="1488" spans="1:7" x14ac:dyDescent="0.2">
      <c r="A1488" s="213"/>
      <c r="B1488" s="214"/>
      <c r="C1488" s="213"/>
      <c r="D1488" s="213"/>
      <c r="E1488" s="214"/>
      <c r="F1488" s="214"/>
      <c r="G1488" s="214"/>
    </row>
    <row r="1489" spans="1:7" x14ac:dyDescent="0.2">
      <c r="A1489" s="213"/>
      <c r="B1489" s="214"/>
      <c r="C1489" s="213"/>
      <c r="D1489" s="213"/>
      <c r="E1489" s="214"/>
      <c r="F1489" s="214"/>
      <c r="G1489" s="214"/>
    </row>
    <row r="1490" spans="1:7" x14ac:dyDescent="0.2">
      <c r="A1490" s="213"/>
      <c r="B1490" s="214"/>
      <c r="C1490" s="213"/>
      <c r="D1490" s="213"/>
      <c r="E1490" s="214"/>
      <c r="F1490" s="214"/>
      <c r="G1490" s="214"/>
    </row>
    <row r="1491" spans="1:7" x14ac:dyDescent="0.2">
      <c r="A1491" s="213"/>
      <c r="B1491" s="214"/>
      <c r="C1491" s="213"/>
      <c r="D1491" s="213"/>
      <c r="E1491" s="214"/>
      <c r="F1491" s="214"/>
      <c r="G1491" s="214"/>
    </row>
    <row r="1492" spans="1:7" x14ac:dyDescent="0.2">
      <c r="A1492" s="213"/>
      <c r="B1492" s="214"/>
      <c r="C1492" s="213"/>
      <c r="D1492" s="213"/>
      <c r="E1492" s="214"/>
      <c r="F1492" s="214"/>
      <c r="G1492" s="214"/>
    </row>
    <row r="1493" spans="1:7" x14ac:dyDescent="0.2">
      <c r="A1493" s="213"/>
      <c r="B1493" s="214"/>
      <c r="C1493" s="213"/>
      <c r="D1493" s="213"/>
      <c r="E1493" s="214"/>
      <c r="F1493" s="214"/>
      <c r="G1493" s="214"/>
    </row>
    <row r="1494" spans="1:7" x14ac:dyDescent="0.2">
      <c r="A1494" s="213"/>
      <c r="B1494" s="214"/>
      <c r="C1494" s="213"/>
      <c r="D1494" s="213"/>
      <c r="E1494" s="214"/>
      <c r="F1494" s="214"/>
      <c r="G1494" s="214"/>
    </row>
    <row r="1495" spans="1:7" x14ac:dyDescent="0.2">
      <c r="A1495" s="213"/>
      <c r="B1495" s="214"/>
      <c r="C1495" s="213"/>
      <c r="D1495" s="213"/>
      <c r="E1495" s="214"/>
      <c r="F1495" s="214"/>
      <c r="G1495" s="214"/>
    </row>
    <row r="1496" spans="1:7" x14ac:dyDescent="0.2">
      <c r="A1496" s="213"/>
      <c r="B1496" s="214"/>
      <c r="C1496" s="213"/>
      <c r="D1496" s="213"/>
      <c r="E1496" s="214"/>
      <c r="F1496" s="214"/>
      <c r="G1496" s="214"/>
    </row>
    <row r="1497" spans="1:7" x14ac:dyDescent="0.2">
      <c r="A1497" s="213"/>
      <c r="B1497" s="214"/>
      <c r="C1497" s="213"/>
      <c r="D1497" s="213"/>
      <c r="E1497" s="214"/>
      <c r="F1497" s="214"/>
      <c r="G1497" s="214"/>
    </row>
    <row r="1498" spans="1:7" x14ac:dyDescent="0.2">
      <c r="A1498" s="213"/>
      <c r="B1498" s="214"/>
      <c r="C1498" s="213"/>
      <c r="D1498" s="213"/>
      <c r="E1498" s="214"/>
      <c r="F1498" s="214"/>
      <c r="G1498" s="214"/>
    </row>
    <row r="1499" spans="1:7" x14ac:dyDescent="0.2">
      <c r="A1499" s="213"/>
      <c r="B1499" s="214"/>
      <c r="C1499" s="213"/>
      <c r="D1499" s="213"/>
      <c r="E1499" s="214"/>
      <c r="F1499" s="214"/>
      <c r="G1499" s="214"/>
    </row>
    <row r="1500" spans="1:7" x14ac:dyDescent="0.2">
      <c r="A1500" s="213"/>
      <c r="B1500" s="214"/>
      <c r="C1500" s="213"/>
      <c r="D1500" s="213"/>
      <c r="E1500" s="214"/>
      <c r="F1500" s="214"/>
      <c r="G1500" s="214"/>
    </row>
    <row r="1501" spans="1:7" x14ac:dyDescent="0.2">
      <c r="A1501" s="213"/>
      <c r="B1501" s="214"/>
      <c r="C1501" s="213"/>
      <c r="D1501" s="213"/>
      <c r="E1501" s="214"/>
      <c r="F1501" s="214"/>
      <c r="G1501" s="214"/>
    </row>
    <row r="1502" spans="1:7" x14ac:dyDescent="0.2">
      <c r="A1502" s="213"/>
      <c r="B1502" s="214"/>
      <c r="C1502" s="213"/>
      <c r="D1502" s="213"/>
      <c r="E1502" s="214"/>
      <c r="F1502" s="214"/>
      <c r="G1502" s="214"/>
    </row>
    <row r="1503" spans="1:7" x14ac:dyDescent="0.2">
      <c r="A1503" s="213"/>
      <c r="B1503" s="214"/>
      <c r="C1503" s="213"/>
      <c r="D1503" s="213"/>
      <c r="E1503" s="214"/>
      <c r="F1503" s="214"/>
      <c r="G1503" s="214"/>
    </row>
    <row r="1504" spans="1:7" x14ac:dyDescent="0.2">
      <c r="A1504" s="213"/>
      <c r="B1504" s="214"/>
      <c r="C1504" s="213"/>
      <c r="D1504" s="213"/>
      <c r="E1504" s="214"/>
      <c r="F1504" s="214"/>
      <c r="G1504" s="214"/>
    </row>
    <row r="1505" spans="1:7" x14ac:dyDescent="0.2">
      <c r="A1505" s="213"/>
      <c r="B1505" s="214"/>
      <c r="C1505" s="213"/>
      <c r="D1505" s="213"/>
      <c r="E1505" s="214"/>
      <c r="F1505" s="214"/>
      <c r="G1505" s="214"/>
    </row>
    <row r="1506" spans="1:7" x14ac:dyDescent="0.2">
      <c r="A1506" s="213"/>
      <c r="B1506" s="214"/>
      <c r="C1506" s="213"/>
      <c r="D1506" s="213"/>
      <c r="E1506" s="214"/>
      <c r="F1506" s="214"/>
      <c r="G1506" s="214"/>
    </row>
    <row r="1507" spans="1:7" x14ac:dyDescent="0.2">
      <c r="A1507" s="213"/>
      <c r="B1507" s="214"/>
      <c r="C1507" s="213"/>
      <c r="D1507" s="213"/>
      <c r="E1507" s="214"/>
      <c r="F1507" s="214"/>
      <c r="G1507" s="214"/>
    </row>
    <row r="1508" spans="1:7" x14ac:dyDescent="0.2">
      <c r="A1508" s="213"/>
      <c r="B1508" s="214"/>
      <c r="C1508" s="213"/>
      <c r="D1508" s="213"/>
      <c r="E1508" s="214"/>
      <c r="F1508" s="214"/>
      <c r="G1508" s="214"/>
    </row>
    <row r="1509" spans="1:7" x14ac:dyDescent="0.2">
      <c r="A1509" s="213"/>
      <c r="B1509" s="214"/>
      <c r="C1509" s="213"/>
      <c r="D1509" s="213"/>
      <c r="E1509" s="214"/>
      <c r="F1509" s="214"/>
      <c r="G1509" s="214"/>
    </row>
    <row r="1510" spans="1:7" x14ac:dyDescent="0.2">
      <c r="A1510" s="213"/>
      <c r="B1510" s="214"/>
      <c r="C1510" s="213"/>
      <c r="D1510" s="213"/>
      <c r="E1510" s="214"/>
      <c r="F1510" s="214"/>
      <c r="G1510" s="214"/>
    </row>
    <row r="1511" spans="1:7" x14ac:dyDescent="0.2">
      <c r="A1511" s="213"/>
      <c r="B1511" s="214"/>
      <c r="C1511" s="213"/>
      <c r="D1511" s="213"/>
      <c r="E1511" s="214"/>
      <c r="F1511" s="214"/>
      <c r="G1511" s="214"/>
    </row>
    <row r="1512" spans="1:7" x14ac:dyDescent="0.2">
      <c r="A1512" s="213"/>
      <c r="B1512" s="214"/>
      <c r="C1512" s="213"/>
      <c r="D1512" s="213"/>
      <c r="E1512" s="214"/>
      <c r="F1512" s="214"/>
      <c r="G1512" s="214"/>
    </row>
    <row r="1513" spans="1:7" x14ac:dyDescent="0.2">
      <c r="A1513" s="213"/>
      <c r="B1513" s="214"/>
      <c r="C1513" s="213"/>
      <c r="D1513" s="213"/>
      <c r="E1513" s="214"/>
      <c r="F1513" s="214"/>
      <c r="G1513" s="214"/>
    </row>
    <row r="1514" spans="1:7" x14ac:dyDescent="0.2">
      <c r="A1514" s="213"/>
      <c r="B1514" s="214"/>
      <c r="C1514" s="213"/>
      <c r="D1514" s="213"/>
      <c r="E1514" s="214"/>
      <c r="F1514" s="214"/>
      <c r="G1514" s="214"/>
    </row>
    <row r="1515" spans="1:7" x14ac:dyDescent="0.2">
      <c r="A1515" s="213"/>
      <c r="B1515" s="214"/>
      <c r="C1515" s="213"/>
      <c r="D1515" s="213"/>
      <c r="E1515" s="214"/>
      <c r="F1515" s="214"/>
      <c r="G1515" s="214"/>
    </row>
    <row r="1516" spans="1:7" x14ac:dyDescent="0.2">
      <c r="A1516" s="213"/>
      <c r="B1516" s="214"/>
      <c r="C1516" s="213"/>
      <c r="D1516" s="213"/>
      <c r="E1516" s="214"/>
      <c r="F1516" s="214"/>
      <c r="G1516" s="214"/>
    </row>
    <row r="1517" spans="1:7" x14ac:dyDescent="0.2">
      <c r="A1517" s="213"/>
      <c r="B1517" s="214"/>
      <c r="C1517" s="213"/>
      <c r="D1517" s="213"/>
      <c r="E1517" s="214"/>
      <c r="F1517" s="214"/>
      <c r="G1517" s="214"/>
    </row>
    <row r="1518" spans="1:7" x14ac:dyDescent="0.2">
      <c r="A1518" s="213"/>
      <c r="B1518" s="214"/>
      <c r="C1518" s="213"/>
      <c r="D1518" s="213"/>
      <c r="E1518" s="214"/>
      <c r="F1518" s="214"/>
      <c r="G1518" s="214"/>
    </row>
    <row r="1519" spans="1:7" x14ac:dyDescent="0.2">
      <c r="A1519" s="213"/>
      <c r="B1519" s="214"/>
      <c r="C1519" s="213"/>
      <c r="D1519" s="213"/>
      <c r="E1519" s="214"/>
      <c r="F1519" s="214"/>
      <c r="G1519" s="214"/>
    </row>
    <row r="1520" spans="1:7" x14ac:dyDescent="0.2">
      <c r="A1520" s="213"/>
      <c r="B1520" s="214"/>
      <c r="C1520" s="213"/>
      <c r="D1520" s="213"/>
      <c r="E1520" s="214"/>
      <c r="F1520" s="214"/>
      <c r="G1520" s="214"/>
    </row>
    <row r="1521" spans="1:7" x14ac:dyDescent="0.2">
      <c r="A1521" s="213"/>
      <c r="B1521" s="214"/>
      <c r="C1521" s="213"/>
      <c r="D1521" s="213"/>
      <c r="E1521" s="214"/>
      <c r="F1521" s="214"/>
      <c r="G1521" s="214"/>
    </row>
    <row r="1522" spans="1:7" x14ac:dyDescent="0.2">
      <c r="A1522" s="213"/>
      <c r="B1522" s="214"/>
      <c r="C1522" s="213"/>
      <c r="D1522" s="213"/>
      <c r="E1522" s="214"/>
      <c r="F1522" s="214"/>
      <c r="G1522" s="214"/>
    </row>
    <row r="1523" spans="1:7" x14ac:dyDescent="0.2">
      <c r="A1523" s="213"/>
      <c r="B1523" s="214"/>
      <c r="C1523" s="213"/>
      <c r="D1523" s="213"/>
      <c r="E1523" s="214"/>
      <c r="F1523" s="214"/>
      <c r="G1523" s="214"/>
    </row>
    <row r="1524" spans="1:7" x14ac:dyDescent="0.2">
      <c r="A1524" s="213"/>
      <c r="B1524" s="214"/>
      <c r="C1524" s="213"/>
      <c r="D1524" s="213"/>
      <c r="E1524" s="214"/>
      <c r="F1524" s="214"/>
      <c r="G1524" s="214"/>
    </row>
    <row r="1525" spans="1:7" x14ac:dyDescent="0.2">
      <c r="A1525" s="213"/>
      <c r="B1525" s="214"/>
      <c r="C1525" s="213"/>
      <c r="D1525" s="213"/>
      <c r="E1525" s="214"/>
      <c r="F1525" s="214"/>
      <c r="G1525" s="214"/>
    </row>
    <row r="1526" spans="1:7" x14ac:dyDescent="0.2">
      <c r="A1526" s="213"/>
      <c r="B1526" s="214"/>
      <c r="C1526" s="213"/>
      <c r="D1526" s="213"/>
      <c r="E1526" s="214"/>
      <c r="F1526" s="214"/>
      <c r="G1526" s="214"/>
    </row>
    <row r="1527" spans="1:7" x14ac:dyDescent="0.2">
      <c r="A1527" s="213"/>
      <c r="B1527" s="214"/>
      <c r="C1527" s="213"/>
      <c r="D1527" s="213"/>
      <c r="E1527" s="214"/>
      <c r="F1527" s="214"/>
      <c r="G1527" s="214"/>
    </row>
    <row r="1528" spans="1:7" x14ac:dyDescent="0.2">
      <c r="A1528" s="213"/>
      <c r="B1528" s="214"/>
      <c r="C1528" s="213"/>
      <c r="D1528" s="213"/>
      <c r="E1528" s="214"/>
      <c r="F1528" s="214"/>
      <c r="G1528" s="214"/>
    </row>
    <row r="1529" spans="1:7" x14ac:dyDescent="0.2">
      <c r="A1529" s="213"/>
      <c r="B1529" s="214"/>
      <c r="C1529" s="213"/>
      <c r="D1529" s="213"/>
      <c r="E1529" s="214"/>
      <c r="F1529" s="214"/>
      <c r="G1529" s="214"/>
    </row>
    <row r="1530" spans="1:7" x14ac:dyDescent="0.2">
      <c r="A1530" s="213"/>
      <c r="B1530" s="214"/>
      <c r="C1530" s="213"/>
      <c r="D1530" s="213"/>
      <c r="E1530" s="214"/>
      <c r="F1530" s="214"/>
      <c r="G1530" s="214"/>
    </row>
    <row r="1531" spans="1:7" x14ac:dyDescent="0.2">
      <c r="A1531" s="213"/>
      <c r="B1531" s="214"/>
      <c r="C1531" s="213"/>
      <c r="D1531" s="213"/>
      <c r="E1531" s="214"/>
      <c r="F1531" s="214"/>
      <c r="G1531" s="214"/>
    </row>
    <row r="1532" spans="1:7" x14ac:dyDescent="0.2">
      <c r="A1532" s="213"/>
      <c r="B1532" s="214"/>
      <c r="C1532" s="213"/>
      <c r="D1532" s="213"/>
      <c r="E1532" s="214"/>
      <c r="F1532" s="214"/>
      <c r="G1532" s="214"/>
    </row>
    <row r="1533" spans="1:7" x14ac:dyDescent="0.2">
      <c r="A1533" s="213"/>
      <c r="B1533" s="214"/>
      <c r="C1533" s="213"/>
      <c r="D1533" s="213"/>
      <c r="E1533" s="214"/>
      <c r="F1533" s="214"/>
      <c r="G1533" s="214"/>
    </row>
    <row r="1534" spans="1:7" x14ac:dyDescent="0.2">
      <c r="A1534" s="213"/>
      <c r="B1534" s="214"/>
      <c r="C1534" s="213"/>
      <c r="D1534" s="213"/>
      <c r="E1534" s="214"/>
      <c r="F1534" s="214"/>
      <c r="G1534" s="214"/>
    </row>
    <row r="1535" spans="1:7" x14ac:dyDescent="0.2">
      <c r="A1535" s="213"/>
      <c r="B1535" s="214"/>
      <c r="C1535" s="213"/>
      <c r="D1535" s="213"/>
      <c r="E1535" s="214"/>
      <c r="F1535" s="214"/>
      <c r="G1535" s="214"/>
    </row>
    <row r="1536" spans="1:7" x14ac:dyDescent="0.2">
      <c r="A1536" s="213"/>
      <c r="B1536" s="214"/>
      <c r="C1536" s="213"/>
      <c r="D1536" s="213"/>
      <c r="E1536" s="214"/>
      <c r="F1536" s="214"/>
      <c r="G1536" s="214"/>
    </row>
    <row r="1537" spans="1:7" x14ac:dyDescent="0.2">
      <c r="A1537" s="213"/>
      <c r="B1537" s="214"/>
      <c r="C1537" s="213"/>
      <c r="D1537" s="213"/>
      <c r="E1537" s="214"/>
      <c r="F1537" s="214"/>
      <c r="G1537" s="214"/>
    </row>
    <row r="1538" spans="1:7" x14ac:dyDescent="0.2">
      <c r="A1538" s="213"/>
      <c r="B1538" s="214"/>
      <c r="C1538" s="213"/>
      <c r="D1538" s="213"/>
      <c r="E1538" s="214"/>
      <c r="F1538" s="214"/>
      <c r="G1538" s="214"/>
    </row>
    <row r="1539" spans="1:7" x14ac:dyDescent="0.2">
      <c r="A1539" s="213"/>
      <c r="B1539" s="214"/>
      <c r="C1539" s="213"/>
      <c r="D1539" s="213"/>
      <c r="E1539" s="214"/>
      <c r="F1539" s="214"/>
      <c r="G1539" s="214"/>
    </row>
    <row r="1540" spans="1:7" x14ac:dyDescent="0.2">
      <c r="A1540" s="213"/>
      <c r="B1540" s="214"/>
      <c r="C1540" s="213"/>
      <c r="D1540" s="213"/>
      <c r="E1540" s="214"/>
      <c r="F1540" s="214"/>
      <c r="G1540" s="214"/>
    </row>
    <row r="1541" spans="1:7" x14ac:dyDescent="0.2">
      <c r="A1541" s="213"/>
      <c r="B1541" s="214"/>
      <c r="C1541" s="213"/>
      <c r="D1541" s="213"/>
      <c r="E1541" s="214"/>
      <c r="F1541" s="214"/>
      <c r="G1541" s="214"/>
    </row>
    <row r="1542" spans="1:7" x14ac:dyDescent="0.2">
      <c r="A1542" s="213"/>
      <c r="B1542" s="214"/>
      <c r="C1542" s="213"/>
      <c r="D1542" s="213"/>
      <c r="E1542" s="214"/>
      <c r="F1542" s="214"/>
      <c r="G1542" s="214"/>
    </row>
    <row r="1543" spans="1:7" x14ac:dyDescent="0.2">
      <c r="A1543" s="213"/>
      <c r="B1543" s="214"/>
      <c r="C1543" s="213"/>
      <c r="D1543" s="213"/>
      <c r="E1543" s="214"/>
      <c r="F1543" s="214"/>
      <c r="G1543" s="214"/>
    </row>
    <row r="1544" spans="1:7" x14ac:dyDescent="0.2">
      <c r="A1544" s="213"/>
      <c r="B1544" s="214"/>
      <c r="C1544" s="213"/>
      <c r="D1544" s="213"/>
      <c r="E1544" s="214"/>
      <c r="F1544" s="214"/>
      <c r="G1544" s="214"/>
    </row>
    <row r="1545" spans="1:7" x14ac:dyDescent="0.2">
      <c r="A1545" s="213"/>
      <c r="B1545" s="214"/>
      <c r="C1545" s="213"/>
      <c r="D1545" s="213"/>
      <c r="E1545" s="214"/>
      <c r="F1545" s="214"/>
      <c r="G1545" s="214"/>
    </row>
    <row r="1546" spans="1:7" x14ac:dyDescent="0.2">
      <c r="A1546" s="213"/>
      <c r="B1546" s="214"/>
      <c r="C1546" s="213"/>
      <c r="D1546" s="213"/>
      <c r="E1546" s="214"/>
      <c r="F1546" s="214"/>
      <c r="G1546" s="214"/>
    </row>
    <row r="1547" spans="1:7" x14ac:dyDescent="0.2">
      <c r="A1547" s="213"/>
      <c r="B1547" s="214"/>
      <c r="C1547" s="213"/>
      <c r="D1547" s="213"/>
      <c r="E1547" s="214"/>
      <c r="F1547" s="214"/>
      <c r="G1547" s="214"/>
    </row>
    <row r="1548" spans="1:7" x14ac:dyDescent="0.2">
      <c r="A1548" s="213"/>
      <c r="B1548" s="214"/>
      <c r="C1548" s="213"/>
      <c r="D1548" s="213"/>
      <c r="E1548" s="214"/>
      <c r="F1548" s="214"/>
      <c r="G1548" s="214"/>
    </row>
    <row r="1549" spans="1:7" x14ac:dyDescent="0.2">
      <c r="A1549" s="213"/>
      <c r="B1549" s="214"/>
      <c r="C1549" s="213"/>
      <c r="D1549" s="213"/>
      <c r="E1549" s="214"/>
      <c r="F1549" s="214"/>
      <c r="G1549" s="214"/>
    </row>
    <row r="1550" spans="1:7" x14ac:dyDescent="0.2">
      <c r="A1550" s="213"/>
      <c r="B1550" s="214"/>
      <c r="C1550" s="213"/>
      <c r="D1550" s="213"/>
      <c r="E1550" s="214"/>
      <c r="F1550" s="214"/>
      <c r="G1550" s="214"/>
    </row>
    <row r="1551" spans="1:7" x14ac:dyDescent="0.2">
      <c r="A1551" s="213"/>
      <c r="B1551" s="214"/>
      <c r="C1551" s="213"/>
      <c r="D1551" s="213"/>
      <c r="E1551" s="214"/>
      <c r="F1551" s="214"/>
      <c r="G1551" s="214"/>
    </row>
    <row r="1552" spans="1:7" x14ac:dyDescent="0.2">
      <c r="A1552" s="213"/>
      <c r="B1552" s="214"/>
      <c r="C1552" s="213"/>
      <c r="D1552" s="213"/>
      <c r="E1552" s="214"/>
      <c r="F1552" s="214"/>
      <c r="G1552" s="214"/>
    </row>
    <row r="1553" spans="1:7" x14ac:dyDescent="0.2">
      <c r="A1553" s="213"/>
      <c r="B1553" s="214"/>
      <c r="C1553" s="213"/>
      <c r="D1553" s="213"/>
      <c r="E1553" s="214"/>
      <c r="F1553" s="214"/>
      <c r="G1553" s="214"/>
    </row>
    <row r="1554" spans="1:7" x14ac:dyDescent="0.2">
      <c r="A1554" s="213"/>
      <c r="B1554" s="214"/>
      <c r="C1554" s="213"/>
      <c r="D1554" s="213"/>
      <c r="E1554" s="214"/>
      <c r="F1554" s="214"/>
      <c r="G1554" s="214"/>
    </row>
    <row r="1555" spans="1:7" x14ac:dyDescent="0.2">
      <c r="A1555" s="213"/>
      <c r="B1555" s="214"/>
      <c r="C1555" s="213"/>
      <c r="D1555" s="213"/>
      <c r="E1555" s="214"/>
      <c r="F1555" s="214"/>
      <c r="G1555" s="214"/>
    </row>
    <row r="1556" spans="1:7" x14ac:dyDescent="0.2">
      <c r="A1556" s="213"/>
      <c r="B1556" s="214"/>
      <c r="C1556" s="213"/>
      <c r="D1556" s="213"/>
      <c r="E1556" s="214"/>
      <c r="F1556" s="214"/>
      <c r="G1556" s="214"/>
    </row>
    <row r="1557" spans="1:7" x14ac:dyDescent="0.2">
      <c r="A1557" s="213"/>
      <c r="B1557" s="214"/>
      <c r="C1557" s="213"/>
      <c r="D1557" s="213"/>
      <c r="E1557" s="214"/>
      <c r="F1557" s="214"/>
      <c r="G1557" s="214"/>
    </row>
    <row r="1558" spans="1:7" x14ac:dyDescent="0.2">
      <c r="A1558" s="213"/>
      <c r="B1558" s="214"/>
      <c r="C1558" s="213"/>
      <c r="D1558" s="213"/>
      <c r="E1558" s="214"/>
      <c r="F1558" s="214"/>
      <c r="G1558" s="214"/>
    </row>
    <row r="1559" spans="1:7" x14ac:dyDescent="0.2">
      <c r="A1559" s="213"/>
      <c r="B1559" s="214"/>
      <c r="C1559" s="213"/>
      <c r="D1559" s="213"/>
      <c r="E1559" s="214"/>
      <c r="F1559" s="214"/>
      <c r="G1559" s="214"/>
    </row>
    <row r="1560" spans="1:7" x14ac:dyDescent="0.2">
      <c r="A1560" s="213"/>
      <c r="B1560" s="214"/>
      <c r="C1560" s="213"/>
      <c r="D1560" s="213"/>
      <c r="E1560" s="214"/>
      <c r="F1560" s="214"/>
      <c r="G1560" s="214"/>
    </row>
    <row r="1561" spans="1:7" x14ac:dyDescent="0.2">
      <c r="A1561" s="213"/>
      <c r="B1561" s="214"/>
      <c r="C1561" s="213"/>
      <c r="D1561" s="213"/>
      <c r="E1561" s="214"/>
      <c r="F1561" s="214"/>
      <c r="G1561" s="214"/>
    </row>
    <row r="1562" spans="1:7" x14ac:dyDescent="0.2">
      <c r="A1562" s="213"/>
      <c r="B1562" s="214"/>
      <c r="C1562" s="213"/>
      <c r="D1562" s="213"/>
      <c r="E1562" s="214"/>
      <c r="F1562" s="214"/>
      <c r="G1562" s="214"/>
    </row>
    <row r="1563" spans="1:7" x14ac:dyDescent="0.2">
      <c r="A1563" s="213"/>
      <c r="B1563" s="214"/>
      <c r="C1563" s="213"/>
      <c r="D1563" s="213"/>
      <c r="E1563" s="214"/>
      <c r="F1563" s="214"/>
      <c r="G1563" s="214"/>
    </row>
    <row r="1564" spans="1:7" x14ac:dyDescent="0.2">
      <c r="A1564" s="213"/>
      <c r="B1564" s="214"/>
      <c r="C1564" s="213"/>
      <c r="D1564" s="213"/>
      <c r="E1564" s="214"/>
      <c r="F1564" s="214"/>
      <c r="G1564" s="214"/>
    </row>
    <row r="1565" spans="1:7" x14ac:dyDescent="0.2">
      <c r="A1565" s="213"/>
      <c r="B1565" s="214"/>
      <c r="C1565" s="213"/>
      <c r="D1565" s="213"/>
      <c r="E1565" s="214"/>
      <c r="F1565" s="214"/>
      <c r="G1565" s="214"/>
    </row>
    <row r="1566" spans="1:7" x14ac:dyDescent="0.2">
      <c r="A1566" s="213"/>
      <c r="B1566" s="214"/>
      <c r="C1566" s="213"/>
      <c r="D1566" s="213"/>
      <c r="E1566" s="214"/>
      <c r="F1566" s="214"/>
      <c r="G1566" s="214"/>
    </row>
    <row r="1567" spans="1:7" x14ac:dyDescent="0.2">
      <c r="A1567" s="213"/>
      <c r="B1567" s="214"/>
      <c r="C1567" s="213"/>
      <c r="D1567" s="213"/>
      <c r="E1567" s="214"/>
      <c r="F1567" s="214"/>
      <c r="G1567" s="214"/>
    </row>
    <row r="1568" spans="1:7" x14ac:dyDescent="0.2">
      <c r="A1568" s="213"/>
      <c r="B1568" s="214"/>
      <c r="C1568" s="213"/>
      <c r="D1568" s="213"/>
      <c r="E1568" s="214"/>
      <c r="F1568" s="214"/>
      <c r="G1568" s="214"/>
    </row>
    <row r="1569" spans="1:7" x14ac:dyDescent="0.2">
      <c r="A1569" s="213"/>
      <c r="B1569" s="214"/>
      <c r="C1569" s="213"/>
      <c r="D1569" s="213"/>
      <c r="E1569" s="214"/>
      <c r="F1569" s="214"/>
      <c r="G1569" s="214"/>
    </row>
    <row r="1570" spans="1:7" x14ac:dyDescent="0.2">
      <c r="A1570" s="213"/>
      <c r="B1570" s="214"/>
      <c r="C1570" s="213"/>
      <c r="D1570" s="213"/>
      <c r="E1570" s="214"/>
      <c r="F1570" s="214"/>
      <c r="G1570" s="214"/>
    </row>
    <row r="1571" spans="1:7" x14ac:dyDescent="0.2">
      <c r="A1571" s="213"/>
      <c r="B1571" s="214"/>
      <c r="C1571" s="213"/>
      <c r="D1571" s="213"/>
      <c r="E1571" s="214"/>
      <c r="F1571" s="214"/>
      <c r="G1571" s="214"/>
    </row>
    <row r="1572" spans="1:7" x14ac:dyDescent="0.2">
      <c r="A1572" s="213"/>
      <c r="B1572" s="214"/>
      <c r="C1572" s="213"/>
      <c r="D1572" s="213"/>
      <c r="E1572" s="214"/>
      <c r="F1572" s="214"/>
      <c r="G1572" s="214"/>
    </row>
    <row r="1573" spans="1:7" x14ac:dyDescent="0.2">
      <c r="A1573" s="213"/>
      <c r="B1573" s="214"/>
      <c r="C1573" s="213"/>
      <c r="D1573" s="213"/>
      <c r="E1573" s="214"/>
      <c r="F1573" s="214"/>
      <c r="G1573" s="214"/>
    </row>
    <row r="1574" spans="1:7" x14ac:dyDescent="0.2">
      <c r="A1574" s="213"/>
      <c r="B1574" s="214"/>
      <c r="C1574" s="213"/>
      <c r="D1574" s="213"/>
      <c r="E1574" s="214"/>
      <c r="F1574" s="214"/>
      <c r="G1574" s="214"/>
    </row>
    <row r="1575" spans="1:7" x14ac:dyDescent="0.2">
      <c r="A1575" s="213"/>
      <c r="B1575" s="214"/>
      <c r="C1575" s="213"/>
      <c r="D1575" s="213"/>
      <c r="E1575" s="214"/>
      <c r="F1575" s="214"/>
      <c r="G1575" s="214"/>
    </row>
    <row r="1576" spans="1:7" x14ac:dyDescent="0.2">
      <c r="A1576" s="213"/>
      <c r="B1576" s="214"/>
      <c r="C1576" s="213"/>
      <c r="D1576" s="213"/>
      <c r="E1576" s="214"/>
      <c r="F1576" s="214"/>
      <c r="G1576" s="214"/>
    </row>
    <row r="1577" spans="1:7" x14ac:dyDescent="0.2">
      <c r="A1577" s="213"/>
      <c r="B1577" s="214"/>
      <c r="C1577" s="213"/>
      <c r="D1577" s="213"/>
      <c r="E1577" s="214"/>
      <c r="F1577" s="214"/>
      <c r="G1577" s="214"/>
    </row>
    <row r="1578" spans="1:7" x14ac:dyDescent="0.2">
      <c r="A1578" s="213"/>
      <c r="B1578" s="214"/>
      <c r="C1578" s="213"/>
      <c r="D1578" s="213"/>
      <c r="E1578" s="214"/>
      <c r="F1578" s="214"/>
      <c r="G1578" s="214"/>
    </row>
    <row r="1579" spans="1:7" x14ac:dyDescent="0.2">
      <c r="A1579" s="213"/>
      <c r="B1579" s="214"/>
      <c r="C1579" s="213"/>
      <c r="D1579" s="213"/>
      <c r="E1579" s="214"/>
      <c r="F1579" s="214"/>
      <c r="G1579" s="214"/>
    </row>
    <row r="1580" spans="1:7" x14ac:dyDescent="0.2">
      <c r="A1580" s="213"/>
      <c r="B1580" s="214"/>
      <c r="C1580" s="213"/>
      <c r="D1580" s="213"/>
      <c r="E1580" s="214"/>
      <c r="F1580" s="214"/>
      <c r="G1580" s="214"/>
    </row>
    <row r="1581" spans="1:7" x14ac:dyDescent="0.2">
      <c r="A1581" s="213"/>
      <c r="B1581" s="214"/>
      <c r="C1581" s="213"/>
      <c r="D1581" s="213"/>
      <c r="E1581" s="214"/>
      <c r="F1581" s="214"/>
      <c r="G1581" s="214"/>
    </row>
    <row r="1582" spans="1:7" x14ac:dyDescent="0.2">
      <c r="A1582" s="213"/>
      <c r="B1582" s="214"/>
      <c r="C1582" s="213"/>
      <c r="D1582" s="213"/>
      <c r="E1582" s="214"/>
      <c r="F1582" s="214"/>
      <c r="G1582" s="214"/>
    </row>
    <row r="1583" spans="1:7" x14ac:dyDescent="0.2">
      <c r="A1583" s="213"/>
      <c r="B1583" s="214"/>
      <c r="C1583" s="213"/>
      <c r="D1583" s="213"/>
      <c r="E1583" s="214"/>
      <c r="F1583" s="214"/>
      <c r="G1583" s="214"/>
    </row>
    <row r="1584" spans="1:7" x14ac:dyDescent="0.2">
      <c r="A1584" s="213"/>
      <c r="B1584" s="214"/>
      <c r="C1584" s="213"/>
      <c r="D1584" s="213"/>
      <c r="E1584" s="214"/>
      <c r="F1584" s="214"/>
      <c r="G1584" s="214"/>
    </row>
    <row r="1585" spans="1:7" x14ac:dyDescent="0.2">
      <c r="A1585" s="213"/>
      <c r="B1585" s="214"/>
      <c r="C1585" s="213"/>
      <c r="D1585" s="213"/>
      <c r="E1585" s="214"/>
      <c r="F1585" s="214"/>
      <c r="G1585" s="214"/>
    </row>
    <row r="1586" spans="1:7" x14ac:dyDescent="0.2">
      <c r="A1586" s="213"/>
      <c r="B1586" s="214"/>
      <c r="C1586" s="213"/>
      <c r="D1586" s="213"/>
      <c r="E1586" s="214"/>
      <c r="F1586" s="214"/>
      <c r="G1586" s="214"/>
    </row>
    <row r="1587" spans="1:7" x14ac:dyDescent="0.2">
      <c r="A1587" s="213"/>
      <c r="B1587" s="214"/>
      <c r="C1587" s="213"/>
      <c r="D1587" s="213"/>
      <c r="E1587" s="214"/>
      <c r="F1587" s="214"/>
      <c r="G1587" s="214"/>
    </row>
    <row r="1588" spans="1:7" x14ac:dyDescent="0.2">
      <c r="A1588" s="213"/>
      <c r="B1588" s="214"/>
      <c r="C1588" s="213"/>
      <c r="D1588" s="213"/>
      <c r="E1588" s="214"/>
      <c r="F1588" s="214"/>
      <c r="G1588" s="214"/>
    </row>
    <row r="1589" spans="1:7" x14ac:dyDescent="0.2">
      <c r="A1589" s="213"/>
      <c r="B1589" s="214"/>
      <c r="C1589" s="213"/>
      <c r="D1589" s="213"/>
      <c r="E1589" s="214"/>
      <c r="F1589" s="214"/>
      <c r="G1589" s="214"/>
    </row>
    <row r="1590" spans="1:7" x14ac:dyDescent="0.2">
      <c r="A1590" s="213"/>
      <c r="B1590" s="214"/>
      <c r="C1590" s="213"/>
      <c r="D1590" s="213"/>
      <c r="E1590" s="214"/>
      <c r="F1590" s="214"/>
      <c r="G1590" s="214"/>
    </row>
    <row r="1591" spans="1:7" x14ac:dyDescent="0.2">
      <c r="A1591" s="213"/>
      <c r="B1591" s="214"/>
      <c r="C1591" s="213"/>
      <c r="D1591" s="213"/>
      <c r="E1591" s="214"/>
      <c r="F1591" s="214"/>
      <c r="G1591" s="214"/>
    </row>
    <row r="1592" spans="1:7" x14ac:dyDescent="0.2">
      <c r="A1592" s="213"/>
      <c r="B1592" s="214"/>
      <c r="C1592" s="213"/>
      <c r="D1592" s="213"/>
      <c r="E1592" s="214"/>
      <c r="F1592" s="214"/>
      <c r="G1592" s="214"/>
    </row>
    <row r="1593" spans="1:7" x14ac:dyDescent="0.2">
      <c r="A1593" s="213"/>
      <c r="B1593" s="214"/>
      <c r="C1593" s="213"/>
      <c r="D1593" s="213"/>
      <c r="E1593" s="214"/>
      <c r="F1593" s="214"/>
      <c r="G1593" s="214"/>
    </row>
    <row r="1594" spans="1:7" x14ac:dyDescent="0.2">
      <c r="A1594" s="213"/>
      <c r="B1594" s="214"/>
      <c r="C1594" s="213"/>
      <c r="D1594" s="213"/>
      <c r="E1594" s="214"/>
      <c r="F1594" s="214"/>
      <c r="G1594" s="214"/>
    </row>
    <row r="1595" spans="1:7" x14ac:dyDescent="0.2">
      <c r="A1595" s="213"/>
      <c r="B1595" s="214"/>
      <c r="C1595" s="213"/>
      <c r="D1595" s="213"/>
      <c r="E1595" s="214"/>
      <c r="F1595" s="214"/>
      <c r="G1595" s="214"/>
    </row>
    <row r="1596" spans="1:7" x14ac:dyDescent="0.2">
      <c r="A1596" s="213"/>
      <c r="B1596" s="214"/>
      <c r="C1596" s="213"/>
      <c r="D1596" s="213"/>
      <c r="E1596" s="214"/>
      <c r="F1596" s="214"/>
      <c r="G1596" s="214"/>
    </row>
    <row r="1597" spans="1:7" x14ac:dyDescent="0.2">
      <c r="A1597" s="213"/>
      <c r="B1597" s="214"/>
      <c r="C1597" s="213"/>
      <c r="D1597" s="213"/>
      <c r="E1597" s="214"/>
      <c r="F1597" s="214"/>
      <c r="G1597" s="214"/>
    </row>
    <row r="1598" spans="1:7" x14ac:dyDescent="0.2">
      <c r="A1598" s="213"/>
      <c r="B1598" s="214"/>
      <c r="C1598" s="213"/>
      <c r="D1598" s="213"/>
      <c r="E1598" s="214"/>
      <c r="F1598" s="214"/>
      <c r="G1598" s="214"/>
    </row>
    <row r="1599" spans="1:7" x14ac:dyDescent="0.2">
      <c r="A1599" s="213"/>
      <c r="B1599" s="214"/>
      <c r="C1599" s="213"/>
      <c r="D1599" s="213"/>
      <c r="E1599" s="214"/>
      <c r="F1599" s="214"/>
      <c r="G1599" s="214"/>
    </row>
    <row r="1600" spans="1:7" x14ac:dyDescent="0.2">
      <c r="A1600" s="213"/>
      <c r="B1600" s="214"/>
      <c r="C1600" s="213"/>
      <c r="D1600" s="213"/>
      <c r="E1600" s="214"/>
      <c r="F1600" s="214"/>
      <c r="G1600" s="214"/>
    </row>
    <row r="1601" spans="1:7" x14ac:dyDescent="0.2">
      <c r="A1601" s="213"/>
      <c r="B1601" s="214"/>
      <c r="C1601" s="213"/>
      <c r="D1601" s="213"/>
      <c r="E1601" s="214"/>
      <c r="F1601" s="214"/>
      <c r="G1601" s="214"/>
    </row>
    <row r="1602" spans="1:7" x14ac:dyDescent="0.2">
      <c r="A1602" s="213"/>
      <c r="B1602" s="214"/>
      <c r="C1602" s="213"/>
      <c r="D1602" s="213"/>
      <c r="E1602" s="214"/>
      <c r="F1602" s="214"/>
      <c r="G1602" s="214"/>
    </row>
    <row r="1603" spans="1:7" x14ac:dyDescent="0.2">
      <c r="A1603" s="213"/>
      <c r="B1603" s="214"/>
      <c r="C1603" s="213"/>
      <c r="D1603" s="213"/>
      <c r="E1603" s="214"/>
      <c r="F1603" s="214"/>
      <c r="G1603" s="214"/>
    </row>
    <row r="1604" spans="1:7" x14ac:dyDescent="0.2">
      <c r="A1604" s="213"/>
      <c r="B1604" s="214"/>
      <c r="C1604" s="213"/>
      <c r="D1604" s="213"/>
      <c r="E1604" s="214"/>
      <c r="F1604" s="214"/>
      <c r="G1604" s="214"/>
    </row>
    <row r="1605" spans="1:7" x14ac:dyDescent="0.2">
      <c r="A1605" s="213"/>
      <c r="B1605" s="214"/>
      <c r="C1605" s="213"/>
      <c r="D1605" s="213"/>
      <c r="E1605" s="214"/>
      <c r="F1605" s="214"/>
      <c r="G1605" s="214"/>
    </row>
    <row r="1606" spans="1:7" x14ac:dyDescent="0.2">
      <c r="A1606" s="213"/>
      <c r="B1606" s="214"/>
      <c r="C1606" s="213"/>
      <c r="D1606" s="213"/>
      <c r="E1606" s="214"/>
      <c r="F1606" s="214"/>
      <c r="G1606" s="214"/>
    </row>
    <row r="1607" spans="1:7" x14ac:dyDescent="0.2">
      <c r="A1607" s="213"/>
      <c r="B1607" s="214"/>
      <c r="C1607" s="213"/>
      <c r="D1607" s="213"/>
      <c r="E1607" s="214"/>
      <c r="F1607" s="214"/>
      <c r="G1607" s="214"/>
    </row>
    <row r="1608" spans="1:7" x14ac:dyDescent="0.2">
      <c r="A1608" s="213"/>
      <c r="B1608" s="214"/>
      <c r="C1608" s="213"/>
      <c r="D1608" s="213"/>
      <c r="E1608" s="214"/>
      <c r="F1608" s="214"/>
      <c r="G1608" s="214"/>
    </row>
    <row r="1609" spans="1:7" x14ac:dyDescent="0.2">
      <c r="A1609" s="213"/>
      <c r="B1609" s="214"/>
      <c r="C1609" s="213"/>
      <c r="D1609" s="213"/>
      <c r="E1609" s="214"/>
      <c r="F1609" s="214"/>
      <c r="G1609" s="214"/>
    </row>
    <row r="1610" spans="1:7" x14ac:dyDescent="0.2">
      <c r="A1610" s="213"/>
      <c r="B1610" s="214"/>
      <c r="C1610" s="213"/>
      <c r="D1610" s="213"/>
      <c r="E1610" s="214"/>
      <c r="F1610" s="214"/>
      <c r="G1610" s="214"/>
    </row>
    <row r="1611" spans="1:7" x14ac:dyDescent="0.2">
      <c r="A1611" s="213"/>
      <c r="B1611" s="214"/>
      <c r="C1611" s="213"/>
      <c r="D1611" s="213"/>
      <c r="E1611" s="214"/>
      <c r="F1611" s="214"/>
      <c r="G1611" s="214"/>
    </row>
    <row r="1612" spans="1:7" x14ac:dyDescent="0.2">
      <c r="A1612" s="213"/>
      <c r="B1612" s="214"/>
      <c r="C1612" s="213"/>
      <c r="D1612" s="213"/>
      <c r="E1612" s="214"/>
      <c r="F1612" s="214"/>
      <c r="G1612" s="214"/>
    </row>
    <row r="1613" spans="1:7" x14ac:dyDescent="0.2">
      <c r="A1613" s="213"/>
      <c r="B1613" s="214"/>
      <c r="C1613" s="213"/>
      <c r="D1613" s="213"/>
      <c r="E1613" s="214"/>
      <c r="F1613" s="214"/>
      <c r="G1613" s="214"/>
    </row>
    <row r="1614" spans="1:7" x14ac:dyDescent="0.2">
      <c r="A1614" s="213"/>
      <c r="B1614" s="214"/>
      <c r="C1614" s="213"/>
      <c r="D1614" s="213"/>
      <c r="E1614" s="214"/>
      <c r="F1614" s="214"/>
      <c r="G1614" s="214"/>
    </row>
    <row r="1615" spans="1:7" x14ac:dyDescent="0.2">
      <c r="A1615" s="213"/>
      <c r="B1615" s="214"/>
      <c r="C1615" s="213"/>
      <c r="D1615" s="213"/>
      <c r="E1615" s="214"/>
      <c r="F1615" s="214"/>
      <c r="G1615" s="214"/>
    </row>
    <row r="1616" spans="1:7" x14ac:dyDescent="0.2">
      <c r="A1616" s="213"/>
      <c r="B1616" s="214"/>
      <c r="C1616" s="213"/>
      <c r="D1616" s="213"/>
      <c r="E1616" s="214"/>
      <c r="F1616" s="214"/>
      <c r="G1616" s="214"/>
    </row>
    <row r="1617" spans="1:7" x14ac:dyDescent="0.2">
      <c r="A1617" s="213"/>
      <c r="B1617" s="214"/>
      <c r="C1617" s="213"/>
      <c r="D1617" s="213"/>
      <c r="E1617" s="214"/>
      <c r="F1617" s="214"/>
      <c r="G1617" s="214"/>
    </row>
    <row r="1618" spans="1:7" x14ac:dyDescent="0.2">
      <c r="A1618" s="213"/>
      <c r="B1618" s="214"/>
      <c r="C1618" s="213"/>
      <c r="D1618" s="213"/>
      <c r="E1618" s="214"/>
      <c r="F1618" s="214"/>
      <c r="G1618" s="214"/>
    </row>
    <row r="1619" spans="1:7" x14ac:dyDescent="0.2">
      <c r="A1619" s="213"/>
      <c r="B1619" s="214"/>
      <c r="C1619" s="213"/>
      <c r="D1619" s="213"/>
      <c r="E1619" s="214"/>
      <c r="F1619" s="214"/>
      <c r="G1619" s="214"/>
    </row>
    <row r="1620" spans="1:7" x14ac:dyDescent="0.2">
      <c r="A1620" s="213"/>
      <c r="B1620" s="214"/>
      <c r="C1620" s="213"/>
      <c r="D1620" s="213"/>
      <c r="E1620" s="214"/>
      <c r="F1620" s="214"/>
      <c r="G1620" s="214"/>
    </row>
    <row r="1621" spans="1:7" x14ac:dyDescent="0.2">
      <c r="A1621" s="213"/>
      <c r="B1621" s="214"/>
      <c r="C1621" s="213"/>
      <c r="D1621" s="213"/>
      <c r="E1621" s="214"/>
      <c r="F1621" s="214"/>
      <c r="G1621" s="214"/>
    </row>
    <row r="1622" spans="1:7" x14ac:dyDescent="0.2">
      <c r="A1622" s="213"/>
      <c r="B1622" s="214"/>
      <c r="C1622" s="213"/>
      <c r="D1622" s="213"/>
      <c r="E1622" s="214"/>
      <c r="F1622" s="214"/>
      <c r="G1622" s="214"/>
    </row>
    <row r="1623" spans="1:7" x14ac:dyDescent="0.2">
      <c r="A1623" s="213"/>
      <c r="B1623" s="214"/>
      <c r="C1623" s="213"/>
      <c r="D1623" s="213"/>
      <c r="E1623" s="214"/>
      <c r="F1623" s="214"/>
      <c r="G1623" s="214"/>
    </row>
    <row r="1624" spans="1:7" x14ac:dyDescent="0.2">
      <c r="A1624" s="213"/>
      <c r="B1624" s="214"/>
      <c r="C1624" s="213"/>
      <c r="D1624" s="213"/>
      <c r="E1624" s="214"/>
      <c r="F1624" s="214"/>
      <c r="G1624" s="214"/>
    </row>
    <row r="1625" spans="1:7" x14ac:dyDescent="0.2">
      <c r="A1625" s="213"/>
      <c r="B1625" s="214"/>
      <c r="C1625" s="213"/>
      <c r="D1625" s="213"/>
      <c r="E1625" s="214"/>
      <c r="F1625" s="214"/>
      <c r="G1625" s="214"/>
    </row>
    <row r="1626" spans="1:7" x14ac:dyDescent="0.2">
      <c r="A1626" s="213"/>
      <c r="B1626" s="214"/>
      <c r="C1626" s="213"/>
      <c r="D1626" s="213"/>
      <c r="E1626" s="214"/>
      <c r="F1626" s="214"/>
      <c r="G1626" s="214"/>
    </row>
    <row r="1627" spans="1:7" x14ac:dyDescent="0.2">
      <c r="A1627" s="213"/>
      <c r="B1627" s="214"/>
      <c r="C1627" s="213"/>
      <c r="D1627" s="213"/>
      <c r="E1627" s="214"/>
      <c r="F1627" s="214"/>
      <c r="G1627" s="214"/>
    </row>
    <row r="1628" spans="1:7" x14ac:dyDescent="0.2">
      <c r="A1628" s="213"/>
      <c r="B1628" s="214"/>
      <c r="C1628" s="213"/>
      <c r="D1628" s="213"/>
      <c r="E1628" s="214"/>
      <c r="F1628" s="214"/>
      <c r="G1628" s="214"/>
    </row>
    <row r="1629" spans="1:7" x14ac:dyDescent="0.2">
      <c r="A1629" s="213"/>
      <c r="B1629" s="214"/>
      <c r="C1629" s="213"/>
      <c r="D1629" s="213"/>
      <c r="E1629" s="214"/>
      <c r="F1629" s="214"/>
      <c r="G1629" s="214"/>
    </row>
    <row r="1630" spans="1:7" x14ac:dyDescent="0.2">
      <c r="A1630" s="213"/>
      <c r="B1630" s="214"/>
      <c r="C1630" s="213"/>
      <c r="D1630" s="213"/>
      <c r="E1630" s="214"/>
      <c r="F1630" s="214"/>
      <c r="G1630" s="214"/>
    </row>
    <row r="1631" spans="1:7" x14ac:dyDescent="0.2">
      <c r="A1631" s="213"/>
      <c r="B1631" s="214"/>
      <c r="C1631" s="213"/>
      <c r="D1631" s="213"/>
      <c r="E1631" s="214"/>
      <c r="F1631" s="214"/>
      <c r="G1631" s="214"/>
    </row>
    <row r="1632" spans="1:7" x14ac:dyDescent="0.2">
      <c r="A1632" s="213"/>
      <c r="B1632" s="214"/>
      <c r="C1632" s="213"/>
      <c r="D1632" s="213"/>
      <c r="E1632" s="214"/>
      <c r="F1632" s="214"/>
      <c r="G1632" s="214"/>
    </row>
    <row r="1633" spans="1:7" x14ac:dyDescent="0.2">
      <c r="A1633" s="213"/>
      <c r="B1633" s="214"/>
      <c r="C1633" s="213"/>
      <c r="D1633" s="213"/>
      <c r="E1633" s="214"/>
      <c r="F1633" s="214"/>
      <c r="G1633" s="214"/>
    </row>
    <row r="1634" spans="1:7" x14ac:dyDescent="0.2">
      <c r="A1634" s="213"/>
      <c r="B1634" s="214"/>
      <c r="C1634" s="213"/>
      <c r="D1634" s="213"/>
      <c r="E1634" s="214"/>
      <c r="F1634" s="214"/>
      <c r="G1634" s="214"/>
    </row>
    <row r="1635" spans="1:7" x14ac:dyDescent="0.2">
      <c r="A1635" s="213"/>
      <c r="B1635" s="214"/>
      <c r="C1635" s="213"/>
      <c r="D1635" s="213"/>
      <c r="E1635" s="214"/>
      <c r="F1635" s="214"/>
      <c r="G1635" s="214"/>
    </row>
    <row r="1636" spans="1:7" x14ac:dyDescent="0.2">
      <c r="A1636" s="213"/>
      <c r="B1636" s="214"/>
      <c r="C1636" s="213"/>
      <c r="D1636" s="213"/>
      <c r="E1636" s="214"/>
      <c r="F1636" s="214"/>
      <c r="G1636" s="214"/>
    </row>
    <row r="1637" spans="1:7" x14ac:dyDescent="0.2">
      <c r="A1637" s="213"/>
      <c r="B1637" s="214"/>
      <c r="C1637" s="213"/>
      <c r="D1637" s="213"/>
      <c r="E1637" s="214"/>
      <c r="F1637" s="214"/>
      <c r="G1637" s="214"/>
    </row>
    <row r="1638" spans="1:7" x14ac:dyDescent="0.2">
      <c r="A1638" s="213"/>
      <c r="B1638" s="214"/>
      <c r="C1638" s="213"/>
      <c r="D1638" s="213"/>
      <c r="E1638" s="214"/>
      <c r="F1638" s="214"/>
      <c r="G1638" s="214"/>
    </row>
    <row r="1639" spans="1:7" x14ac:dyDescent="0.2">
      <c r="A1639" s="213"/>
      <c r="B1639" s="214"/>
      <c r="C1639" s="213"/>
      <c r="D1639" s="213"/>
      <c r="E1639" s="214"/>
      <c r="F1639" s="214"/>
      <c r="G1639" s="214"/>
    </row>
    <row r="1640" spans="1:7" x14ac:dyDescent="0.2">
      <c r="A1640" s="213"/>
      <c r="B1640" s="214"/>
      <c r="C1640" s="213"/>
      <c r="D1640" s="213"/>
      <c r="E1640" s="214"/>
      <c r="F1640" s="214"/>
      <c r="G1640" s="214"/>
    </row>
    <row r="1641" spans="1:7" x14ac:dyDescent="0.2">
      <c r="A1641" s="213"/>
      <c r="B1641" s="214"/>
      <c r="C1641" s="213"/>
      <c r="D1641" s="213"/>
      <c r="E1641" s="214"/>
      <c r="F1641" s="214"/>
      <c r="G1641" s="214"/>
    </row>
    <row r="1642" spans="1:7" x14ac:dyDescent="0.2">
      <c r="A1642" s="213"/>
      <c r="B1642" s="214"/>
      <c r="C1642" s="213"/>
      <c r="D1642" s="213"/>
      <c r="E1642" s="214"/>
      <c r="F1642" s="214"/>
      <c r="G1642" s="214"/>
    </row>
    <row r="1643" spans="1:7" x14ac:dyDescent="0.2">
      <c r="A1643" s="213"/>
      <c r="B1643" s="214"/>
      <c r="C1643" s="213"/>
      <c r="D1643" s="213"/>
      <c r="E1643" s="214"/>
      <c r="F1643" s="214"/>
      <c r="G1643" s="214"/>
    </row>
    <row r="1644" spans="1:7" x14ac:dyDescent="0.2">
      <c r="A1644" s="213"/>
      <c r="B1644" s="214"/>
      <c r="C1644" s="213"/>
      <c r="D1644" s="213"/>
      <c r="E1644" s="214"/>
      <c r="F1644" s="214"/>
      <c r="G1644" s="214"/>
    </row>
    <row r="1645" spans="1:7" x14ac:dyDescent="0.2">
      <c r="A1645" s="213"/>
      <c r="B1645" s="214"/>
      <c r="C1645" s="213"/>
      <c r="D1645" s="213"/>
      <c r="E1645" s="214"/>
      <c r="F1645" s="214"/>
      <c r="G1645" s="214"/>
    </row>
    <row r="1646" spans="1:7" x14ac:dyDescent="0.2">
      <c r="A1646" s="213"/>
      <c r="B1646" s="214"/>
      <c r="C1646" s="213"/>
      <c r="D1646" s="213"/>
      <c r="E1646" s="214"/>
      <c r="F1646" s="214"/>
      <c r="G1646" s="214"/>
    </row>
    <row r="1647" spans="1:7" x14ac:dyDescent="0.2">
      <c r="A1647" s="213"/>
      <c r="B1647" s="214"/>
      <c r="C1647" s="213"/>
      <c r="D1647" s="213"/>
      <c r="E1647" s="214"/>
      <c r="F1647" s="214"/>
      <c r="G1647" s="214"/>
    </row>
    <row r="1648" spans="1:7" x14ac:dyDescent="0.2">
      <c r="A1648" s="213"/>
      <c r="B1648" s="214"/>
      <c r="C1648" s="213"/>
      <c r="D1648" s="213"/>
      <c r="E1648" s="214"/>
      <c r="F1648" s="214"/>
      <c r="G1648" s="214"/>
    </row>
    <row r="1649" spans="1:7" x14ac:dyDescent="0.2">
      <c r="A1649" s="213"/>
      <c r="B1649" s="214"/>
      <c r="C1649" s="213"/>
      <c r="D1649" s="213"/>
      <c r="E1649" s="214"/>
      <c r="F1649" s="214"/>
      <c r="G1649" s="214"/>
    </row>
    <row r="1650" spans="1:7" x14ac:dyDescent="0.2">
      <c r="A1650" s="213"/>
      <c r="B1650" s="214"/>
      <c r="C1650" s="213"/>
      <c r="D1650" s="213"/>
      <c r="E1650" s="214"/>
      <c r="F1650" s="214"/>
      <c r="G1650" s="214"/>
    </row>
    <row r="1651" spans="1:7" x14ac:dyDescent="0.2">
      <c r="A1651" s="213"/>
      <c r="B1651" s="214"/>
      <c r="C1651" s="213"/>
      <c r="D1651" s="213"/>
      <c r="E1651" s="214"/>
      <c r="F1651" s="214"/>
      <c r="G1651" s="214"/>
    </row>
    <row r="1652" spans="1:7" x14ac:dyDescent="0.2">
      <c r="A1652" s="213"/>
      <c r="B1652" s="214"/>
      <c r="C1652" s="213"/>
      <c r="D1652" s="213"/>
      <c r="E1652" s="214"/>
      <c r="F1652" s="214"/>
      <c r="G1652" s="214"/>
    </row>
    <row r="1653" spans="1:7" x14ac:dyDescent="0.2">
      <c r="A1653" s="213"/>
      <c r="B1653" s="214"/>
      <c r="C1653" s="213"/>
      <c r="D1653" s="213"/>
      <c r="E1653" s="214"/>
      <c r="F1653" s="214"/>
      <c r="G1653" s="214"/>
    </row>
    <row r="1654" spans="1:7" x14ac:dyDescent="0.2">
      <c r="A1654" s="213"/>
      <c r="B1654" s="214"/>
      <c r="C1654" s="213"/>
      <c r="D1654" s="213"/>
      <c r="E1654" s="214"/>
      <c r="F1654" s="214"/>
      <c r="G1654" s="214"/>
    </row>
    <row r="1655" spans="1:7" x14ac:dyDescent="0.2">
      <c r="A1655" s="213"/>
      <c r="B1655" s="214"/>
      <c r="C1655" s="213"/>
      <c r="D1655" s="213"/>
      <c r="E1655" s="214"/>
      <c r="F1655" s="214"/>
      <c r="G1655" s="214"/>
    </row>
    <row r="1656" spans="1:7" x14ac:dyDescent="0.2">
      <c r="A1656" s="213"/>
      <c r="B1656" s="214"/>
      <c r="C1656" s="213"/>
      <c r="D1656" s="213"/>
      <c r="E1656" s="214"/>
      <c r="F1656" s="214"/>
      <c r="G1656" s="214"/>
    </row>
    <row r="1657" spans="1:7" x14ac:dyDescent="0.2">
      <c r="A1657" s="213"/>
      <c r="B1657" s="214"/>
      <c r="C1657" s="213"/>
      <c r="D1657" s="213"/>
      <c r="E1657" s="214"/>
      <c r="F1657" s="214"/>
      <c r="G1657" s="214"/>
    </row>
    <row r="1658" spans="1:7" x14ac:dyDescent="0.2">
      <c r="A1658" s="213"/>
      <c r="B1658" s="214"/>
      <c r="C1658" s="213"/>
      <c r="D1658" s="213"/>
      <c r="E1658" s="214"/>
      <c r="F1658" s="214"/>
      <c r="G1658" s="214"/>
    </row>
    <row r="1659" spans="1:7" x14ac:dyDescent="0.2">
      <c r="A1659" s="213"/>
      <c r="B1659" s="214"/>
      <c r="C1659" s="213"/>
      <c r="D1659" s="213"/>
      <c r="E1659" s="214"/>
      <c r="F1659" s="214"/>
      <c r="G1659" s="214"/>
    </row>
    <row r="1660" spans="1:7" x14ac:dyDescent="0.2">
      <c r="A1660" s="213"/>
      <c r="B1660" s="214"/>
      <c r="C1660" s="213"/>
      <c r="D1660" s="213"/>
      <c r="E1660" s="214"/>
      <c r="F1660" s="214"/>
      <c r="G1660" s="214"/>
    </row>
    <row r="1661" spans="1:7" x14ac:dyDescent="0.2">
      <c r="A1661" s="213"/>
      <c r="B1661" s="214"/>
      <c r="C1661" s="213"/>
      <c r="D1661" s="213"/>
      <c r="E1661" s="214"/>
      <c r="F1661" s="214"/>
      <c r="G1661" s="214"/>
    </row>
    <row r="1662" spans="1:7" x14ac:dyDescent="0.2">
      <c r="A1662" s="213"/>
      <c r="B1662" s="214"/>
      <c r="C1662" s="213"/>
      <c r="D1662" s="213"/>
      <c r="E1662" s="214"/>
      <c r="F1662" s="214"/>
      <c r="G1662" s="214"/>
    </row>
    <row r="1663" spans="1:7" x14ac:dyDescent="0.2">
      <c r="A1663" s="213"/>
      <c r="B1663" s="214"/>
      <c r="C1663" s="213"/>
      <c r="D1663" s="213"/>
      <c r="E1663" s="214"/>
      <c r="F1663" s="214"/>
      <c r="G1663" s="214"/>
    </row>
    <row r="1664" spans="1:7" x14ac:dyDescent="0.2">
      <c r="A1664" s="213"/>
      <c r="B1664" s="214"/>
      <c r="C1664" s="213"/>
      <c r="D1664" s="213"/>
      <c r="E1664" s="214"/>
      <c r="F1664" s="214"/>
      <c r="G1664" s="214"/>
    </row>
    <row r="1665" spans="1:7" x14ac:dyDescent="0.2">
      <c r="A1665" s="213"/>
      <c r="B1665" s="214"/>
      <c r="C1665" s="213"/>
      <c r="D1665" s="213"/>
      <c r="E1665" s="214"/>
      <c r="F1665" s="214"/>
      <c r="G1665" s="214"/>
    </row>
    <row r="1666" spans="1:7" x14ac:dyDescent="0.2">
      <c r="A1666" s="213"/>
      <c r="B1666" s="214"/>
      <c r="C1666" s="213"/>
      <c r="D1666" s="213"/>
      <c r="E1666" s="214"/>
      <c r="F1666" s="214"/>
      <c r="G1666" s="214"/>
    </row>
    <row r="1667" spans="1:7" x14ac:dyDescent="0.2">
      <c r="A1667" s="213"/>
      <c r="B1667" s="214"/>
      <c r="C1667" s="213"/>
      <c r="D1667" s="213"/>
      <c r="E1667" s="214"/>
      <c r="F1667" s="214"/>
      <c r="G1667" s="214"/>
    </row>
    <row r="1668" spans="1:7" x14ac:dyDescent="0.2">
      <c r="A1668" s="213"/>
      <c r="B1668" s="214"/>
      <c r="C1668" s="213"/>
      <c r="D1668" s="213"/>
      <c r="E1668" s="214"/>
      <c r="F1668" s="214"/>
      <c r="G1668" s="214"/>
    </row>
    <row r="1669" spans="1:7" x14ac:dyDescent="0.2">
      <c r="A1669" s="213"/>
      <c r="B1669" s="214"/>
      <c r="C1669" s="213"/>
      <c r="D1669" s="213"/>
      <c r="E1669" s="214"/>
      <c r="F1669" s="214"/>
      <c r="G1669" s="214"/>
    </row>
    <row r="1670" spans="1:7" x14ac:dyDescent="0.2">
      <c r="A1670" s="213"/>
      <c r="B1670" s="214"/>
      <c r="C1670" s="213"/>
      <c r="D1670" s="213"/>
      <c r="E1670" s="214"/>
      <c r="F1670" s="214"/>
      <c r="G1670" s="214"/>
    </row>
    <row r="1671" spans="1:7" x14ac:dyDescent="0.2">
      <c r="A1671" s="213"/>
      <c r="B1671" s="214"/>
      <c r="C1671" s="213"/>
      <c r="D1671" s="213"/>
      <c r="E1671" s="214"/>
      <c r="F1671" s="214"/>
      <c r="G1671" s="214"/>
    </row>
    <row r="1672" spans="1:7" x14ac:dyDescent="0.2">
      <c r="A1672" s="213"/>
      <c r="B1672" s="214"/>
      <c r="C1672" s="213"/>
      <c r="D1672" s="213"/>
      <c r="E1672" s="214"/>
      <c r="F1672" s="214"/>
      <c r="G1672" s="214"/>
    </row>
    <row r="1673" spans="1:7" x14ac:dyDescent="0.2">
      <c r="A1673" s="213"/>
      <c r="B1673" s="214"/>
      <c r="C1673" s="213"/>
      <c r="D1673" s="213"/>
      <c r="E1673" s="214"/>
      <c r="F1673" s="214"/>
      <c r="G1673" s="214"/>
    </row>
    <row r="1674" spans="1:7" x14ac:dyDescent="0.2">
      <c r="A1674" s="213"/>
      <c r="B1674" s="214"/>
      <c r="C1674" s="213"/>
      <c r="D1674" s="213"/>
      <c r="E1674" s="214"/>
      <c r="F1674" s="214"/>
      <c r="G1674" s="214"/>
    </row>
    <row r="1675" spans="1:7" x14ac:dyDescent="0.2">
      <c r="A1675" s="213"/>
      <c r="B1675" s="214"/>
      <c r="C1675" s="213"/>
      <c r="D1675" s="213"/>
      <c r="E1675" s="214"/>
      <c r="F1675" s="214"/>
      <c r="G1675" s="214"/>
    </row>
    <row r="1676" spans="1:7" x14ac:dyDescent="0.2">
      <c r="A1676" s="213"/>
      <c r="B1676" s="214"/>
      <c r="C1676" s="213"/>
      <c r="D1676" s="213"/>
      <c r="E1676" s="214"/>
      <c r="F1676" s="214"/>
      <c r="G1676" s="214"/>
    </row>
    <row r="1677" spans="1:7" x14ac:dyDescent="0.2">
      <c r="A1677" s="213"/>
      <c r="B1677" s="214"/>
      <c r="C1677" s="213"/>
      <c r="D1677" s="213"/>
      <c r="E1677" s="214"/>
      <c r="F1677" s="214"/>
      <c r="G1677" s="214"/>
    </row>
    <row r="1678" spans="1:7" x14ac:dyDescent="0.2">
      <c r="A1678" s="213"/>
      <c r="B1678" s="214"/>
      <c r="C1678" s="213"/>
      <c r="D1678" s="213"/>
      <c r="E1678" s="214"/>
      <c r="F1678" s="214"/>
      <c r="G1678" s="214"/>
    </row>
    <row r="1679" spans="1:7" x14ac:dyDescent="0.2">
      <c r="A1679" s="213"/>
      <c r="B1679" s="214"/>
      <c r="C1679" s="213"/>
      <c r="D1679" s="213"/>
      <c r="E1679" s="214"/>
      <c r="F1679" s="214"/>
      <c r="G1679" s="214"/>
    </row>
    <row r="1680" spans="1:7" x14ac:dyDescent="0.2">
      <c r="A1680" s="213"/>
      <c r="B1680" s="214"/>
      <c r="C1680" s="213"/>
      <c r="D1680" s="213"/>
      <c r="E1680" s="214"/>
      <c r="F1680" s="214"/>
      <c r="G1680" s="214"/>
    </row>
    <row r="1681" spans="1:7" x14ac:dyDescent="0.2">
      <c r="A1681" s="213"/>
      <c r="B1681" s="214"/>
      <c r="C1681" s="213"/>
      <c r="D1681" s="213"/>
      <c r="E1681" s="214"/>
      <c r="F1681" s="214"/>
      <c r="G1681" s="214"/>
    </row>
    <row r="1682" spans="1:7" x14ac:dyDescent="0.2">
      <c r="A1682" s="213"/>
      <c r="B1682" s="214"/>
      <c r="C1682" s="213"/>
      <c r="D1682" s="213"/>
      <c r="E1682" s="214"/>
      <c r="F1682" s="214"/>
      <c r="G1682" s="214"/>
    </row>
    <row r="1683" spans="1:7" x14ac:dyDescent="0.2">
      <c r="A1683" s="213"/>
      <c r="B1683" s="214"/>
      <c r="C1683" s="213"/>
      <c r="D1683" s="213"/>
      <c r="E1683" s="214"/>
      <c r="F1683" s="214"/>
      <c r="G1683" s="214"/>
    </row>
    <row r="1684" spans="1:7" x14ac:dyDescent="0.2">
      <c r="A1684" s="213"/>
      <c r="B1684" s="214"/>
      <c r="C1684" s="213"/>
      <c r="D1684" s="213"/>
      <c r="E1684" s="214"/>
      <c r="F1684" s="214"/>
      <c r="G1684" s="214"/>
    </row>
    <row r="1685" spans="1:7" x14ac:dyDescent="0.2">
      <c r="A1685" s="213"/>
      <c r="B1685" s="214"/>
      <c r="C1685" s="213"/>
      <c r="D1685" s="213"/>
      <c r="E1685" s="214"/>
      <c r="F1685" s="214"/>
      <c r="G1685" s="214"/>
    </row>
    <row r="1686" spans="1:7" x14ac:dyDescent="0.2">
      <c r="A1686" s="213"/>
      <c r="B1686" s="214"/>
      <c r="C1686" s="213"/>
      <c r="D1686" s="213"/>
      <c r="E1686" s="214"/>
      <c r="F1686" s="214"/>
      <c r="G1686" s="214"/>
    </row>
    <row r="1687" spans="1:7" x14ac:dyDescent="0.2">
      <c r="A1687" s="213"/>
      <c r="B1687" s="214"/>
      <c r="C1687" s="213"/>
      <c r="D1687" s="213"/>
      <c r="E1687" s="214"/>
      <c r="F1687" s="214"/>
      <c r="G1687" s="214"/>
    </row>
    <row r="1688" spans="1:7" x14ac:dyDescent="0.2">
      <c r="A1688" s="213"/>
      <c r="B1688" s="214"/>
      <c r="C1688" s="213"/>
      <c r="D1688" s="213"/>
      <c r="E1688" s="214"/>
      <c r="F1688" s="214"/>
      <c r="G1688" s="214"/>
    </row>
    <row r="1689" spans="1:7" x14ac:dyDescent="0.2">
      <c r="A1689" s="213"/>
      <c r="B1689" s="214"/>
      <c r="C1689" s="213"/>
      <c r="D1689" s="213"/>
      <c r="E1689" s="214"/>
      <c r="F1689" s="214"/>
      <c r="G1689" s="214"/>
    </row>
    <row r="1690" spans="1:7" x14ac:dyDescent="0.2">
      <c r="A1690" s="213"/>
      <c r="B1690" s="214"/>
      <c r="C1690" s="213"/>
      <c r="D1690" s="213"/>
      <c r="E1690" s="214"/>
      <c r="F1690" s="214"/>
      <c r="G1690" s="214"/>
    </row>
    <row r="1691" spans="1:7" x14ac:dyDescent="0.2">
      <c r="A1691" s="213"/>
      <c r="B1691" s="214"/>
      <c r="C1691" s="213"/>
      <c r="D1691" s="213"/>
      <c r="E1691" s="214"/>
      <c r="F1691" s="214"/>
      <c r="G1691" s="214"/>
    </row>
    <row r="1692" spans="1:7" x14ac:dyDescent="0.2">
      <c r="A1692" s="213"/>
      <c r="B1692" s="214"/>
      <c r="C1692" s="213"/>
      <c r="D1692" s="213"/>
      <c r="E1692" s="214"/>
      <c r="F1692" s="214"/>
      <c r="G1692" s="214"/>
    </row>
    <row r="1693" spans="1:7" x14ac:dyDescent="0.2">
      <c r="A1693" s="213"/>
      <c r="B1693" s="214"/>
      <c r="C1693" s="213"/>
      <c r="D1693" s="213"/>
      <c r="E1693" s="214"/>
      <c r="F1693" s="214"/>
      <c r="G1693" s="214"/>
    </row>
    <row r="1694" spans="1:7" x14ac:dyDescent="0.2">
      <c r="A1694" s="213"/>
      <c r="B1694" s="214"/>
      <c r="C1694" s="213"/>
      <c r="D1694" s="213"/>
      <c r="E1694" s="214"/>
      <c r="F1694" s="214"/>
      <c r="G1694" s="214"/>
    </row>
    <row r="1695" spans="1:7" x14ac:dyDescent="0.2">
      <c r="A1695" s="213"/>
      <c r="B1695" s="214"/>
      <c r="C1695" s="213"/>
      <c r="D1695" s="213"/>
      <c r="E1695" s="214"/>
      <c r="F1695" s="214"/>
      <c r="G1695" s="214"/>
    </row>
    <row r="1696" spans="1:7" x14ac:dyDescent="0.2">
      <c r="A1696" s="213"/>
      <c r="B1696" s="214"/>
      <c r="C1696" s="213"/>
      <c r="D1696" s="213"/>
      <c r="E1696" s="214"/>
      <c r="F1696" s="214"/>
      <c r="G1696" s="214"/>
    </row>
    <row r="1697" spans="1:7" x14ac:dyDescent="0.2">
      <c r="A1697" s="213"/>
      <c r="B1697" s="214"/>
      <c r="C1697" s="213"/>
      <c r="D1697" s="213"/>
      <c r="E1697" s="214"/>
      <c r="F1697" s="214"/>
      <c r="G1697" s="214"/>
    </row>
    <row r="1698" spans="1:7" x14ac:dyDescent="0.2">
      <c r="A1698" s="213"/>
      <c r="B1698" s="214"/>
      <c r="C1698" s="213"/>
      <c r="D1698" s="213"/>
      <c r="E1698" s="214"/>
      <c r="F1698" s="214"/>
      <c r="G1698" s="214"/>
    </row>
    <row r="1699" spans="1:7" x14ac:dyDescent="0.2">
      <c r="A1699" s="213"/>
      <c r="B1699" s="214"/>
      <c r="C1699" s="213"/>
      <c r="D1699" s="213"/>
      <c r="E1699" s="214"/>
      <c r="F1699" s="214"/>
      <c r="G1699" s="214"/>
    </row>
    <row r="1700" spans="1:7" x14ac:dyDescent="0.2">
      <c r="A1700" s="213"/>
      <c r="B1700" s="214"/>
      <c r="C1700" s="213"/>
      <c r="D1700" s="213"/>
      <c r="E1700" s="214"/>
      <c r="F1700" s="214"/>
      <c r="G1700" s="214"/>
    </row>
    <row r="1701" spans="1:7" x14ac:dyDescent="0.2">
      <c r="A1701" s="213"/>
      <c r="B1701" s="214"/>
      <c r="C1701" s="213"/>
      <c r="D1701" s="213"/>
      <c r="E1701" s="214"/>
      <c r="F1701" s="214"/>
      <c r="G1701" s="214"/>
    </row>
    <row r="1702" spans="1:7" x14ac:dyDescent="0.2">
      <c r="A1702" s="213"/>
      <c r="B1702" s="214"/>
      <c r="C1702" s="213"/>
      <c r="D1702" s="213"/>
      <c r="E1702" s="214"/>
      <c r="F1702" s="214"/>
      <c r="G1702" s="214"/>
    </row>
    <row r="1703" spans="1:7" x14ac:dyDescent="0.2">
      <c r="A1703" s="213"/>
      <c r="B1703" s="214"/>
      <c r="C1703" s="213"/>
      <c r="D1703" s="213"/>
      <c r="E1703" s="214"/>
      <c r="F1703" s="214"/>
      <c r="G1703" s="214"/>
    </row>
    <row r="1704" spans="1:7" x14ac:dyDescent="0.2">
      <c r="A1704" s="213"/>
      <c r="B1704" s="214"/>
      <c r="C1704" s="213"/>
      <c r="D1704" s="213"/>
      <c r="E1704" s="214"/>
      <c r="F1704" s="214"/>
      <c r="G1704" s="214"/>
    </row>
    <row r="1705" spans="1:7" x14ac:dyDescent="0.2">
      <c r="A1705" s="213"/>
      <c r="B1705" s="214"/>
      <c r="C1705" s="213"/>
      <c r="D1705" s="213"/>
      <c r="E1705" s="214"/>
      <c r="F1705" s="214"/>
      <c r="G1705" s="214"/>
    </row>
    <row r="1706" spans="1:7" x14ac:dyDescent="0.2">
      <c r="A1706" s="213"/>
      <c r="B1706" s="214"/>
      <c r="C1706" s="213"/>
      <c r="D1706" s="213"/>
      <c r="E1706" s="214"/>
      <c r="F1706" s="214"/>
      <c r="G1706" s="214"/>
    </row>
    <row r="1707" spans="1:7" x14ac:dyDescent="0.2">
      <c r="A1707" s="213"/>
      <c r="B1707" s="214"/>
      <c r="C1707" s="213"/>
      <c r="D1707" s="213"/>
      <c r="E1707" s="214"/>
      <c r="F1707" s="214"/>
      <c r="G1707" s="214"/>
    </row>
    <row r="1708" spans="1:7" x14ac:dyDescent="0.2">
      <c r="A1708" s="213"/>
      <c r="B1708" s="214"/>
      <c r="C1708" s="213"/>
      <c r="D1708" s="213"/>
      <c r="E1708" s="214"/>
      <c r="F1708" s="214"/>
      <c r="G1708" s="214"/>
    </row>
    <row r="1709" spans="1:7" x14ac:dyDescent="0.2">
      <c r="A1709" s="213"/>
      <c r="B1709" s="214"/>
      <c r="C1709" s="213"/>
      <c r="D1709" s="213"/>
      <c r="E1709" s="214"/>
      <c r="F1709" s="214"/>
      <c r="G1709" s="214"/>
    </row>
    <row r="1710" spans="1:7" x14ac:dyDescent="0.2">
      <c r="A1710" s="213"/>
      <c r="B1710" s="214"/>
      <c r="C1710" s="213"/>
      <c r="D1710" s="213"/>
      <c r="E1710" s="214"/>
      <c r="F1710" s="214"/>
      <c r="G1710" s="214"/>
    </row>
    <row r="1711" spans="1:7" x14ac:dyDescent="0.2">
      <c r="A1711" s="213"/>
      <c r="B1711" s="214"/>
      <c r="C1711" s="213"/>
      <c r="D1711" s="213"/>
      <c r="E1711" s="214"/>
      <c r="F1711" s="214"/>
      <c r="G1711" s="214"/>
    </row>
    <row r="1712" spans="1:7" x14ac:dyDescent="0.2">
      <c r="A1712" s="213"/>
      <c r="B1712" s="214"/>
      <c r="C1712" s="213"/>
      <c r="D1712" s="213"/>
      <c r="E1712" s="214"/>
      <c r="F1712" s="214"/>
      <c r="G1712" s="214"/>
    </row>
    <row r="1713" spans="1:7" x14ac:dyDescent="0.2">
      <c r="A1713" s="213"/>
      <c r="B1713" s="214"/>
      <c r="C1713" s="213"/>
      <c r="D1713" s="213"/>
      <c r="E1713" s="214"/>
      <c r="F1713" s="214"/>
      <c r="G1713" s="214"/>
    </row>
    <row r="1714" spans="1:7" x14ac:dyDescent="0.2">
      <c r="A1714" s="213"/>
      <c r="B1714" s="214"/>
      <c r="C1714" s="213"/>
      <c r="D1714" s="213"/>
      <c r="E1714" s="214"/>
      <c r="F1714" s="214"/>
      <c r="G1714" s="214"/>
    </row>
    <row r="1715" spans="1:7" x14ac:dyDescent="0.2">
      <c r="A1715" s="213"/>
      <c r="B1715" s="214"/>
      <c r="C1715" s="213"/>
      <c r="D1715" s="213"/>
      <c r="E1715" s="214"/>
      <c r="F1715" s="214"/>
      <c r="G1715" s="214"/>
    </row>
    <row r="1716" spans="1:7" x14ac:dyDescent="0.2">
      <c r="A1716" s="213"/>
      <c r="B1716" s="214"/>
      <c r="C1716" s="213"/>
      <c r="D1716" s="213"/>
      <c r="E1716" s="214"/>
      <c r="F1716" s="214"/>
      <c r="G1716" s="214"/>
    </row>
    <row r="1717" spans="1:7" x14ac:dyDescent="0.2">
      <c r="A1717" s="213"/>
      <c r="B1717" s="214"/>
      <c r="C1717" s="213"/>
      <c r="D1717" s="213"/>
      <c r="E1717" s="214"/>
      <c r="F1717" s="214"/>
      <c r="G1717" s="214"/>
    </row>
    <row r="1718" spans="1:7" x14ac:dyDescent="0.2">
      <c r="A1718" s="213"/>
      <c r="B1718" s="214"/>
      <c r="C1718" s="213"/>
      <c r="D1718" s="213"/>
      <c r="E1718" s="214"/>
      <c r="F1718" s="214"/>
      <c r="G1718" s="214"/>
    </row>
    <row r="1719" spans="1:7" x14ac:dyDescent="0.2">
      <c r="A1719" s="213"/>
      <c r="B1719" s="214"/>
      <c r="C1719" s="213"/>
      <c r="D1719" s="213"/>
      <c r="E1719" s="214"/>
      <c r="F1719" s="214"/>
      <c r="G1719" s="214"/>
    </row>
    <row r="1720" spans="1:7" x14ac:dyDescent="0.2">
      <c r="A1720" s="213"/>
      <c r="B1720" s="214"/>
      <c r="C1720" s="213"/>
      <c r="D1720" s="213"/>
      <c r="E1720" s="214"/>
      <c r="F1720" s="214"/>
      <c r="G1720" s="214"/>
    </row>
    <row r="1721" spans="1:7" x14ac:dyDescent="0.2">
      <c r="A1721" s="213"/>
      <c r="B1721" s="214"/>
      <c r="C1721" s="213"/>
      <c r="D1721" s="213"/>
      <c r="E1721" s="214"/>
      <c r="F1721" s="214"/>
      <c r="G1721" s="214"/>
    </row>
    <row r="1722" spans="1:7" x14ac:dyDescent="0.2">
      <c r="A1722" s="213"/>
      <c r="B1722" s="214"/>
      <c r="C1722" s="213"/>
      <c r="D1722" s="213"/>
      <c r="E1722" s="214"/>
      <c r="F1722" s="214"/>
      <c r="G1722" s="214"/>
    </row>
    <row r="1723" spans="1:7" x14ac:dyDescent="0.2">
      <c r="A1723" s="213"/>
      <c r="B1723" s="214"/>
      <c r="C1723" s="213"/>
      <c r="D1723" s="213"/>
      <c r="E1723" s="214"/>
      <c r="F1723" s="214"/>
      <c r="G1723" s="214"/>
    </row>
    <row r="1724" spans="1:7" x14ac:dyDescent="0.2">
      <c r="A1724" s="213"/>
      <c r="B1724" s="214"/>
      <c r="C1724" s="213"/>
      <c r="D1724" s="213"/>
      <c r="E1724" s="214"/>
      <c r="F1724" s="214"/>
      <c r="G1724" s="214"/>
    </row>
    <row r="1725" spans="1:7" x14ac:dyDescent="0.2">
      <c r="A1725" s="213"/>
      <c r="B1725" s="214"/>
      <c r="C1725" s="213"/>
      <c r="D1725" s="213"/>
      <c r="E1725" s="214"/>
      <c r="F1725" s="214"/>
      <c r="G1725" s="214"/>
    </row>
    <row r="1726" spans="1:7" x14ac:dyDescent="0.2">
      <c r="A1726" s="213"/>
      <c r="B1726" s="214"/>
      <c r="C1726" s="213"/>
      <c r="D1726" s="213"/>
      <c r="E1726" s="214"/>
      <c r="F1726" s="214"/>
      <c r="G1726" s="214"/>
    </row>
    <row r="1727" spans="1:7" x14ac:dyDescent="0.2">
      <c r="A1727" s="213"/>
      <c r="B1727" s="214"/>
      <c r="C1727" s="213"/>
      <c r="D1727" s="213"/>
      <c r="E1727" s="214"/>
      <c r="F1727" s="214"/>
      <c r="G1727" s="214"/>
    </row>
    <row r="1728" spans="1:7" x14ac:dyDescent="0.2">
      <c r="A1728" s="213"/>
      <c r="B1728" s="214"/>
      <c r="C1728" s="213"/>
      <c r="D1728" s="213"/>
      <c r="E1728" s="214"/>
      <c r="F1728" s="214"/>
      <c r="G1728" s="214"/>
    </row>
    <row r="1729" spans="1:7" x14ac:dyDescent="0.2">
      <c r="A1729" s="213"/>
      <c r="B1729" s="214"/>
      <c r="C1729" s="213"/>
      <c r="D1729" s="213"/>
      <c r="E1729" s="214"/>
      <c r="F1729" s="214"/>
      <c r="G1729" s="214"/>
    </row>
    <row r="1730" spans="1:7" x14ac:dyDescent="0.2">
      <c r="A1730" s="213"/>
      <c r="B1730" s="214"/>
      <c r="C1730" s="213"/>
      <c r="D1730" s="213"/>
      <c r="E1730" s="214"/>
      <c r="F1730" s="214"/>
      <c r="G1730" s="214"/>
    </row>
    <row r="1731" spans="1:7" x14ac:dyDescent="0.2">
      <c r="A1731" s="213"/>
      <c r="B1731" s="214"/>
      <c r="C1731" s="213"/>
      <c r="D1731" s="213"/>
      <c r="E1731" s="214"/>
      <c r="F1731" s="214"/>
      <c r="G1731" s="214"/>
    </row>
    <row r="1732" spans="1:7" x14ac:dyDescent="0.2">
      <c r="A1732" s="213"/>
      <c r="B1732" s="214"/>
      <c r="C1732" s="213"/>
      <c r="D1732" s="213"/>
      <c r="E1732" s="214"/>
      <c r="F1732" s="214"/>
      <c r="G1732" s="214"/>
    </row>
    <row r="1733" spans="1:7" x14ac:dyDescent="0.2">
      <c r="A1733" s="213"/>
      <c r="B1733" s="214"/>
      <c r="C1733" s="213"/>
      <c r="D1733" s="213"/>
      <c r="E1733" s="214"/>
      <c r="F1733" s="214"/>
      <c r="G1733" s="214"/>
    </row>
    <row r="1734" spans="1:7" x14ac:dyDescent="0.2">
      <c r="A1734" s="213"/>
      <c r="B1734" s="214"/>
      <c r="C1734" s="213"/>
      <c r="D1734" s="213"/>
      <c r="E1734" s="214"/>
      <c r="F1734" s="214"/>
      <c r="G1734" s="214"/>
    </row>
    <row r="1735" spans="1:7" x14ac:dyDescent="0.2">
      <c r="A1735" s="213"/>
      <c r="B1735" s="214"/>
      <c r="C1735" s="213"/>
      <c r="D1735" s="213"/>
      <c r="E1735" s="214"/>
      <c r="F1735" s="214"/>
      <c r="G1735" s="214"/>
    </row>
    <row r="1736" spans="1:7" x14ac:dyDescent="0.2">
      <c r="A1736" s="213"/>
      <c r="B1736" s="214"/>
      <c r="C1736" s="213"/>
      <c r="D1736" s="213"/>
      <c r="E1736" s="214"/>
      <c r="F1736" s="214"/>
      <c r="G1736" s="214"/>
    </row>
    <row r="1737" spans="1:7" x14ac:dyDescent="0.2">
      <c r="A1737" s="213"/>
      <c r="B1737" s="214"/>
      <c r="C1737" s="213"/>
      <c r="D1737" s="213"/>
      <c r="E1737" s="214"/>
      <c r="F1737" s="214"/>
      <c r="G1737" s="214"/>
    </row>
    <row r="1738" spans="1:7" x14ac:dyDescent="0.2">
      <c r="A1738" s="213"/>
      <c r="B1738" s="214"/>
      <c r="C1738" s="213"/>
      <c r="D1738" s="213"/>
      <c r="E1738" s="214"/>
      <c r="F1738" s="214"/>
      <c r="G1738" s="214"/>
    </row>
    <row r="1739" spans="1:7" x14ac:dyDescent="0.2">
      <c r="A1739" s="213"/>
      <c r="B1739" s="214"/>
      <c r="C1739" s="213"/>
      <c r="D1739" s="213"/>
      <c r="E1739" s="214"/>
      <c r="F1739" s="214"/>
      <c r="G1739" s="214"/>
    </row>
    <row r="1740" spans="1:7" x14ac:dyDescent="0.2">
      <c r="A1740" s="213"/>
      <c r="B1740" s="214"/>
      <c r="C1740" s="213"/>
      <c r="D1740" s="213"/>
      <c r="E1740" s="214"/>
      <c r="F1740" s="214"/>
      <c r="G1740" s="214"/>
    </row>
    <row r="1741" spans="1:7" x14ac:dyDescent="0.2">
      <c r="A1741" s="213"/>
      <c r="B1741" s="214"/>
      <c r="C1741" s="213"/>
      <c r="D1741" s="213"/>
      <c r="E1741" s="214"/>
      <c r="F1741" s="214"/>
      <c r="G1741" s="214"/>
    </row>
    <row r="1742" spans="1:7" x14ac:dyDescent="0.2">
      <c r="A1742" s="213"/>
      <c r="B1742" s="214"/>
      <c r="C1742" s="213"/>
      <c r="D1742" s="213"/>
      <c r="E1742" s="214"/>
      <c r="F1742" s="214"/>
      <c r="G1742" s="214"/>
    </row>
    <row r="1743" spans="1:7" x14ac:dyDescent="0.2">
      <c r="A1743" s="213"/>
      <c r="B1743" s="214"/>
      <c r="C1743" s="213"/>
      <c r="D1743" s="213"/>
      <c r="E1743" s="214"/>
      <c r="F1743" s="214"/>
      <c r="G1743" s="214"/>
    </row>
    <row r="1744" spans="1:7" x14ac:dyDescent="0.2">
      <c r="A1744" s="213"/>
      <c r="B1744" s="214"/>
      <c r="C1744" s="213"/>
      <c r="D1744" s="213"/>
      <c r="E1744" s="214"/>
      <c r="F1744" s="214"/>
      <c r="G1744" s="214"/>
    </row>
    <row r="1745" spans="1:7" x14ac:dyDescent="0.2">
      <c r="A1745" s="213"/>
      <c r="B1745" s="214"/>
      <c r="C1745" s="213"/>
      <c r="D1745" s="213"/>
      <c r="E1745" s="214"/>
      <c r="F1745" s="214"/>
      <c r="G1745" s="214"/>
    </row>
    <row r="1746" spans="1:7" x14ac:dyDescent="0.2">
      <c r="A1746" s="213"/>
      <c r="B1746" s="214"/>
      <c r="C1746" s="213"/>
      <c r="D1746" s="213"/>
      <c r="E1746" s="214"/>
      <c r="F1746" s="214"/>
      <c r="G1746" s="214"/>
    </row>
    <row r="1747" spans="1:7" x14ac:dyDescent="0.2">
      <c r="A1747" s="213"/>
      <c r="B1747" s="214"/>
      <c r="C1747" s="213"/>
      <c r="D1747" s="213"/>
      <c r="E1747" s="214"/>
      <c r="F1747" s="214"/>
      <c r="G1747" s="214"/>
    </row>
    <row r="1748" spans="1:7" x14ac:dyDescent="0.2">
      <c r="A1748" s="213"/>
      <c r="B1748" s="214"/>
      <c r="C1748" s="213"/>
      <c r="D1748" s="213"/>
      <c r="E1748" s="214"/>
      <c r="F1748" s="214"/>
      <c r="G1748" s="214"/>
    </row>
    <row r="1749" spans="1:7" x14ac:dyDescent="0.2">
      <c r="A1749" s="213"/>
      <c r="B1749" s="214"/>
      <c r="C1749" s="213"/>
      <c r="D1749" s="213"/>
      <c r="E1749" s="214"/>
      <c r="F1749" s="214"/>
      <c r="G1749" s="214"/>
    </row>
    <row r="1750" spans="1:7" x14ac:dyDescent="0.2">
      <c r="A1750" s="213"/>
      <c r="B1750" s="214"/>
      <c r="C1750" s="213"/>
      <c r="D1750" s="213"/>
      <c r="E1750" s="214"/>
      <c r="F1750" s="214"/>
      <c r="G1750" s="214"/>
    </row>
    <row r="1751" spans="1:7" x14ac:dyDescent="0.2">
      <c r="A1751" s="213"/>
      <c r="B1751" s="214"/>
      <c r="C1751" s="213"/>
      <c r="D1751" s="213"/>
      <c r="E1751" s="214"/>
      <c r="F1751" s="214"/>
      <c r="G1751" s="214"/>
    </row>
    <row r="1752" spans="1:7" x14ac:dyDescent="0.2">
      <c r="A1752" s="213"/>
      <c r="B1752" s="214"/>
      <c r="C1752" s="213"/>
      <c r="D1752" s="213"/>
      <c r="E1752" s="214"/>
      <c r="F1752" s="214"/>
      <c r="G1752" s="214"/>
    </row>
    <row r="1753" spans="1:7" x14ac:dyDescent="0.2">
      <c r="A1753" s="213"/>
      <c r="B1753" s="214"/>
      <c r="C1753" s="213"/>
      <c r="D1753" s="213"/>
      <c r="E1753" s="214"/>
      <c r="F1753" s="214"/>
      <c r="G1753" s="214"/>
    </row>
    <row r="1754" spans="1:7" x14ac:dyDescent="0.2">
      <c r="A1754" s="213"/>
      <c r="B1754" s="214"/>
      <c r="C1754" s="213"/>
      <c r="D1754" s="213"/>
      <c r="E1754" s="214"/>
      <c r="F1754" s="214"/>
      <c r="G1754" s="214"/>
    </row>
    <row r="1755" spans="1:7" x14ac:dyDescent="0.2">
      <c r="A1755" s="213"/>
      <c r="B1755" s="214"/>
      <c r="C1755" s="213"/>
      <c r="D1755" s="213"/>
      <c r="E1755" s="214"/>
      <c r="F1755" s="214"/>
      <c r="G1755" s="214"/>
    </row>
    <row r="1756" spans="1:7" x14ac:dyDescent="0.2">
      <c r="A1756" s="213"/>
      <c r="B1756" s="214"/>
      <c r="C1756" s="213"/>
      <c r="D1756" s="213"/>
      <c r="E1756" s="214"/>
      <c r="F1756" s="214"/>
      <c r="G1756" s="214"/>
    </row>
    <row r="1757" spans="1:7" x14ac:dyDescent="0.2">
      <c r="A1757" s="213"/>
      <c r="B1757" s="214"/>
      <c r="C1757" s="213"/>
      <c r="D1757" s="213"/>
      <c r="E1757" s="214"/>
      <c r="F1757" s="214"/>
      <c r="G1757" s="214"/>
    </row>
    <row r="1758" spans="1:7" x14ac:dyDescent="0.2">
      <c r="A1758" s="213"/>
      <c r="B1758" s="214"/>
      <c r="C1758" s="213"/>
      <c r="D1758" s="213"/>
      <c r="E1758" s="214"/>
      <c r="F1758" s="214"/>
      <c r="G1758" s="214"/>
    </row>
    <row r="1759" spans="1:7" x14ac:dyDescent="0.2">
      <c r="A1759" s="213"/>
      <c r="B1759" s="214"/>
      <c r="C1759" s="213"/>
      <c r="D1759" s="213"/>
      <c r="E1759" s="214"/>
      <c r="F1759" s="214"/>
      <c r="G1759" s="214"/>
    </row>
    <row r="1760" spans="1:7" x14ac:dyDescent="0.2">
      <c r="A1760" s="213"/>
      <c r="B1760" s="214"/>
      <c r="C1760" s="213"/>
      <c r="D1760" s="213"/>
      <c r="E1760" s="214"/>
      <c r="F1760" s="214"/>
      <c r="G1760" s="214"/>
    </row>
    <row r="1761" spans="1:7" x14ac:dyDescent="0.2">
      <c r="A1761" s="213"/>
      <c r="B1761" s="214"/>
      <c r="C1761" s="213"/>
      <c r="D1761" s="213"/>
      <c r="E1761" s="214"/>
      <c r="F1761" s="214"/>
      <c r="G1761" s="214"/>
    </row>
    <row r="1762" spans="1:7" x14ac:dyDescent="0.2">
      <c r="A1762" s="213"/>
      <c r="B1762" s="214"/>
      <c r="C1762" s="213"/>
      <c r="D1762" s="213"/>
      <c r="E1762" s="214"/>
      <c r="F1762" s="214"/>
      <c r="G1762" s="214"/>
    </row>
    <row r="1763" spans="1:7" x14ac:dyDescent="0.2">
      <c r="A1763" s="213"/>
      <c r="B1763" s="214"/>
      <c r="C1763" s="213"/>
      <c r="D1763" s="213"/>
      <c r="E1763" s="214"/>
      <c r="F1763" s="214"/>
      <c r="G1763" s="214"/>
    </row>
    <row r="1764" spans="1:7" x14ac:dyDescent="0.2">
      <c r="A1764" s="213"/>
      <c r="B1764" s="214"/>
      <c r="C1764" s="213"/>
      <c r="D1764" s="213"/>
      <c r="E1764" s="214"/>
      <c r="F1764" s="214"/>
      <c r="G1764" s="214"/>
    </row>
    <row r="1765" spans="1:7" x14ac:dyDescent="0.2">
      <c r="A1765" s="213"/>
      <c r="B1765" s="214"/>
      <c r="C1765" s="213"/>
      <c r="D1765" s="213"/>
      <c r="E1765" s="214"/>
      <c r="F1765" s="214"/>
      <c r="G1765" s="214"/>
    </row>
    <row r="1766" spans="1:7" x14ac:dyDescent="0.2">
      <c r="A1766" s="213"/>
      <c r="B1766" s="214"/>
      <c r="C1766" s="213"/>
      <c r="D1766" s="213"/>
      <c r="E1766" s="214"/>
      <c r="F1766" s="214"/>
      <c r="G1766" s="214"/>
    </row>
    <row r="1767" spans="1:7" x14ac:dyDescent="0.2">
      <c r="A1767" s="213"/>
      <c r="B1767" s="214"/>
      <c r="C1767" s="213"/>
      <c r="D1767" s="213"/>
      <c r="E1767" s="214"/>
      <c r="F1767" s="214"/>
      <c r="G1767" s="214"/>
    </row>
    <row r="1768" spans="1:7" x14ac:dyDescent="0.2">
      <c r="A1768" s="213"/>
      <c r="B1768" s="214"/>
      <c r="C1768" s="213"/>
      <c r="D1768" s="213"/>
      <c r="E1768" s="214"/>
      <c r="F1768" s="214"/>
      <c r="G1768" s="214"/>
    </row>
    <row r="1769" spans="1:7" x14ac:dyDescent="0.2">
      <c r="A1769" s="213"/>
      <c r="B1769" s="214"/>
      <c r="C1769" s="213"/>
      <c r="D1769" s="213"/>
      <c r="E1769" s="214"/>
      <c r="F1769" s="214"/>
      <c r="G1769" s="214"/>
    </row>
    <row r="1770" spans="1:7" x14ac:dyDescent="0.2">
      <c r="A1770" s="213"/>
      <c r="B1770" s="214"/>
      <c r="C1770" s="213"/>
      <c r="D1770" s="213"/>
      <c r="E1770" s="214"/>
      <c r="F1770" s="214"/>
      <c r="G1770" s="214"/>
    </row>
    <row r="1771" spans="1:7" x14ac:dyDescent="0.2">
      <c r="A1771" s="213"/>
      <c r="B1771" s="214"/>
      <c r="C1771" s="213"/>
      <c r="D1771" s="213"/>
      <c r="E1771" s="214"/>
      <c r="F1771" s="214"/>
      <c r="G1771" s="214"/>
    </row>
    <row r="1772" spans="1:7" x14ac:dyDescent="0.2">
      <c r="A1772" s="213"/>
      <c r="B1772" s="214"/>
      <c r="C1772" s="213"/>
      <c r="D1772" s="213"/>
      <c r="E1772" s="214"/>
      <c r="F1772" s="214"/>
      <c r="G1772" s="214"/>
    </row>
    <row r="1773" spans="1:7" x14ac:dyDescent="0.2">
      <c r="A1773" s="213"/>
      <c r="B1773" s="214"/>
      <c r="C1773" s="213"/>
      <c r="D1773" s="213"/>
      <c r="E1773" s="214"/>
      <c r="F1773" s="214"/>
      <c r="G1773" s="214"/>
    </row>
    <row r="1774" spans="1:7" x14ac:dyDescent="0.2">
      <c r="A1774" s="213"/>
      <c r="B1774" s="214"/>
      <c r="C1774" s="213"/>
      <c r="D1774" s="213"/>
      <c r="E1774" s="214"/>
      <c r="F1774" s="214"/>
      <c r="G1774" s="214"/>
    </row>
    <row r="1775" spans="1:7" x14ac:dyDescent="0.2">
      <c r="A1775" s="213"/>
      <c r="B1775" s="214"/>
      <c r="C1775" s="213"/>
      <c r="D1775" s="213"/>
      <c r="E1775" s="214"/>
      <c r="F1775" s="214"/>
      <c r="G1775" s="214"/>
    </row>
    <row r="1776" spans="1:7" x14ac:dyDescent="0.2">
      <c r="A1776" s="213"/>
      <c r="B1776" s="214"/>
      <c r="C1776" s="213"/>
      <c r="D1776" s="213"/>
      <c r="E1776" s="214"/>
      <c r="F1776" s="214"/>
      <c r="G1776" s="214"/>
    </row>
    <row r="1777" spans="1:7" x14ac:dyDescent="0.2">
      <c r="A1777" s="213"/>
      <c r="B1777" s="214"/>
      <c r="C1777" s="213"/>
      <c r="D1777" s="213"/>
      <c r="E1777" s="214"/>
      <c r="F1777" s="214"/>
      <c r="G1777" s="214"/>
    </row>
    <row r="1778" spans="1:7" x14ac:dyDescent="0.2">
      <c r="A1778" s="213"/>
      <c r="B1778" s="214"/>
      <c r="C1778" s="213"/>
      <c r="D1778" s="213"/>
      <c r="E1778" s="214"/>
      <c r="F1778" s="214"/>
      <c r="G1778" s="214"/>
    </row>
    <row r="1779" spans="1:7" x14ac:dyDescent="0.2">
      <c r="A1779" s="213"/>
      <c r="B1779" s="214"/>
      <c r="C1779" s="213"/>
      <c r="D1779" s="213"/>
      <c r="E1779" s="214"/>
      <c r="F1779" s="214"/>
      <c r="G1779" s="214"/>
    </row>
    <row r="1780" spans="1:7" x14ac:dyDescent="0.2">
      <c r="A1780" s="213"/>
      <c r="B1780" s="214"/>
      <c r="C1780" s="213"/>
      <c r="D1780" s="213"/>
      <c r="E1780" s="214"/>
      <c r="F1780" s="214"/>
      <c r="G1780" s="214"/>
    </row>
    <row r="1781" spans="1:7" x14ac:dyDescent="0.2">
      <c r="A1781" s="213"/>
      <c r="B1781" s="214"/>
      <c r="C1781" s="213"/>
      <c r="D1781" s="213"/>
      <c r="E1781" s="214"/>
      <c r="F1781" s="214"/>
      <c r="G1781" s="214"/>
    </row>
    <row r="1782" spans="1:7" x14ac:dyDescent="0.2">
      <c r="A1782" s="213"/>
      <c r="B1782" s="214"/>
      <c r="C1782" s="213"/>
      <c r="D1782" s="213"/>
      <c r="E1782" s="214"/>
      <c r="F1782" s="214"/>
      <c r="G1782" s="214"/>
    </row>
    <row r="1783" spans="1:7" x14ac:dyDescent="0.2">
      <c r="A1783" s="213"/>
      <c r="B1783" s="214"/>
      <c r="C1783" s="213"/>
      <c r="D1783" s="213"/>
      <c r="E1783" s="214"/>
      <c r="F1783" s="214"/>
      <c r="G1783" s="214"/>
    </row>
    <row r="1784" spans="1:7" x14ac:dyDescent="0.2">
      <c r="A1784" s="213"/>
      <c r="B1784" s="214"/>
      <c r="C1784" s="213"/>
      <c r="D1784" s="213"/>
      <c r="E1784" s="214"/>
      <c r="F1784" s="214"/>
      <c r="G1784" s="214"/>
    </row>
    <row r="1785" spans="1:7" x14ac:dyDescent="0.2">
      <c r="A1785" s="213"/>
      <c r="B1785" s="214"/>
      <c r="C1785" s="213"/>
      <c r="D1785" s="213"/>
      <c r="E1785" s="214"/>
      <c r="F1785" s="214"/>
      <c r="G1785" s="214"/>
    </row>
    <row r="1786" spans="1:7" x14ac:dyDescent="0.2">
      <c r="A1786" s="213"/>
      <c r="B1786" s="214"/>
      <c r="C1786" s="213"/>
      <c r="D1786" s="213"/>
      <c r="E1786" s="214"/>
      <c r="F1786" s="214"/>
      <c r="G1786" s="214"/>
    </row>
    <row r="1787" spans="1:7" x14ac:dyDescent="0.2">
      <c r="A1787" s="213"/>
      <c r="B1787" s="214"/>
      <c r="C1787" s="213"/>
      <c r="D1787" s="213"/>
      <c r="E1787" s="214"/>
      <c r="F1787" s="214"/>
      <c r="G1787" s="214"/>
    </row>
    <row r="1788" spans="1:7" x14ac:dyDescent="0.2">
      <c r="A1788" s="213"/>
      <c r="B1788" s="214"/>
      <c r="C1788" s="213"/>
      <c r="D1788" s="213"/>
      <c r="E1788" s="214"/>
      <c r="F1788" s="214"/>
      <c r="G1788" s="214"/>
    </row>
    <row r="1789" spans="1:7" x14ac:dyDescent="0.2">
      <c r="A1789" s="213"/>
      <c r="B1789" s="214"/>
      <c r="C1789" s="213"/>
      <c r="D1789" s="213"/>
      <c r="E1789" s="214"/>
      <c r="F1789" s="214"/>
      <c r="G1789" s="214"/>
    </row>
    <row r="1790" spans="1:7" x14ac:dyDescent="0.2">
      <c r="A1790" s="213"/>
      <c r="B1790" s="214"/>
      <c r="C1790" s="213"/>
      <c r="D1790" s="213"/>
      <c r="E1790" s="214"/>
      <c r="F1790" s="214"/>
      <c r="G1790" s="214"/>
    </row>
    <row r="1791" spans="1:7" x14ac:dyDescent="0.2">
      <c r="A1791" s="213"/>
      <c r="B1791" s="214"/>
      <c r="C1791" s="213"/>
      <c r="D1791" s="213"/>
      <c r="E1791" s="214"/>
      <c r="F1791" s="214"/>
      <c r="G1791" s="214"/>
    </row>
    <row r="1792" spans="1:7" x14ac:dyDescent="0.2">
      <c r="A1792" s="213"/>
      <c r="B1792" s="214"/>
      <c r="C1792" s="213"/>
      <c r="D1792" s="213"/>
      <c r="E1792" s="214"/>
      <c r="F1792" s="214"/>
      <c r="G1792" s="214"/>
    </row>
    <row r="1793" spans="1:7" x14ac:dyDescent="0.2">
      <c r="A1793" s="213"/>
      <c r="B1793" s="214"/>
      <c r="C1793" s="213"/>
      <c r="D1793" s="213"/>
      <c r="E1793" s="214"/>
      <c r="F1793" s="214"/>
      <c r="G1793" s="214"/>
    </row>
    <row r="1794" spans="1:7" x14ac:dyDescent="0.2">
      <c r="A1794" s="213"/>
      <c r="B1794" s="214"/>
      <c r="C1794" s="213"/>
      <c r="D1794" s="213"/>
      <c r="E1794" s="214"/>
      <c r="F1794" s="214"/>
      <c r="G1794" s="214"/>
    </row>
    <row r="1795" spans="1:7" x14ac:dyDescent="0.2">
      <c r="A1795" s="213"/>
      <c r="B1795" s="214"/>
      <c r="C1795" s="213"/>
      <c r="D1795" s="213"/>
      <c r="E1795" s="214"/>
      <c r="F1795" s="214"/>
      <c r="G1795" s="214"/>
    </row>
    <row r="1796" spans="1:7" x14ac:dyDescent="0.2">
      <c r="A1796" s="213"/>
      <c r="B1796" s="214"/>
      <c r="C1796" s="213"/>
      <c r="D1796" s="213"/>
      <c r="E1796" s="214"/>
      <c r="F1796" s="214"/>
      <c r="G1796" s="214"/>
    </row>
    <row r="1797" spans="1:7" x14ac:dyDescent="0.2">
      <c r="A1797" s="213"/>
      <c r="B1797" s="214"/>
      <c r="C1797" s="213"/>
      <c r="D1797" s="213"/>
      <c r="E1797" s="214"/>
      <c r="F1797" s="214"/>
      <c r="G1797" s="214"/>
    </row>
    <row r="1798" spans="1:7" x14ac:dyDescent="0.2">
      <c r="A1798" s="213"/>
      <c r="B1798" s="214"/>
      <c r="C1798" s="213"/>
      <c r="D1798" s="213"/>
      <c r="E1798" s="214"/>
      <c r="F1798" s="214"/>
      <c r="G1798" s="214"/>
    </row>
    <row r="1799" spans="1:7" x14ac:dyDescent="0.2">
      <c r="A1799" s="213"/>
      <c r="B1799" s="214"/>
      <c r="C1799" s="213"/>
      <c r="D1799" s="213"/>
      <c r="E1799" s="214"/>
      <c r="F1799" s="214"/>
      <c r="G1799" s="214"/>
    </row>
    <row r="1800" spans="1:7" x14ac:dyDescent="0.2">
      <c r="A1800" s="213"/>
      <c r="B1800" s="214"/>
      <c r="C1800" s="213"/>
      <c r="D1800" s="213"/>
      <c r="E1800" s="214"/>
      <c r="F1800" s="214"/>
      <c r="G1800" s="214"/>
    </row>
    <row r="1801" spans="1:7" x14ac:dyDescent="0.2">
      <c r="A1801" s="213"/>
      <c r="B1801" s="214"/>
      <c r="C1801" s="213"/>
      <c r="D1801" s="213"/>
      <c r="E1801" s="214"/>
      <c r="F1801" s="214"/>
      <c r="G1801" s="214"/>
    </row>
    <row r="1802" spans="1:7" x14ac:dyDescent="0.2">
      <c r="A1802" s="213"/>
      <c r="B1802" s="214"/>
      <c r="C1802" s="213"/>
      <c r="D1802" s="213"/>
      <c r="E1802" s="214"/>
      <c r="F1802" s="214"/>
      <c r="G1802" s="214"/>
    </row>
    <row r="1803" spans="1:7" x14ac:dyDescent="0.2">
      <c r="A1803" s="213"/>
      <c r="B1803" s="214"/>
      <c r="C1803" s="213"/>
      <c r="D1803" s="213"/>
      <c r="E1803" s="214"/>
      <c r="F1803" s="214"/>
      <c r="G1803" s="214"/>
    </row>
    <row r="1804" spans="1:7" x14ac:dyDescent="0.2">
      <c r="A1804" s="213"/>
      <c r="B1804" s="214"/>
      <c r="C1804" s="213"/>
      <c r="D1804" s="213"/>
      <c r="E1804" s="214"/>
      <c r="F1804" s="214"/>
      <c r="G1804" s="214"/>
    </row>
    <row r="1805" spans="1:7" x14ac:dyDescent="0.2">
      <c r="A1805" s="213"/>
      <c r="B1805" s="214"/>
      <c r="C1805" s="213"/>
      <c r="D1805" s="213"/>
      <c r="E1805" s="214"/>
      <c r="F1805" s="214"/>
      <c r="G1805" s="214"/>
    </row>
    <row r="1806" spans="1:7" x14ac:dyDescent="0.2">
      <c r="A1806" s="213"/>
      <c r="B1806" s="214"/>
      <c r="C1806" s="213"/>
      <c r="D1806" s="213"/>
      <c r="E1806" s="214"/>
      <c r="F1806" s="214"/>
      <c r="G1806" s="214"/>
    </row>
    <row r="1807" spans="1:7" x14ac:dyDescent="0.2">
      <c r="A1807" s="213"/>
      <c r="B1807" s="214"/>
      <c r="C1807" s="213"/>
      <c r="D1807" s="213"/>
      <c r="E1807" s="214"/>
      <c r="F1807" s="214"/>
      <c r="G1807" s="214"/>
    </row>
    <row r="1808" spans="1:7" x14ac:dyDescent="0.2">
      <c r="A1808" s="213"/>
      <c r="B1808" s="214"/>
      <c r="C1808" s="213"/>
      <c r="D1808" s="213"/>
      <c r="E1808" s="214"/>
      <c r="F1808" s="214"/>
      <c r="G1808" s="214"/>
    </row>
    <row r="1809" spans="1:7" x14ac:dyDescent="0.2">
      <c r="A1809" s="213"/>
      <c r="B1809" s="214"/>
      <c r="C1809" s="213"/>
      <c r="D1809" s="213"/>
      <c r="E1809" s="214"/>
      <c r="F1809" s="214"/>
      <c r="G1809" s="214"/>
    </row>
    <row r="1810" spans="1:7" x14ac:dyDescent="0.2">
      <c r="A1810" s="213"/>
      <c r="B1810" s="214"/>
      <c r="C1810" s="213"/>
      <c r="D1810" s="213"/>
      <c r="E1810" s="214"/>
      <c r="F1810" s="214"/>
      <c r="G1810" s="214"/>
    </row>
    <row r="1811" spans="1:7" x14ac:dyDescent="0.2">
      <c r="A1811" s="213"/>
      <c r="B1811" s="214"/>
      <c r="C1811" s="213"/>
      <c r="D1811" s="213"/>
      <c r="E1811" s="214"/>
      <c r="F1811" s="214"/>
      <c r="G1811" s="214"/>
    </row>
    <row r="1812" spans="1:7" x14ac:dyDescent="0.2">
      <c r="A1812" s="213"/>
      <c r="B1812" s="214"/>
      <c r="C1812" s="213"/>
      <c r="D1812" s="213"/>
      <c r="E1812" s="214"/>
      <c r="F1812" s="214"/>
      <c r="G1812" s="214"/>
    </row>
    <row r="1813" spans="1:7" x14ac:dyDescent="0.2">
      <c r="A1813" s="213"/>
      <c r="B1813" s="214"/>
      <c r="C1813" s="213"/>
      <c r="D1813" s="213"/>
      <c r="E1813" s="214"/>
      <c r="F1813" s="214"/>
      <c r="G1813" s="214"/>
    </row>
    <row r="1814" spans="1:7" x14ac:dyDescent="0.2">
      <c r="A1814" s="213"/>
      <c r="B1814" s="214"/>
      <c r="C1814" s="213"/>
      <c r="D1814" s="213"/>
      <c r="E1814" s="214"/>
      <c r="F1814" s="214"/>
      <c r="G1814" s="214"/>
    </row>
    <row r="1815" spans="1:7" x14ac:dyDescent="0.2">
      <c r="A1815" s="213"/>
      <c r="B1815" s="214"/>
      <c r="C1815" s="213"/>
      <c r="D1815" s="213"/>
      <c r="E1815" s="214"/>
      <c r="F1815" s="214"/>
      <c r="G1815" s="214"/>
    </row>
    <row r="1816" spans="1:7" x14ac:dyDescent="0.2">
      <c r="A1816" s="213"/>
      <c r="B1816" s="214"/>
      <c r="C1816" s="213"/>
      <c r="D1816" s="213"/>
      <c r="E1816" s="214"/>
      <c r="F1816" s="214"/>
      <c r="G1816" s="214"/>
    </row>
    <row r="1817" spans="1:7" x14ac:dyDescent="0.2">
      <c r="A1817" s="213"/>
      <c r="B1817" s="214"/>
      <c r="C1817" s="213"/>
      <c r="D1817" s="213"/>
      <c r="E1817" s="214"/>
      <c r="F1817" s="214"/>
      <c r="G1817" s="214"/>
    </row>
    <row r="1818" spans="1:7" x14ac:dyDescent="0.2">
      <c r="A1818" s="213"/>
      <c r="B1818" s="214"/>
      <c r="C1818" s="213"/>
      <c r="D1818" s="213"/>
      <c r="E1818" s="214"/>
      <c r="F1818" s="214"/>
      <c r="G1818" s="214"/>
    </row>
    <row r="1819" spans="1:7" x14ac:dyDescent="0.2">
      <c r="A1819" s="213"/>
      <c r="B1819" s="214"/>
      <c r="C1819" s="213"/>
      <c r="D1819" s="213"/>
      <c r="E1819" s="214"/>
      <c r="F1819" s="214"/>
      <c r="G1819" s="214"/>
    </row>
    <row r="1820" spans="1:7" x14ac:dyDescent="0.2">
      <c r="A1820" s="213"/>
      <c r="B1820" s="214"/>
      <c r="C1820" s="213"/>
      <c r="D1820" s="213"/>
      <c r="E1820" s="214"/>
      <c r="F1820" s="214"/>
      <c r="G1820" s="214"/>
    </row>
    <row r="1821" spans="1:7" x14ac:dyDescent="0.2">
      <c r="A1821" s="213"/>
      <c r="B1821" s="214"/>
      <c r="C1821" s="213"/>
      <c r="D1821" s="213"/>
      <c r="E1821" s="214"/>
      <c r="F1821" s="214"/>
      <c r="G1821" s="214"/>
    </row>
    <row r="1822" spans="1:7" x14ac:dyDescent="0.2">
      <c r="A1822" s="213"/>
      <c r="B1822" s="214"/>
      <c r="C1822" s="213"/>
      <c r="D1822" s="213"/>
      <c r="E1822" s="214"/>
      <c r="F1822" s="214"/>
      <c r="G1822" s="214"/>
    </row>
    <row r="1823" spans="1:7" x14ac:dyDescent="0.2">
      <c r="A1823" s="213"/>
      <c r="B1823" s="214"/>
      <c r="C1823" s="213"/>
      <c r="D1823" s="213"/>
      <c r="E1823" s="214"/>
      <c r="F1823" s="214"/>
      <c r="G1823" s="214"/>
    </row>
    <row r="1824" spans="1:7" x14ac:dyDescent="0.2">
      <c r="A1824" s="213"/>
      <c r="B1824" s="214"/>
      <c r="C1824" s="213"/>
      <c r="D1824" s="213"/>
      <c r="E1824" s="214"/>
      <c r="F1824" s="214"/>
      <c r="G1824" s="214"/>
    </row>
    <row r="1825" spans="1:7" x14ac:dyDescent="0.2">
      <c r="A1825" s="213"/>
      <c r="B1825" s="214"/>
      <c r="C1825" s="213"/>
      <c r="D1825" s="213"/>
      <c r="E1825" s="214"/>
      <c r="F1825" s="214"/>
      <c r="G1825" s="214"/>
    </row>
    <row r="1826" spans="1:7" x14ac:dyDescent="0.2">
      <c r="A1826" s="213"/>
      <c r="B1826" s="214"/>
      <c r="C1826" s="213"/>
      <c r="D1826" s="213"/>
      <c r="E1826" s="214"/>
      <c r="F1826" s="214"/>
      <c r="G1826" s="214"/>
    </row>
    <row r="1827" spans="1:7" x14ac:dyDescent="0.2">
      <c r="A1827" s="213"/>
      <c r="B1827" s="214"/>
      <c r="C1827" s="213"/>
      <c r="D1827" s="213"/>
      <c r="E1827" s="214"/>
      <c r="F1827" s="214"/>
      <c r="G1827" s="214"/>
    </row>
    <row r="1828" spans="1:7" x14ac:dyDescent="0.2">
      <c r="A1828" s="213"/>
      <c r="B1828" s="214"/>
      <c r="C1828" s="213"/>
      <c r="D1828" s="213"/>
      <c r="E1828" s="214"/>
      <c r="F1828" s="214"/>
      <c r="G1828" s="214"/>
    </row>
    <row r="1829" spans="1:7" x14ac:dyDescent="0.2">
      <c r="A1829" s="213"/>
      <c r="B1829" s="214"/>
      <c r="C1829" s="213"/>
      <c r="D1829" s="213"/>
      <c r="E1829" s="214"/>
      <c r="F1829" s="214"/>
      <c r="G1829" s="214"/>
    </row>
    <row r="1830" spans="1:7" x14ac:dyDescent="0.2">
      <c r="A1830" s="213"/>
      <c r="B1830" s="214"/>
      <c r="C1830" s="213"/>
      <c r="D1830" s="213"/>
      <c r="E1830" s="214"/>
      <c r="F1830" s="214"/>
      <c r="G1830" s="214"/>
    </row>
    <row r="1831" spans="1:7" x14ac:dyDescent="0.2">
      <c r="A1831" s="213"/>
      <c r="B1831" s="214"/>
      <c r="C1831" s="213"/>
      <c r="D1831" s="213"/>
      <c r="E1831" s="214"/>
      <c r="F1831" s="214"/>
      <c r="G1831" s="214"/>
    </row>
    <row r="1832" spans="1:7" x14ac:dyDescent="0.2">
      <c r="A1832" s="213"/>
      <c r="B1832" s="214"/>
      <c r="C1832" s="213"/>
      <c r="D1832" s="213"/>
      <c r="E1832" s="214"/>
      <c r="F1832" s="214"/>
      <c r="G1832" s="214"/>
    </row>
    <row r="1833" spans="1:7" x14ac:dyDescent="0.2">
      <c r="A1833" s="213"/>
      <c r="B1833" s="214"/>
      <c r="C1833" s="213"/>
      <c r="D1833" s="213"/>
      <c r="E1833" s="214"/>
      <c r="F1833" s="214"/>
      <c r="G1833" s="214"/>
    </row>
    <row r="1834" spans="1:7" x14ac:dyDescent="0.2">
      <c r="A1834" s="213"/>
      <c r="B1834" s="214"/>
      <c r="C1834" s="213"/>
      <c r="D1834" s="213"/>
      <c r="E1834" s="214"/>
      <c r="F1834" s="214"/>
      <c r="G1834" s="214"/>
    </row>
    <row r="1835" spans="1:7" x14ac:dyDescent="0.2">
      <c r="A1835" s="213"/>
      <c r="B1835" s="214"/>
      <c r="C1835" s="213"/>
      <c r="D1835" s="213"/>
      <c r="E1835" s="214"/>
      <c r="F1835" s="214"/>
      <c r="G1835" s="214"/>
    </row>
    <row r="1836" spans="1:7" x14ac:dyDescent="0.2">
      <c r="A1836" s="213"/>
      <c r="B1836" s="214"/>
      <c r="C1836" s="213"/>
      <c r="D1836" s="213"/>
      <c r="E1836" s="214"/>
      <c r="F1836" s="214"/>
      <c r="G1836" s="214"/>
    </row>
    <row r="1837" spans="1:7" x14ac:dyDescent="0.2">
      <c r="A1837" s="213"/>
      <c r="B1837" s="214"/>
      <c r="C1837" s="213"/>
      <c r="D1837" s="213"/>
      <c r="E1837" s="214"/>
      <c r="F1837" s="214"/>
      <c r="G1837" s="214"/>
    </row>
    <row r="1838" spans="1:7" x14ac:dyDescent="0.2">
      <c r="A1838" s="213"/>
      <c r="B1838" s="214"/>
      <c r="C1838" s="213"/>
      <c r="D1838" s="213"/>
      <c r="E1838" s="214"/>
      <c r="F1838" s="214"/>
      <c r="G1838" s="214"/>
    </row>
    <row r="1839" spans="1:7" x14ac:dyDescent="0.2">
      <c r="A1839" s="213"/>
      <c r="B1839" s="214"/>
      <c r="C1839" s="213"/>
      <c r="D1839" s="213"/>
      <c r="E1839" s="214"/>
      <c r="F1839" s="214"/>
      <c r="G1839" s="214"/>
    </row>
    <row r="1840" spans="1:7" x14ac:dyDescent="0.2">
      <c r="A1840" s="213"/>
      <c r="B1840" s="214"/>
      <c r="C1840" s="213"/>
      <c r="D1840" s="213"/>
      <c r="E1840" s="214"/>
      <c r="F1840" s="214"/>
      <c r="G1840" s="214"/>
    </row>
    <row r="1841" spans="1:7" x14ac:dyDescent="0.2">
      <c r="A1841" s="213"/>
      <c r="B1841" s="214"/>
      <c r="C1841" s="213"/>
      <c r="D1841" s="213"/>
      <c r="E1841" s="214"/>
      <c r="F1841" s="214"/>
      <c r="G1841" s="214"/>
    </row>
    <row r="1842" spans="1:7" x14ac:dyDescent="0.2">
      <c r="A1842" s="213"/>
      <c r="B1842" s="214"/>
      <c r="C1842" s="213"/>
      <c r="D1842" s="213"/>
      <c r="E1842" s="214"/>
      <c r="F1842" s="214"/>
      <c r="G1842" s="214"/>
    </row>
    <row r="1843" spans="1:7" x14ac:dyDescent="0.2">
      <c r="A1843" s="213"/>
      <c r="B1843" s="214"/>
      <c r="C1843" s="213"/>
      <c r="D1843" s="213"/>
      <c r="E1843" s="214"/>
      <c r="F1843" s="214"/>
      <c r="G1843" s="214"/>
    </row>
    <row r="1844" spans="1:7" x14ac:dyDescent="0.2">
      <c r="A1844" s="213"/>
      <c r="B1844" s="214"/>
      <c r="C1844" s="213"/>
      <c r="D1844" s="213"/>
      <c r="E1844" s="214"/>
      <c r="F1844" s="214"/>
      <c r="G1844" s="214"/>
    </row>
    <row r="1845" spans="1:7" x14ac:dyDescent="0.2">
      <c r="A1845" s="213"/>
      <c r="B1845" s="214"/>
      <c r="C1845" s="213"/>
      <c r="D1845" s="213"/>
      <c r="E1845" s="214"/>
      <c r="F1845" s="214"/>
      <c r="G1845" s="214"/>
    </row>
    <row r="1846" spans="1:7" x14ac:dyDescent="0.2">
      <c r="A1846" s="213"/>
      <c r="B1846" s="214"/>
      <c r="C1846" s="213"/>
      <c r="D1846" s="213"/>
      <c r="E1846" s="214"/>
      <c r="F1846" s="214"/>
      <c r="G1846" s="214"/>
    </row>
    <row r="1847" spans="1:7" x14ac:dyDescent="0.2">
      <c r="A1847" s="213"/>
      <c r="B1847" s="214"/>
      <c r="C1847" s="213"/>
      <c r="D1847" s="213"/>
      <c r="E1847" s="214"/>
      <c r="F1847" s="214"/>
      <c r="G1847" s="214"/>
    </row>
    <row r="1848" spans="1:7" x14ac:dyDescent="0.2">
      <c r="A1848" s="213"/>
      <c r="B1848" s="214"/>
      <c r="C1848" s="213"/>
      <c r="D1848" s="213"/>
      <c r="E1848" s="214"/>
      <c r="F1848" s="214"/>
      <c r="G1848" s="214"/>
    </row>
    <row r="1849" spans="1:7" x14ac:dyDescent="0.2">
      <c r="A1849" s="213"/>
      <c r="B1849" s="214"/>
      <c r="C1849" s="213"/>
      <c r="D1849" s="213"/>
      <c r="E1849" s="214"/>
      <c r="F1849" s="214"/>
      <c r="G1849" s="214"/>
    </row>
    <row r="1850" spans="1:7" x14ac:dyDescent="0.2">
      <c r="A1850" s="213"/>
      <c r="B1850" s="214"/>
      <c r="C1850" s="213"/>
      <c r="D1850" s="213"/>
      <c r="E1850" s="214"/>
      <c r="F1850" s="214"/>
      <c r="G1850" s="214"/>
    </row>
    <row r="1851" spans="1:7" x14ac:dyDescent="0.2">
      <c r="A1851" s="213"/>
      <c r="B1851" s="214"/>
      <c r="C1851" s="213"/>
      <c r="D1851" s="213"/>
      <c r="E1851" s="214"/>
      <c r="F1851" s="214"/>
      <c r="G1851" s="214"/>
    </row>
    <row r="1852" spans="1:7" x14ac:dyDescent="0.2">
      <c r="A1852" s="213"/>
      <c r="B1852" s="214"/>
      <c r="C1852" s="213"/>
      <c r="D1852" s="213"/>
      <c r="E1852" s="214"/>
      <c r="F1852" s="214"/>
      <c r="G1852" s="214"/>
    </row>
    <row r="1853" spans="1:7" x14ac:dyDescent="0.2">
      <c r="A1853" s="213"/>
      <c r="B1853" s="214"/>
      <c r="C1853" s="213"/>
      <c r="D1853" s="213"/>
      <c r="E1853" s="214"/>
      <c r="F1853" s="214"/>
      <c r="G1853" s="214"/>
    </row>
    <row r="1854" spans="1:7" x14ac:dyDescent="0.2">
      <c r="A1854" s="213"/>
      <c r="B1854" s="214"/>
      <c r="C1854" s="213"/>
      <c r="D1854" s="213"/>
      <c r="E1854" s="214"/>
      <c r="F1854" s="214"/>
      <c r="G1854" s="214"/>
    </row>
    <row r="1855" spans="1:7" x14ac:dyDescent="0.2">
      <c r="A1855" s="213"/>
      <c r="B1855" s="214"/>
      <c r="C1855" s="213"/>
      <c r="D1855" s="213"/>
      <c r="E1855" s="214"/>
      <c r="F1855" s="214"/>
      <c r="G1855" s="214"/>
    </row>
    <row r="1856" spans="1:7" x14ac:dyDescent="0.2">
      <c r="A1856" s="213"/>
      <c r="B1856" s="214"/>
      <c r="C1856" s="213"/>
      <c r="D1856" s="213"/>
      <c r="E1856" s="214"/>
      <c r="F1856" s="214"/>
      <c r="G1856" s="214"/>
    </row>
    <row r="1857" spans="1:7" x14ac:dyDescent="0.2">
      <c r="A1857" s="213"/>
      <c r="B1857" s="214"/>
      <c r="C1857" s="213"/>
      <c r="D1857" s="213"/>
      <c r="E1857" s="214"/>
      <c r="F1857" s="214"/>
      <c r="G1857" s="214"/>
    </row>
    <row r="1858" spans="1:7" x14ac:dyDescent="0.2">
      <c r="A1858" s="213"/>
      <c r="B1858" s="214"/>
      <c r="C1858" s="213"/>
      <c r="D1858" s="213"/>
      <c r="E1858" s="214"/>
      <c r="F1858" s="214"/>
      <c r="G1858" s="214"/>
    </row>
    <row r="1859" spans="1:7" x14ac:dyDescent="0.2">
      <c r="A1859" s="213"/>
      <c r="B1859" s="214"/>
      <c r="C1859" s="213"/>
      <c r="D1859" s="213"/>
      <c r="E1859" s="214"/>
      <c r="F1859" s="214"/>
      <c r="G1859" s="214"/>
    </row>
    <row r="1860" spans="1:7" x14ac:dyDescent="0.2">
      <c r="A1860" s="213"/>
      <c r="B1860" s="214"/>
      <c r="C1860" s="213"/>
      <c r="D1860" s="213"/>
      <c r="E1860" s="214"/>
      <c r="F1860" s="214"/>
      <c r="G1860" s="214"/>
    </row>
    <row r="1861" spans="1:7" x14ac:dyDescent="0.2">
      <c r="A1861" s="213"/>
      <c r="B1861" s="214"/>
      <c r="C1861" s="213"/>
      <c r="D1861" s="213"/>
      <c r="E1861" s="214"/>
      <c r="F1861" s="214"/>
      <c r="G1861" s="214"/>
    </row>
    <row r="1862" spans="1:7" x14ac:dyDescent="0.2">
      <c r="A1862" s="213"/>
      <c r="B1862" s="214"/>
      <c r="C1862" s="213"/>
      <c r="D1862" s="213"/>
      <c r="E1862" s="214"/>
      <c r="F1862" s="214"/>
      <c r="G1862" s="214"/>
    </row>
    <row r="1863" spans="1:7" x14ac:dyDescent="0.2">
      <c r="A1863" s="213"/>
      <c r="B1863" s="214"/>
      <c r="C1863" s="213"/>
      <c r="D1863" s="213"/>
      <c r="E1863" s="214"/>
      <c r="F1863" s="214"/>
      <c r="G1863" s="214"/>
    </row>
    <row r="1864" spans="1:7" x14ac:dyDescent="0.2">
      <c r="A1864" s="213"/>
      <c r="B1864" s="214"/>
      <c r="C1864" s="213"/>
      <c r="D1864" s="213"/>
      <c r="E1864" s="214"/>
      <c r="F1864" s="214"/>
      <c r="G1864" s="214"/>
    </row>
    <row r="1865" spans="1:7" x14ac:dyDescent="0.2">
      <c r="A1865" s="213"/>
      <c r="B1865" s="214"/>
      <c r="C1865" s="213"/>
      <c r="D1865" s="213"/>
      <c r="E1865" s="214"/>
      <c r="F1865" s="214"/>
      <c r="G1865" s="214"/>
    </row>
    <row r="1866" spans="1:7" x14ac:dyDescent="0.2">
      <c r="A1866" s="213"/>
      <c r="B1866" s="214"/>
      <c r="C1866" s="213"/>
      <c r="D1866" s="213"/>
      <c r="E1866" s="214"/>
      <c r="F1866" s="214"/>
      <c r="G1866" s="214"/>
    </row>
    <row r="1867" spans="1:7" x14ac:dyDescent="0.2">
      <c r="A1867" s="213"/>
      <c r="B1867" s="214"/>
      <c r="C1867" s="213"/>
      <c r="D1867" s="213"/>
      <c r="E1867" s="214"/>
      <c r="F1867" s="214"/>
      <c r="G1867" s="214"/>
    </row>
    <row r="1868" spans="1:7" x14ac:dyDescent="0.2">
      <c r="A1868" s="213"/>
      <c r="B1868" s="214"/>
      <c r="C1868" s="213"/>
      <c r="D1868" s="213"/>
      <c r="E1868" s="214"/>
      <c r="F1868" s="214"/>
      <c r="G1868" s="214"/>
    </row>
    <row r="1869" spans="1:7" x14ac:dyDescent="0.2">
      <c r="A1869" s="213"/>
      <c r="B1869" s="214"/>
      <c r="C1869" s="213"/>
      <c r="D1869" s="213"/>
      <c r="E1869" s="214"/>
      <c r="F1869" s="214"/>
      <c r="G1869" s="214"/>
    </row>
    <row r="1870" spans="1:7" x14ac:dyDescent="0.2">
      <c r="A1870" s="213"/>
      <c r="B1870" s="214"/>
      <c r="C1870" s="213"/>
      <c r="D1870" s="213"/>
      <c r="E1870" s="214"/>
      <c r="F1870" s="214"/>
      <c r="G1870" s="214"/>
    </row>
    <row r="1871" spans="1:7" x14ac:dyDescent="0.2">
      <c r="A1871" s="213"/>
      <c r="B1871" s="214"/>
      <c r="C1871" s="213"/>
      <c r="D1871" s="213"/>
      <c r="E1871" s="214"/>
      <c r="F1871" s="214"/>
      <c r="G1871" s="214"/>
    </row>
    <row r="1872" spans="1:7" x14ac:dyDescent="0.2">
      <c r="A1872" s="213"/>
      <c r="B1872" s="214"/>
      <c r="C1872" s="213"/>
      <c r="D1872" s="213"/>
      <c r="E1872" s="214"/>
      <c r="F1872" s="214"/>
      <c r="G1872" s="214"/>
    </row>
    <row r="1873" spans="1:7" x14ac:dyDescent="0.2">
      <c r="A1873" s="213"/>
      <c r="B1873" s="214"/>
      <c r="C1873" s="213"/>
      <c r="D1873" s="213"/>
      <c r="E1873" s="214"/>
      <c r="F1873" s="214"/>
      <c r="G1873" s="214"/>
    </row>
    <row r="1874" spans="1:7" x14ac:dyDescent="0.2">
      <c r="A1874" s="213"/>
      <c r="B1874" s="214"/>
      <c r="C1874" s="213"/>
      <c r="D1874" s="213"/>
      <c r="E1874" s="214"/>
      <c r="F1874" s="214"/>
      <c r="G1874" s="214"/>
    </row>
    <row r="1875" spans="1:7" x14ac:dyDescent="0.2">
      <c r="A1875" s="213"/>
      <c r="B1875" s="214"/>
      <c r="C1875" s="213"/>
      <c r="D1875" s="213"/>
      <c r="E1875" s="214"/>
      <c r="F1875" s="214"/>
      <c r="G1875" s="214"/>
    </row>
    <row r="1876" spans="1:7" x14ac:dyDescent="0.2">
      <c r="A1876" s="213"/>
      <c r="B1876" s="214"/>
      <c r="C1876" s="213"/>
      <c r="D1876" s="213"/>
      <c r="E1876" s="214"/>
      <c r="F1876" s="214"/>
      <c r="G1876" s="214"/>
    </row>
    <row r="1877" spans="1:7" x14ac:dyDescent="0.2">
      <c r="A1877" s="213"/>
      <c r="B1877" s="214"/>
      <c r="C1877" s="213"/>
      <c r="D1877" s="213"/>
      <c r="E1877" s="214"/>
      <c r="F1877" s="214"/>
      <c r="G1877" s="214"/>
    </row>
    <row r="1878" spans="1:7" x14ac:dyDescent="0.2">
      <c r="A1878" s="213"/>
      <c r="B1878" s="214"/>
      <c r="C1878" s="213"/>
      <c r="D1878" s="213"/>
      <c r="E1878" s="214"/>
      <c r="F1878" s="214"/>
      <c r="G1878" s="214"/>
    </row>
    <row r="1879" spans="1:7" x14ac:dyDescent="0.2">
      <c r="A1879" s="213"/>
      <c r="B1879" s="214"/>
      <c r="C1879" s="213"/>
      <c r="D1879" s="213"/>
      <c r="E1879" s="214"/>
      <c r="F1879" s="214"/>
      <c r="G1879" s="214"/>
    </row>
    <row r="1880" spans="1:7" x14ac:dyDescent="0.2">
      <c r="A1880" s="213"/>
      <c r="B1880" s="214"/>
      <c r="C1880" s="213"/>
      <c r="D1880" s="213"/>
      <c r="E1880" s="214"/>
      <c r="F1880" s="214"/>
      <c r="G1880" s="214"/>
    </row>
    <row r="1881" spans="1:7" x14ac:dyDescent="0.2">
      <c r="A1881" s="213"/>
      <c r="B1881" s="214"/>
      <c r="C1881" s="213"/>
      <c r="D1881" s="213"/>
      <c r="E1881" s="214"/>
      <c r="F1881" s="214"/>
      <c r="G1881" s="214"/>
    </row>
    <row r="1882" spans="1:7" x14ac:dyDescent="0.2">
      <c r="A1882" s="213"/>
      <c r="B1882" s="214"/>
      <c r="C1882" s="213"/>
      <c r="D1882" s="213"/>
      <c r="E1882" s="214"/>
      <c r="F1882" s="214"/>
      <c r="G1882" s="214"/>
    </row>
    <row r="1883" spans="1:7" x14ac:dyDescent="0.2">
      <c r="A1883" s="213"/>
      <c r="B1883" s="214"/>
      <c r="C1883" s="213"/>
      <c r="D1883" s="213"/>
      <c r="E1883" s="214"/>
      <c r="F1883" s="214"/>
      <c r="G1883" s="214"/>
    </row>
    <row r="1884" spans="1:7" x14ac:dyDescent="0.2">
      <c r="A1884" s="213"/>
      <c r="B1884" s="214"/>
      <c r="C1884" s="213"/>
      <c r="D1884" s="213"/>
      <c r="E1884" s="214"/>
      <c r="F1884" s="214"/>
      <c r="G1884" s="214"/>
    </row>
    <row r="1885" spans="1:7" x14ac:dyDescent="0.2">
      <c r="A1885" s="213"/>
      <c r="B1885" s="214"/>
      <c r="C1885" s="213"/>
      <c r="D1885" s="213"/>
      <c r="E1885" s="214"/>
      <c r="F1885" s="214"/>
      <c r="G1885" s="214"/>
    </row>
    <row r="1886" spans="1:7" x14ac:dyDescent="0.2">
      <c r="A1886" s="213"/>
      <c r="B1886" s="214"/>
      <c r="C1886" s="213"/>
      <c r="D1886" s="213"/>
      <c r="E1886" s="214"/>
      <c r="F1886" s="214"/>
      <c r="G1886" s="214"/>
    </row>
    <row r="1887" spans="1:7" x14ac:dyDescent="0.2">
      <c r="A1887" s="213"/>
      <c r="B1887" s="214"/>
      <c r="C1887" s="213"/>
      <c r="D1887" s="213"/>
      <c r="E1887" s="214"/>
      <c r="F1887" s="214"/>
      <c r="G1887" s="214"/>
    </row>
    <row r="1888" spans="1:7" x14ac:dyDescent="0.2">
      <c r="A1888" s="213"/>
      <c r="B1888" s="214"/>
      <c r="C1888" s="213"/>
      <c r="D1888" s="213"/>
      <c r="E1888" s="214"/>
      <c r="F1888" s="214"/>
      <c r="G1888" s="214"/>
    </row>
    <row r="1889" spans="1:7" x14ac:dyDescent="0.2">
      <c r="A1889" s="213"/>
      <c r="B1889" s="214"/>
      <c r="C1889" s="213"/>
      <c r="D1889" s="213"/>
      <c r="E1889" s="214"/>
      <c r="F1889" s="214"/>
      <c r="G1889" s="214"/>
    </row>
    <row r="1890" spans="1:7" x14ac:dyDescent="0.2">
      <c r="A1890" s="213"/>
      <c r="B1890" s="214"/>
      <c r="C1890" s="213"/>
      <c r="D1890" s="213"/>
      <c r="E1890" s="214"/>
      <c r="F1890" s="214"/>
      <c r="G1890" s="214"/>
    </row>
    <row r="1891" spans="1:7" x14ac:dyDescent="0.2">
      <c r="A1891" s="213"/>
      <c r="B1891" s="214"/>
      <c r="C1891" s="213"/>
      <c r="D1891" s="213"/>
      <c r="E1891" s="214"/>
      <c r="F1891" s="214"/>
      <c r="G1891" s="214"/>
    </row>
    <row r="1892" spans="1:7" x14ac:dyDescent="0.2">
      <c r="A1892" s="213"/>
      <c r="B1892" s="214"/>
      <c r="C1892" s="213"/>
      <c r="D1892" s="213"/>
      <c r="E1892" s="214"/>
      <c r="F1892" s="214"/>
      <c r="G1892" s="214"/>
    </row>
    <row r="1893" spans="1:7" x14ac:dyDescent="0.2">
      <c r="A1893" s="213"/>
      <c r="B1893" s="214"/>
      <c r="C1893" s="213"/>
      <c r="D1893" s="213"/>
      <c r="E1893" s="214"/>
      <c r="F1893" s="214"/>
      <c r="G1893" s="214"/>
    </row>
    <row r="1894" spans="1:7" x14ac:dyDescent="0.2">
      <c r="A1894" s="213"/>
      <c r="B1894" s="214"/>
      <c r="C1894" s="213"/>
      <c r="D1894" s="213"/>
      <c r="E1894" s="214"/>
      <c r="F1894" s="214"/>
      <c r="G1894" s="214"/>
    </row>
    <row r="1895" spans="1:7" x14ac:dyDescent="0.2">
      <c r="A1895" s="213"/>
      <c r="B1895" s="214"/>
      <c r="C1895" s="213"/>
      <c r="D1895" s="213"/>
      <c r="E1895" s="214"/>
      <c r="F1895" s="214"/>
      <c r="G1895" s="214"/>
    </row>
    <row r="1896" spans="1:7" x14ac:dyDescent="0.2">
      <c r="A1896" s="213"/>
      <c r="B1896" s="214"/>
      <c r="C1896" s="213"/>
      <c r="D1896" s="213"/>
      <c r="E1896" s="214"/>
      <c r="F1896" s="214"/>
      <c r="G1896" s="214"/>
    </row>
    <row r="1897" spans="1:7" x14ac:dyDescent="0.2">
      <c r="A1897" s="213"/>
      <c r="B1897" s="214"/>
      <c r="C1897" s="213"/>
      <c r="D1897" s="213"/>
      <c r="E1897" s="214"/>
      <c r="F1897" s="214"/>
      <c r="G1897" s="214"/>
    </row>
    <row r="1898" spans="1:7" x14ac:dyDescent="0.2">
      <c r="A1898" s="213"/>
      <c r="B1898" s="214"/>
      <c r="C1898" s="213"/>
      <c r="D1898" s="213"/>
      <c r="E1898" s="214"/>
      <c r="F1898" s="214"/>
      <c r="G1898" s="214"/>
    </row>
    <row r="1899" spans="1:7" x14ac:dyDescent="0.2">
      <c r="A1899" s="213"/>
      <c r="B1899" s="214"/>
      <c r="C1899" s="213"/>
      <c r="D1899" s="213"/>
      <c r="E1899" s="214"/>
      <c r="F1899" s="214"/>
      <c r="G1899" s="214"/>
    </row>
    <row r="1900" spans="1:7" x14ac:dyDescent="0.2">
      <c r="A1900" s="213"/>
      <c r="B1900" s="214"/>
      <c r="C1900" s="213"/>
      <c r="D1900" s="213"/>
      <c r="E1900" s="214"/>
      <c r="F1900" s="214"/>
      <c r="G1900" s="214"/>
    </row>
    <row r="1901" spans="1:7" x14ac:dyDescent="0.2">
      <c r="A1901" s="213"/>
      <c r="B1901" s="214"/>
      <c r="C1901" s="213"/>
      <c r="D1901" s="213"/>
      <c r="E1901" s="214"/>
      <c r="F1901" s="214"/>
      <c r="G1901" s="214"/>
    </row>
    <row r="1902" spans="1:7" x14ac:dyDescent="0.2">
      <c r="A1902" s="213"/>
      <c r="B1902" s="214"/>
      <c r="C1902" s="213"/>
      <c r="D1902" s="213"/>
      <c r="E1902" s="214"/>
      <c r="F1902" s="214"/>
      <c r="G1902" s="214"/>
    </row>
    <row r="1903" spans="1:7" x14ac:dyDescent="0.2">
      <c r="A1903" s="213"/>
      <c r="B1903" s="214"/>
      <c r="C1903" s="213"/>
      <c r="D1903" s="213"/>
      <c r="E1903" s="214"/>
      <c r="F1903" s="214"/>
      <c r="G1903" s="214"/>
    </row>
    <row r="1904" spans="1:7" x14ac:dyDescent="0.2">
      <c r="A1904" s="213"/>
      <c r="B1904" s="214"/>
      <c r="C1904" s="213"/>
      <c r="D1904" s="213"/>
      <c r="E1904" s="214"/>
      <c r="F1904" s="214"/>
      <c r="G1904" s="214"/>
    </row>
    <row r="1905" spans="1:7" x14ac:dyDescent="0.2">
      <c r="A1905" s="213"/>
      <c r="B1905" s="214"/>
      <c r="C1905" s="213"/>
      <c r="D1905" s="213"/>
      <c r="E1905" s="214"/>
      <c r="F1905" s="214"/>
      <c r="G1905" s="214"/>
    </row>
    <row r="1906" spans="1:7" x14ac:dyDescent="0.2">
      <c r="A1906" s="213"/>
      <c r="B1906" s="214"/>
      <c r="C1906" s="213"/>
      <c r="D1906" s="213"/>
      <c r="E1906" s="214"/>
      <c r="F1906" s="214"/>
      <c r="G1906" s="214"/>
    </row>
    <row r="1907" spans="1:7" x14ac:dyDescent="0.2">
      <c r="A1907" s="213"/>
      <c r="B1907" s="214"/>
      <c r="C1907" s="213"/>
      <c r="D1907" s="213"/>
      <c r="E1907" s="214"/>
      <c r="F1907" s="214"/>
      <c r="G1907" s="214"/>
    </row>
    <row r="1908" spans="1:7" x14ac:dyDescent="0.2">
      <c r="A1908" s="213"/>
      <c r="B1908" s="214"/>
      <c r="C1908" s="213"/>
      <c r="D1908" s="213"/>
      <c r="E1908" s="214"/>
      <c r="F1908" s="214"/>
      <c r="G1908" s="214"/>
    </row>
    <row r="1909" spans="1:7" x14ac:dyDescent="0.2">
      <c r="A1909" s="213"/>
      <c r="B1909" s="214"/>
      <c r="C1909" s="213"/>
      <c r="D1909" s="213"/>
      <c r="E1909" s="214"/>
      <c r="F1909" s="214"/>
      <c r="G1909" s="214"/>
    </row>
    <row r="1910" spans="1:7" x14ac:dyDescent="0.2">
      <c r="A1910" s="213"/>
      <c r="B1910" s="214"/>
      <c r="C1910" s="213"/>
      <c r="D1910" s="213"/>
      <c r="E1910" s="214"/>
      <c r="F1910" s="214"/>
      <c r="G1910" s="214"/>
    </row>
    <row r="1911" spans="1:7" x14ac:dyDescent="0.2">
      <c r="A1911" s="213"/>
      <c r="B1911" s="214"/>
      <c r="C1911" s="213"/>
      <c r="D1911" s="213"/>
      <c r="E1911" s="214"/>
      <c r="F1911" s="214"/>
      <c r="G1911" s="214"/>
    </row>
    <row r="1912" spans="1:7" x14ac:dyDescent="0.2">
      <c r="A1912" s="213"/>
      <c r="B1912" s="214"/>
      <c r="C1912" s="213"/>
      <c r="D1912" s="213"/>
      <c r="E1912" s="214"/>
      <c r="F1912" s="214"/>
      <c r="G1912" s="214"/>
    </row>
    <row r="1913" spans="1:7" x14ac:dyDescent="0.2">
      <c r="A1913" s="213"/>
      <c r="B1913" s="214"/>
      <c r="C1913" s="213"/>
      <c r="D1913" s="213"/>
      <c r="E1913" s="214"/>
      <c r="F1913" s="214"/>
      <c r="G1913" s="214"/>
    </row>
    <row r="1914" spans="1:7" x14ac:dyDescent="0.2">
      <c r="A1914" s="213"/>
      <c r="B1914" s="214"/>
      <c r="C1914" s="213"/>
      <c r="D1914" s="213"/>
      <c r="E1914" s="214"/>
      <c r="F1914" s="214"/>
      <c r="G1914" s="214"/>
    </row>
    <row r="1915" spans="1:7" x14ac:dyDescent="0.2">
      <c r="A1915" s="213"/>
      <c r="B1915" s="214"/>
      <c r="C1915" s="213"/>
      <c r="D1915" s="213"/>
      <c r="E1915" s="214"/>
      <c r="F1915" s="214"/>
      <c r="G1915" s="214"/>
    </row>
    <row r="1916" spans="1:7" x14ac:dyDescent="0.2">
      <c r="A1916" s="213"/>
      <c r="B1916" s="214"/>
      <c r="C1916" s="213"/>
      <c r="D1916" s="213"/>
      <c r="E1916" s="214"/>
      <c r="F1916" s="214"/>
      <c r="G1916" s="214"/>
    </row>
    <row r="1917" spans="1:7" x14ac:dyDescent="0.2">
      <c r="A1917" s="213"/>
      <c r="B1917" s="214"/>
      <c r="C1917" s="213"/>
      <c r="D1917" s="213"/>
      <c r="E1917" s="214"/>
      <c r="F1917" s="214"/>
      <c r="G1917" s="214"/>
    </row>
    <row r="1918" spans="1:7" x14ac:dyDescent="0.2">
      <c r="A1918" s="213"/>
      <c r="B1918" s="214"/>
      <c r="C1918" s="213"/>
      <c r="D1918" s="213"/>
      <c r="E1918" s="214"/>
      <c r="F1918" s="214"/>
      <c r="G1918" s="214"/>
    </row>
    <row r="1919" spans="1:7" x14ac:dyDescent="0.2">
      <c r="A1919" s="213"/>
      <c r="B1919" s="214"/>
      <c r="C1919" s="213"/>
      <c r="D1919" s="213"/>
      <c r="E1919" s="214"/>
      <c r="F1919" s="214"/>
      <c r="G1919" s="214"/>
    </row>
    <row r="1920" spans="1:7" x14ac:dyDescent="0.2">
      <c r="A1920" s="213"/>
      <c r="B1920" s="214"/>
      <c r="C1920" s="213"/>
      <c r="D1920" s="213"/>
      <c r="E1920" s="214"/>
      <c r="F1920" s="214"/>
      <c r="G1920" s="214"/>
    </row>
    <row r="1921" spans="1:7" x14ac:dyDescent="0.2">
      <c r="A1921" s="213"/>
      <c r="B1921" s="214"/>
      <c r="C1921" s="213"/>
      <c r="D1921" s="213"/>
      <c r="E1921" s="214"/>
      <c r="F1921" s="214"/>
      <c r="G1921" s="214"/>
    </row>
    <row r="1922" spans="1:7" x14ac:dyDescent="0.2">
      <c r="A1922" s="213"/>
      <c r="B1922" s="214"/>
      <c r="C1922" s="213"/>
      <c r="D1922" s="213"/>
      <c r="E1922" s="214"/>
      <c r="F1922" s="214"/>
      <c r="G1922" s="214"/>
    </row>
    <row r="1923" spans="1:7" x14ac:dyDescent="0.2">
      <c r="A1923" s="213"/>
      <c r="B1923" s="214"/>
      <c r="C1923" s="213"/>
      <c r="D1923" s="213"/>
      <c r="E1923" s="214"/>
      <c r="F1923" s="214"/>
      <c r="G1923" s="214"/>
    </row>
    <row r="1924" spans="1:7" x14ac:dyDescent="0.2">
      <c r="A1924" s="213"/>
      <c r="B1924" s="214"/>
      <c r="C1924" s="213"/>
      <c r="D1924" s="213"/>
      <c r="E1924" s="214"/>
      <c r="F1924" s="214"/>
      <c r="G1924" s="214"/>
    </row>
    <row r="1925" spans="1:7" x14ac:dyDescent="0.2">
      <c r="A1925" s="213"/>
      <c r="B1925" s="214"/>
      <c r="C1925" s="213"/>
      <c r="D1925" s="213"/>
      <c r="E1925" s="214"/>
      <c r="F1925" s="214"/>
      <c r="G1925" s="214"/>
    </row>
    <row r="1926" spans="1:7" x14ac:dyDescent="0.2">
      <c r="A1926" s="213"/>
      <c r="B1926" s="214"/>
      <c r="C1926" s="213"/>
      <c r="D1926" s="213"/>
      <c r="E1926" s="214"/>
      <c r="F1926" s="214"/>
      <c r="G1926" s="214"/>
    </row>
    <row r="1927" spans="1:7" x14ac:dyDescent="0.2">
      <c r="A1927" s="213"/>
      <c r="B1927" s="214"/>
      <c r="C1927" s="213"/>
      <c r="D1927" s="213"/>
      <c r="E1927" s="214"/>
      <c r="F1927" s="214"/>
      <c r="G1927" s="214"/>
    </row>
    <row r="1928" spans="1:7" x14ac:dyDescent="0.2">
      <c r="A1928" s="213"/>
      <c r="B1928" s="214"/>
      <c r="C1928" s="213"/>
      <c r="D1928" s="213"/>
      <c r="E1928" s="214"/>
      <c r="F1928" s="214"/>
      <c r="G1928" s="214"/>
    </row>
    <row r="1929" spans="1:7" x14ac:dyDescent="0.2">
      <c r="A1929" s="213"/>
      <c r="B1929" s="214"/>
      <c r="C1929" s="213"/>
      <c r="D1929" s="213"/>
      <c r="E1929" s="214"/>
      <c r="F1929" s="214"/>
      <c r="G1929" s="214"/>
    </row>
    <row r="1930" spans="1:7" x14ac:dyDescent="0.2">
      <c r="A1930" s="213"/>
      <c r="B1930" s="214"/>
      <c r="C1930" s="213"/>
      <c r="D1930" s="213"/>
      <c r="E1930" s="214"/>
      <c r="F1930" s="214"/>
      <c r="G1930" s="214"/>
    </row>
    <row r="1931" spans="1:7" x14ac:dyDescent="0.2">
      <c r="A1931" s="213"/>
      <c r="B1931" s="214"/>
      <c r="C1931" s="213"/>
      <c r="D1931" s="213"/>
      <c r="E1931" s="214"/>
      <c r="F1931" s="214"/>
      <c r="G1931" s="214"/>
    </row>
    <row r="1932" spans="1:7" x14ac:dyDescent="0.2">
      <c r="A1932" s="213"/>
      <c r="B1932" s="214"/>
      <c r="C1932" s="213"/>
      <c r="D1932" s="213"/>
      <c r="E1932" s="214"/>
      <c r="F1932" s="214"/>
      <c r="G1932" s="214"/>
    </row>
    <row r="1933" spans="1:7" x14ac:dyDescent="0.2">
      <c r="A1933" s="213"/>
      <c r="B1933" s="214"/>
      <c r="C1933" s="213"/>
      <c r="D1933" s="213"/>
      <c r="E1933" s="214"/>
      <c r="F1933" s="214"/>
      <c r="G1933" s="214"/>
    </row>
    <row r="1934" spans="1:7" x14ac:dyDescent="0.2">
      <c r="A1934" s="213"/>
      <c r="B1934" s="214"/>
      <c r="C1934" s="213"/>
      <c r="D1934" s="213"/>
      <c r="E1934" s="214"/>
      <c r="F1934" s="214"/>
      <c r="G1934" s="214"/>
    </row>
    <row r="1935" spans="1:7" x14ac:dyDescent="0.2">
      <c r="A1935" s="213"/>
      <c r="B1935" s="214"/>
      <c r="C1935" s="213"/>
      <c r="D1935" s="213"/>
      <c r="E1935" s="214"/>
      <c r="F1935" s="214"/>
      <c r="G1935" s="214"/>
    </row>
    <row r="1936" spans="1:7" x14ac:dyDescent="0.2">
      <c r="A1936" s="213"/>
      <c r="B1936" s="214"/>
      <c r="C1936" s="213"/>
      <c r="D1936" s="213"/>
      <c r="E1936" s="214"/>
      <c r="F1936" s="214"/>
      <c r="G1936" s="214"/>
    </row>
    <row r="1937" spans="1:7" x14ac:dyDescent="0.2">
      <c r="A1937" s="213"/>
      <c r="B1937" s="214"/>
      <c r="C1937" s="213"/>
      <c r="D1937" s="213"/>
      <c r="E1937" s="214"/>
      <c r="F1937" s="214"/>
      <c r="G1937" s="214"/>
    </row>
    <row r="1938" spans="1:7" x14ac:dyDescent="0.2">
      <c r="A1938" s="213"/>
      <c r="B1938" s="214"/>
      <c r="C1938" s="213"/>
      <c r="D1938" s="213"/>
      <c r="E1938" s="214"/>
      <c r="F1938" s="214"/>
      <c r="G1938" s="214"/>
    </row>
    <row r="1939" spans="1:7" x14ac:dyDescent="0.2">
      <c r="A1939" s="213"/>
      <c r="B1939" s="214"/>
      <c r="C1939" s="213"/>
      <c r="D1939" s="213"/>
      <c r="E1939" s="214"/>
      <c r="F1939" s="214"/>
      <c r="G1939" s="214"/>
    </row>
    <row r="1940" spans="1:7" x14ac:dyDescent="0.2">
      <c r="A1940" s="213"/>
      <c r="B1940" s="214"/>
      <c r="C1940" s="213"/>
      <c r="D1940" s="213"/>
      <c r="E1940" s="214"/>
      <c r="F1940" s="214"/>
      <c r="G1940" s="214"/>
    </row>
    <row r="1941" spans="1:7" x14ac:dyDescent="0.2">
      <c r="A1941" s="213"/>
      <c r="B1941" s="214"/>
      <c r="C1941" s="213"/>
      <c r="D1941" s="213"/>
      <c r="E1941" s="214"/>
      <c r="F1941" s="214"/>
      <c r="G1941" s="214"/>
    </row>
    <row r="1942" spans="1:7" x14ac:dyDescent="0.2">
      <c r="A1942" s="213"/>
      <c r="B1942" s="214"/>
      <c r="C1942" s="213"/>
      <c r="D1942" s="213"/>
      <c r="E1942" s="214"/>
      <c r="F1942" s="214"/>
      <c r="G1942" s="214"/>
    </row>
    <row r="1943" spans="1:7" x14ac:dyDescent="0.2">
      <c r="A1943" s="213"/>
      <c r="B1943" s="214"/>
      <c r="C1943" s="213"/>
      <c r="D1943" s="213"/>
      <c r="E1943" s="214"/>
      <c r="F1943" s="214"/>
      <c r="G1943" s="214"/>
    </row>
    <row r="1944" spans="1:7" x14ac:dyDescent="0.2">
      <c r="A1944" s="213"/>
      <c r="B1944" s="214"/>
      <c r="C1944" s="213"/>
      <c r="D1944" s="213"/>
      <c r="E1944" s="214"/>
      <c r="F1944" s="214"/>
      <c r="G1944" s="214"/>
    </row>
    <row r="1945" spans="1:7" x14ac:dyDescent="0.2">
      <c r="A1945" s="213"/>
      <c r="B1945" s="214"/>
      <c r="C1945" s="213"/>
      <c r="D1945" s="213"/>
      <c r="E1945" s="214"/>
      <c r="F1945" s="214"/>
      <c r="G1945" s="214"/>
    </row>
    <row r="1946" spans="1:7" x14ac:dyDescent="0.2">
      <c r="A1946" s="213"/>
      <c r="B1946" s="214"/>
      <c r="C1946" s="213"/>
      <c r="D1946" s="213"/>
      <c r="E1946" s="214"/>
      <c r="F1946" s="214"/>
      <c r="G1946" s="214"/>
    </row>
    <row r="1947" spans="1:7" x14ac:dyDescent="0.2">
      <c r="A1947" s="213"/>
      <c r="B1947" s="214"/>
      <c r="C1947" s="213"/>
      <c r="D1947" s="213"/>
      <c r="E1947" s="214"/>
      <c r="F1947" s="214"/>
      <c r="G1947" s="214"/>
    </row>
    <row r="1948" spans="1:7" x14ac:dyDescent="0.2">
      <c r="A1948" s="213"/>
      <c r="B1948" s="214"/>
      <c r="C1948" s="213"/>
      <c r="D1948" s="213"/>
      <c r="E1948" s="214"/>
      <c r="F1948" s="214"/>
      <c r="G1948" s="214"/>
    </row>
    <row r="1949" spans="1:7" x14ac:dyDescent="0.2">
      <c r="A1949" s="213"/>
      <c r="B1949" s="214"/>
      <c r="C1949" s="213"/>
      <c r="D1949" s="213"/>
      <c r="E1949" s="214"/>
      <c r="F1949" s="214"/>
      <c r="G1949" s="214"/>
    </row>
    <row r="1950" spans="1:7" x14ac:dyDescent="0.2">
      <c r="A1950" s="213"/>
      <c r="B1950" s="214"/>
      <c r="C1950" s="213"/>
      <c r="D1950" s="213"/>
      <c r="E1950" s="214"/>
      <c r="F1950" s="214"/>
      <c r="G1950" s="214"/>
    </row>
    <row r="1951" spans="1:7" x14ac:dyDescent="0.2">
      <c r="A1951" s="213"/>
      <c r="B1951" s="214"/>
      <c r="C1951" s="213"/>
      <c r="D1951" s="213"/>
      <c r="E1951" s="214"/>
      <c r="F1951" s="214"/>
      <c r="G1951" s="214"/>
    </row>
    <row r="1952" spans="1:7" x14ac:dyDescent="0.2">
      <c r="A1952" s="213"/>
      <c r="B1952" s="214"/>
      <c r="C1952" s="213"/>
      <c r="D1952" s="213"/>
      <c r="E1952" s="214"/>
      <c r="F1952" s="214"/>
      <c r="G1952" s="214"/>
    </row>
    <row r="1953" spans="1:7" x14ac:dyDescent="0.2">
      <c r="A1953" s="213"/>
      <c r="B1953" s="214"/>
      <c r="C1953" s="213"/>
      <c r="D1953" s="213"/>
      <c r="E1953" s="214"/>
      <c r="F1953" s="214"/>
      <c r="G1953" s="214"/>
    </row>
    <row r="1954" spans="1:7" x14ac:dyDescent="0.2">
      <c r="A1954" s="213"/>
      <c r="B1954" s="214"/>
      <c r="C1954" s="213"/>
      <c r="D1954" s="213"/>
      <c r="E1954" s="214"/>
      <c r="F1954" s="214"/>
      <c r="G1954" s="214"/>
    </row>
    <row r="1955" spans="1:7" x14ac:dyDescent="0.2">
      <c r="A1955" s="213"/>
      <c r="B1955" s="214"/>
      <c r="C1955" s="213"/>
      <c r="D1955" s="213"/>
      <c r="E1955" s="214"/>
      <c r="F1955" s="214"/>
      <c r="G1955" s="214"/>
    </row>
    <row r="1956" spans="1:7" x14ac:dyDescent="0.2">
      <c r="A1956" s="213"/>
      <c r="B1956" s="214"/>
      <c r="C1956" s="213"/>
      <c r="D1956" s="213"/>
      <c r="E1956" s="214"/>
      <c r="F1956" s="214"/>
      <c r="G1956" s="214"/>
    </row>
    <row r="1957" spans="1:7" x14ac:dyDescent="0.2">
      <c r="A1957" s="213"/>
      <c r="B1957" s="214"/>
      <c r="C1957" s="213"/>
      <c r="D1957" s="213"/>
      <c r="E1957" s="214"/>
      <c r="F1957" s="214"/>
      <c r="G1957" s="214"/>
    </row>
    <row r="1958" spans="1:7" x14ac:dyDescent="0.2">
      <c r="A1958" s="213"/>
      <c r="B1958" s="214"/>
      <c r="C1958" s="213"/>
      <c r="D1958" s="213"/>
      <c r="E1958" s="214"/>
      <c r="F1958" s="214"/>
      <c r="G1958" s="214"/>
    </row>
    <row r="1959" spans="1:7" x14ac:dyDescent="0.2">
      <c r="A1959" s="213"/>
      <c r="B1959" s="214"/>
      <c r="C1959" s="213"/>
      <c r="D1959" s="213"/>
      <c r="E1959" s="214"/>
      <c r="F1959" s="214"/>
      <c r="G1959" s="214"/>
    </row>
    <row r="1960" spans="1:7" x14ac:dyDescent="0.2">
      <c r="A1960" s="213"/>
      <c r="B1960" s="214"/>
      <c r="C1960" s="213"/>
      <c r="D1960" s="213"/>
      <c r="E1960" s="214"/>
      <c r="F1960" s="214"/>
      <c r="G1960" s="214"/>
    </row>
    <row r="1961" spans="1:7" x14ac:dyDescent="0.2">
      <c r="A1961" s="213"/>
      <c r="B1961" s="214"/>
      <c r="C1961" s="213"/>
      <c r="D1961" s="213"/>
      <c r="E1961" s="214"/>
      <c r="F1961" s="214"/>
      <c r="G1961" s="214"/>
    </row>
    <row r="1962" spans="1:7" x14ac:dyDescent="0.2">
      <c r="A1962" s="213"/>
      <c r="B1962" s="214"/>
      <c r="C1962" s="213"/>
      <c r="D1962" s="213"/>
      <c r="E1962" s="214"/>
      <c r="F1962" s="214"/>
      <c r="G1962" s="214"/>
    </row>
    <row r="1963" spans="1:7" x14ac:dyDescent="0.2">
      <c r="A1963" s="213"/>
      <c r="B1963" s="214"/>
      <c r="C1963" s="213"/>
      <c r="D1963" s="213"/>
      <c r="E1963" s="214"/>
      <c r="F1963" s="214"/>
      <c r="G1963" s="214"/>
    </row>
    <row r="1964" spans="1:7" x14ac:dyDescent="0.2">
      <c r="A1964" s="213"/>
      <c r="B1964" s="214"/>
      <c r="C1964" s="213"/>
      <c r="D1964" s="213"/>
      <c r="E1964" s="214"/>
      <c r="F1964" s="214"/>
      <c r="G1964" s="214"/>
    </row>
    <row r="1965" spans="1:7" x14ac:dyDescent="0.2">
      <c r="A1965" s="213"/>
      <c r="B1965" s="214"/>
      <c r="C1965" s="213"/>
      <c r="D1965" s="213"/>
      <c r="E1965" s="214"/>
      <c r="F1965" s="214"/>
      <c r="G1965" s="214"/>
    </row>
    <row r="1966" spans="1:7" x14ac:dyDescent="0.2">
      <c r="A1966" s="213"/>
      <c r="B1966" s="214"/>
      <c r="C1966" s="213"/>
      <c r="D1966" s="213"/>
      <c r="E1966" s="214"/>
      <c r="F1966" s="214"/>
      <c r="G1966" s="214"/>
    </row>
    <row r="1967" spans="1:7" x14ac:dyDescent="0.2">
      <c r="A1967" s="213"/>
      <c r="B1967" s="214"/>
      <c r="C1967" s="213"/>
      <c r="D1967" s="213"/>
      <c r="E1967" s="214"/>
      <c r="F1967" s="214"/>
      <c r="G1967" s="214"/>
    </row>
    <row r="1968" spans="1:7" x14ac:dyDescent="0.2">
      <c r="A1968" s="213"/>
      <c r="B1968" s="214"/>
      <c r="C1968" s="213"/>
      <c r="D1968" s="213"/>
      <c r="E1968" s="214"/>
      <c r="F1968" s="214"/>
      <c r="G1968" s="214"/>
    </row>
    <row r="1969" spans="1:7" x14ac:dyDescent="0.2">
      <c r="A1969" s="213"/>
      <c r="B1969" s="214"/>
      <c r="C1969" s="213"/>
      <c r="D1969" s="213"/>
      <c r="E1969" s="214"/>
      <c r="F1969" s="214"/>
      <c r="G1969" s="214"/>
    </row>
    <row r="1970" spans="1:7" x14ac:dyDescent="0.2">
      <c r="A1970" s="213"/>
      <c r="B1970" s="214"/>
      <c r="C1970" s="213"/>
      <c r="D1970" s="213"/>
      <c r="E1970" s="214"/>
      <c r="F1970" s="214"/>
      <c r="G1970" s="214"/>
    </row>
    <row r="1971" spans="1:7" x14ac:dyDescent="0.2">
      <c r="A1971" s="213"/>
      <c r="B1971" s="214"/>
      <c r="C1971" s="213"/>
      <c r="D1971" s="213"/>
      <c r="E1971" s="214"/>
      <c r="F1971" s="214"/>
      <c r="G1971" s="214"/>
    </row>
    <row r="1972" spans="1:7" x14ac:dyDescent="0.2">
      <c r="A1972" s="213"/>
      <c r="B1972" s="214"/>
      <c r="C1972" s="213"/>
      <c r="D1972" s="213"/>
      <c r="E1972" s="214"/>
      <c r="F1972" s="214"/>
      <c r="G1972" s="214"/>
    </row>
    <row r="1973" spans="1:7" x14ac:dyDescent="0.2">
      <c r="A1973" s="213"/>
      <c r="B1973" s="214"/>
      <c r="C1973" s="213"/>
      <c r="D1973" s="213"/>
      <c r="E1973" s="214"/>
      <c r="F1973" s="214"/>
      <c r="G1973" s="214"/>
    </row>
    <row r="1974" spans="1:7" x14ac:dyDescent="0.2">
      <c r="A1974" s="213"/>
      <c r="B1974" s="214"/>
      <c r="C1974" s="213"/>
      <c r="D1974" s="213"/>
      <c r="E1974" s="214"/>
      <c r="F1974" s="214"/>
      <c r="G1974" s="214"/>
    </row>
    <row r="1975" spans="1:7" x14ac:dyDescent="0.2">
      <c r="A1975" s="213"/>
      <c r="B1975" s="214"/>
      <c r="C1975" s="213"/>
      <c r="D1975" s="213"/>
      <c r="E1975" s="214"/>
      <c r="F1975" s="214"/>
      <c r="G1975" s="214"/>
    </row>
    <row r="1976" spans="1:7" x14ac:dyDescent="0.2">
      <c r="A1976" s="213"/>
      <c r="B1976" s="214"/>
      <c r="C1976" s="213"/>
      <c r="D1976" s="213"/>
      <c r="E1976" s="214"/>
      <c r="F1976" s="214"/>
      <c r="G1976" s="214"/>
    </row>
    <row r="1977" spans="1:7" x14ac:dyDescent="0.2">
      <c r="A1977" s="213"/>
      <c r="B1977" s="214"/>
      <c r="C1977" s="213"/>
      <c r="D1977" s="213"/>
      <c r="E1977" s="214"/>
      <c r="F1977" s="214"/>
      <c r="G1977" s="214"/>
    </row>
    <row r="1978" spans="1:7" x14ac:dyDescent="0.2">
      <c r="A1978" s="213"/>
      <c r="B1978" s="214"/>
      <c r="C1978" s="213"/>
      <c r="D1978" s="213"/>
      <c r="E1978" s="214"/>
      <c r="F1978" s="214"/>
      <c r="G1978" s="214"/>
    </row>
    <row r="1979" spans="1:7" x14ac:dyDescent="0.2">
      <c r="A1979" s="213"/>
      <c r="B1979" s="214"/>
      <c r="C1979" s="213"/>
      <c r="D1979" s="213"/>
      <c r="E1979" s="214"/>
      <c r="F1979" s="214"/>
      <c r="G1979" s="214"/>
    </row>
    <row r="1980" spans="1:7" x14ac:dyDescent="0.2">
      <c r="A1980" s="213"/>
      <c r="B1980" s="214"/>
      <c r="C1980" s="213"/>
      <c r="D1980" s="213"/>
      <c r="E1980" s="214"/>
      <c r="F1980" s="214"/>
      <c r="G1980" s="214"/>
    </row>
    <row r="1981" spans="1:7" x14ac:dyDescent="0.2">
      <c r="A1981" s="213"/>
      <c r="B1981" s="214"/>
      <c r="C1981" s="213"/>
      <c r="D1981" s="213"/>
      <c r="E1981" s="214"/>
      <c r="F1981" s="214"/>
      <c r="G1981" s="214"/>
    </row>
    <row r="1982" spans="1:7" x14ac:dyDescent="0.2">
      <c r="A1982" s="213"/>
      <c r="B1982" s="214"/>
      <c r="C1982" s="213"/>
      <c r="D1982" s="213"/>
      <c r="E1982" s="214"/>
      <c r="F1982" s="214"/>
      <c r="G1982" s="214"/>
    </row>
    <row r="1983" spans="1:7" x14ac:dyDescent="0.2">
      <c r="A1983" s="213"/>
      <c r="B1983" s="214"/>
      <c r="C1983" s="213"/>
      <c r="D1983" s="213"/>
      <c r="E1983" s="214"/>
      <c r="F1983" s="214"/>
      <c r="G1983" s="214"/>
    </row>
    <row r="1984" spans="1:7" x14ac:dyDescent="0.2">
      <c r="A1984" s="213"/>
      <c r="B1984" s="214"/>
      <c r="C1984" s="213"/>
      <c r="D1984" s="213"/>
      <c r="E1984" s="214"/>
      <c r="F1984" s="214"/>
      <c r="G1984" s="214"/>
    </row>
    <row r="1985" spans="1:7" x14ac:dyDescent="0.2">
      <c r="A1985" s="213"/>
      <c r="B1985" s="214"/>
      <c r="C1985" s="213"/>
      <c r="D1985" s="213"/>
      <c r="E1985" s="214"/>
      <c r="F1985" s="214"/>
      <c r="G1985" s="214"/>
    </row>
    <row r="1986" spans="1:7" x14ac:dyDescent="0.2">
      <c r="A1986" s="213"/>
      <c r="B1986" s="214"/>
      <c r="C1986" s="213"/>
      <c r="D1986" s="213"/>
      <c r="E1986" s="214"/>
      <c r="F1986" s="214"/>
      <c r="G1986" s="214"/>
    </row>
    <row r="1987" spans="1:7" x14ac:dyDescent="0.2">
      <c r="A1987" s="213"/>
      <c r="B1987" s="214"/>
      <c r="C1987" s="213"/>
      <c r="D1987" s="213"/>
      <c r="E1987" s="214"/>
      <c r="F1987" s="214"/>
      <c r="G1987" s="214"/>
    </row>
    <row r="1988" spans="1:7" x14ac:dyDescent="0.2">
      <c r="A1988" s="213"/>
      <c r="B1988" s="214"/>
      <c r="C1988" s="213"/>
      <c r="D1988" s="213"/>
      <c r="E1988" s="214"/>
      <c r="F1988" s="214"/>
      <c r="G1988" s="214"/>
    </row>
    <row r="1989" spans="1:7" x14ac:dyDescent="0.2">
      <c r="A1989" s="213"/>
      <c r="B1989" s="214"/>
      <c r="C1989" s="213"/>
      <c r="D1989" s="213"/>
      <c r="E1989" s="214"/>
      <c r="F1989" s="214"/>
      <c r="G1989" s="214"/>
    </row>
    <row r="1990" spans="1:7" x14ac:dyDescent="0.2">
      <c r="A1990" s="213"/>
      <c r="B1990" s="214"/>
      <c r="C1990" s="213"/>
      <c r="D1990" s="213"/>
      <c r="E1990" s="214"/>
      <c r="F1990" s="214"/>
      <c r="G1990" s="214"/>
    </row>
    <row r="1991" spans="1:7" x14ac:dyDescent="0.2">
      <c r="A1991" s="213"/>
      <c r="B1991" s="214"/>
      <c r="C1991" s="213"/>
      <c r="D1991" s="213"/>
      <c r="E1991" s="214"/>
      <c r="F1991" s="214"/>
      <c r="G1991" s="214"/>
    </row>
    <row r="1992" spans="1:7" x14ac:dyDescent="0.2">
      <c r="A1992" s="213"/>
      <c r="B1992" s="214"/>
      <c r="C1992" s="213"/>
      <c r="D1992" s="213"/>
      <c r="E1992" s="214"/>
      <c r="F1992" s="214"/>
      <c r="G1992" s="214"/>
    </row>
    <row r="1993" spans="1:7" x14ac:dyDescent="0.2">
      <c r="A1993" s="213"/>
      <c r="B1993" s="214"/>
      <c r="C1993" s="213"/>
      <c r="D1993" s="213"/>
      <c r="E1993" s="214"/>
      <c r="F1993" s="214"/>
      <c r="G1993" s="214"/>
    </row>
    <row r="1994" spans="1:7" x14ac:dyDescent="0.2">
      <c r="A1994" s="213"/>
      <c r="B1994" s="214"/>
      <c r="C1994" s="213"/>
      <c r="D1994" s="213"/>
      <c r="E1994" s="214"/>
      <c r="F1994" s="214"/>
      <c r="G1994" s="214"/>
    </row>
    <row r="1995" spans="1:7" x14ac:dyDescent="0.2">
      <c r="A1995" s="213"/>
      <c r="B1995" s="214"/>
      <c r="C1995" s="213"/>
      <c r="D1995" s="213"/>
      <c r="E1995" s="214"/>
      <c r="F1995" s="214"/>
      <c r="G1995" s="214"/>
    </row>
    <row r="1996" spans="1:7" x14ac:dyDescent="0.2">
      <c r="A1996" s="213"/>
      <c r="B1996" s="214"/>
      <c r="C1996" s="213"/>
      <c r="D1996" s="213"/>
      <c r="E1996" s="214"/>
      <c r="F1996" s="214"/>
      <c r="G1996" s="214"/>
    </row>
    <row r="1997" spans="1:7" x14ac:dyDescent="0.2">
      <c r="A1997" s="213"/>
      <c r="B1997" s="214"/>
      <c r="C1997" s="213"/>
      <c r="D1997" s="213"/>
      <c r="E1997" s="214"/>
      <c r="F1997" s="214"/>
      <c r="G1997" s="214"/>
    </row>
    <row r="1998" spans="1:7" x14ac:dyDescent="0.2">
      <c r="A1998" s="213"/>
      <c r="B1998" s="214"/>
      <c r="C1998" s="213"/>
      <c r="D1998" s="213"/>
      <c r="E1998" s="214"/>
      <c r="F1998" s="214"/>
      <c r="G1998" s="214"/>
    </row>
    <row r="1999" spans="1:7" x14ac:dyDescent="0.2">
      <c r="A1999" s="213"/>
      <c r="B1999" s="214"/>
      <c r="C1999" s="213"/>
      <c r="D1999" s="213"/>
      <c r="E1999" s="214"/>
      <c r="F1999" s="214"/>
      <c r="G1999" s="214"/>
    </row>
    <row r="2000" spans="1:7" x14ac:dyDescent="0.2">
      <c r="A2000" s="213"/>
      <c r="B2000" s="214"/>
      <c r="C2000" s="213"/>
      <c r="D2000" s="213"/>
      <c r="E2000" s="214"/>
      <c r="F2000" s="214"/>
      <c r="G2000" s="214"/>
    </row>
    <row r="2001" spans="1:7" x14ac:dyDescent="0.2">
      <c r="A2001" s="213"/>
      <c r="B2001" s="214"/>
      <c r="C2001" s="213"/>
      <c r="D2001" s="213"/>
      <c r="E2001" s="214"/>
      <c r="F2001" s="214"/>
      <c r="G2001" s="214"/>
    </row>
    <row r="2002" spans="1:7" x14ac:dyDescent="0.2">
      <c r="A2002" s="213"/>
      <c r="B2002" s="214"/>
      <c r="C2002" s="213"/>
      <c r="D2002" s="213"/>
      <c r="E2002" s="214"/>
      <c r="F2002" s="214"/>
      <c r="G2002" s="214"/>
    </row>
    <row r="2003" spans="1:7" x14ac:dyDescent="0.2">
      <c r="A2003" s="213"/>
      <c r="B2003" s="214"/>
      <c r="C2003" s="213"/>
      <c r="D2003" s="213"/>
      <c r="E2003" s="214"/>
      <c r="F2003" s="214"/>
      <c r="G2003" s="214"/>
    </row>
    <row r="2004" spans="1:7" x14ac:dyDescent="0.2">
      <c r="A2004" s="213"/>
      <c r="B2004" s="214"/>
      <c r="C2004" s="213"/>
      <c r="D2004" s="213"/>
      <c r="E2004" s="214"/>
      <c r="F2004" s="214"/>
      <c r="G2004" s="214"/>
    </row>
    <row r="2005" spans="1:7" x14ac:dyDescent="0.2">
      <c r="A2005" s="213"/>
      <c r="B2005" s="214"/>
      <c r="C2005" s="213"/>
      <c r="D2005" s="213"/>
      <c r="E2005" s="214"/>
      <c r="F2005" s="214"/>
      <c r="G2005" s="214"/>
    </row>
    <row r="2006" spans="1:7" x14ac:dyDescent="0.2">
      <c r="A2006" s="213"/>
      <c r="B2006" s="214"/>
      <c r="C2006" s="213"/>
      <c r="D2006" s="213"/>
      <c r="E2006" s="214"/>
      <c r="F2006" s="214"/>
      <c r="G2006" s="214"/>
    </row>
    <row r="2007" spans="1:7" x14ac:dyDescent="0.2">
      <c r="A2007" s="213"/>
      <c r="B2007" s="214"/>
      <c r="C2007" s="213"/>
      <c r="D2007" s="213"/>
      <c r="E2007" s="214"/>
      <c r="F2007" s="214"/>
      <c r="G2007" s="214"/>
    </row>
    <row r="2008" spans="1:7" x14ac:dyDescent="0.2">
      <c r="A2008" s="213"/>
      <c r="B2008" s="214"/>
      <c r="C2008" s="213"/>
      <c r="D2008" s="213"/>
      <c r="E2008" s="214"/>
      <c r="F2008" s="214"/>
      <c r="G2008" s="214"/>
    </row>
    <row r="2009" spans="1:7" x14ac:dyDescent="0.2">
      <c r="A2009" s="213"/>
      <c r="B2009" s="214"/>
      <c r="C2009" s="213"/>
      <c r="D2009" s="213"/>
      <c r="E2009" s="214"/>
      <c r="F2009" s="214"/>
      <c r="G2009" s="214"/>
    </row>
    <row r="2010" spans="1:7" x14ac:dyDescent="0.2">
      <c r="A2010" s="213"/>
      <c r="B2010" s="214"/>
      <c r="C2010" s="213"/>
      <c r="D2010" s="213"/>
      <c r="E2010" s="214"/>
      <c r="F2010" s="214"/>
      <c r="G2010" s="214"/>
    </row>
    <row r="2011" spans="1:7" x14ac:dyDescent="0.2">
      <c r="A2011" s="213"/>
      <c r="B2011" s="214"/>
      <c r="C2011" s="213"/>
      <c r="D2011" s="213"/>
      <c r="E2011" s="214"/>
      <c r="F2011" s="214"/>
      <c r="G2011" s="214"/>
    </row>
    <row r="2012" spans="1:7" x14ac:dyDescent="0.2">
      <c r="A2012" s="213"/>
      <c r="B2012" s="214"/>
      <c r="C2012" s="213"/>
      <c r="D2012" s="213"/>
      <c r="E2012" s="214"/>
      <c r="F2012" s="214"/>
      <c r="G2012" s="214"/>
    </row>
    <row r="2013" spans="1:7" x14ac:dyDescent="0.2">
      <c r="A2013" s="213"/>
      <c r="B2013" s="214"/>
      <c r="C2013" s="213"/>
      <c r="D2013" s="213"/>
      <c r="E2013" s="214"/>
      <c r="F2013" s="214"/>
      <c r="G2013" s="214"/>
    </row>
    <row r="2014" spans="1:7" x14ac:dyDescent="0.2">
      <c r="A2014" s="213"/>
      <c r="B2014" s="214"/>
      <c r="C2014" s="213"/>
      <c r="D2014" s="213"/>
      <c r="E2014" s="214"/>
      <c r="F2014" s="214"/>
      <c r="G2014" s="214"/>
    </row>
    <row r="2015" spans="1:7" x14ac:dyDescent="0.2">
      <c r="A2015" s="213"/>
      <c r="B2015" s="214"/>
      <c r="C2015" s="213"/>
      <c r="D2015" s="213"/>
      <c r="E2015" s="214"/>
      <c r="F2015" s="214"/>
      <c r="G2015" s="214"/>
    </row>
    <row r="2016" spans="1:7" x14ac:dyDescent="0.2">
      <c r="A2016" s="213"/>
      <c r="B2016" s="214"/>
      <c r="C2016" s="213"/>
      <c r="D2016" s="213"/>
      <c r="E2016" s="214"/>
      <c r="F2016" s="214"/>
      <c r="G2016" s="214"/>
    </row>
    <row r="2017" spans="1:7" x14ac:dyDescent="0.2">
      <c r="A2017" s="213"/>
      <c r="B2017" s="214"/>
      <c r="C2017" s="213"/>
      <c r="D2017" s="213"/>
      <c r="E2017" s="214"/>
      <c r="F2017" s="214"/>
      <c r="G2017" s="214"/>
    </row>
    <row r="2018" spans="1:7" x14ac:dyDescent="0.2">
      <c r="A2018" s="213"/>
      <c r="B2018" s="214"/>
      <c r="C2018" s="213"/>
      <c r="D2018" s="213"/>
      <c r="E2018" s="214"/>
      <c r="F2018" s="214"/>
      <c r="G2018" s="214"/>
    </row>
    <row r="2019" spans="1:7" x14ac:dyDescent="0.2">
      <c r="A2019" s="213"/>
      <c r="B2019" s="214"/>
      <c r="C2019" s="213"/>
      <c r="D2019" s="213"/>
      <c r="E2019" s="214"/>
      <c r="F2019" s="214"/>
      <c r="G2019" s="214"/>
    </row>
    <row r="2020" spans="1:7" x14ac:dyDescent="0.2">
      <c r="A2020" s="213"/>
      <c r="B2020" s="214"/>
      <c r="C2020" s="213"/>
      <c r="D2020" s="213"/>
      <c r="E2020" s="214"/>
      <c r="F2020" s="214"/>
      <c r="G2020" s="214"/>
    </row>
    <row r="2021" spans="1:7" x14ac:dyDescent="0.2">
      <c r="A2021" s="213"/>
      <c r="B2021" s="214"/>
      <c r="C2021" s="213"/>
      <c r="D2021" s="213"/>
      <c r="E2021" s="214"/>
      <c r="F2021" s="214"/>
      <c r="G2021" s="214"/>
    </row>
    <row r="2022" spans="1:7" x14ac:dyDescent="0.2">
      <c r="A2022" s="213"/>
      <c r="B2022" s="214"/>
      <c r="C2022" s="213"/>
      <c r="D2022" s="213"/>
      <c r="E2022" s="214"/>
      <c r="F2022" s="214"/>
      <c r="G2022" s="214"/>
    </row>
    <row r="2023" spans="1:7" x14ac:dyDescent="0.2">
      <c r="A2023" s="213"/>
      <c r="B2023" s="214"/>
      <c r="C2023" s="213"/>
      <c r="D2023" s="213"/>
      <c r="E2023" s="214"/>
      <c r="F2023" s="214"/>
      <c r="G2023" s="214"/>
    </row>
    <row r="2024" spans="1:7" x14ac:dyDescent="0.2">
      <c r="A2024" s="213"/>
      <c r="B2024" s="214"/>
      <c r="C2024" s="213"/>
      <c r="D2024" s="213"/>
      <c r="E2024" s="214"/>
      <c r="F2024" s="214"/>
      <c r="G2024" s="214"/>
    </row>
    <row r="2025" spans="1:7" x14ac:dyDescent="0.2">
      <c r="A2025" s="213"/>
      <c r="B2025" s="214"/>
      <c r="C2025" s="213"/>
      <c r="D2025" s="213"/>
      <c r="E2025" s="214"/>
      <c r="F2025" s="214"/>
      <c r="G2025" s="214"/>
    </row>
    <row r="2026" spans="1:7" x14ac:dyDescent="0.2">
      <c r="A2026" s="213"/>
      <c r="B2026" s="214"/>
      <c r="C2026" s="213"/>
      <c r="D2026" s="213"/>
      <c r="E2026" s="214"/>
      <c r="F2026" s="214"/>
      <c r="G2026" s="214"/>
    </row>
    <row r="2027" spans="1:7" x14ac:dyDescent="0.2">
      <c r="A2027" s="213"/>
      <c r="B2027" s="214"/>
      <c r="C2027" s="213"/>
      <c r="D2027" s="213"/>
      <c r="E2027" s="214"/>
      <c r="F2027" s="214"/>
      <c r="G2027" s="214"/>
    </row>
    <row r="2028" spans="1:7" x14ac:dyDescent="0.2">
      <c r="A2028" s="213"/>
      <c r="B2028" s="214"/>
      <c r="C2028" s="213"/>
      <c r="D2028" s="213"/>
      <c r="E2028" s="214"/>
      <c r="F2028" s="214"/>
      <c r="G2028" s="214"/>
    </row>
    <row r="2029" spans="1:7" x14ac:dyDescent="0.2">
      <c r="A2029" s="213"/>
      <c r="B2029" s="214"/>
      <c r="C2029" s="213"/>
      <c r="D2029" s="213"/>
      <c r="E2029" s="214"/>
      <c r="F2029" s="214"/>
      <c r="G2029" s="214"/>
    </row>
    <row r="2030" spans="1:7" x14ac:dyDescent="0.2">
      <c r="A2030" s="213"/>
      <c r="B2030" s="214"/>
      <c r="C2030" s="213"/>
      <c r="D2030" s="213"/>
      <c r="E2030" s="214"/>
      <c r="F2030" s="214"/>
      <c r="G2030" s="214"/>
    </row>
    <row r="2031" spans="1:7" x14ac:dyDescent="0.2">
      <c r="A2031" s="213"/>
      <c r="B2031" s="214"/>
      <c r="C2031" s="213"/>
      <c r="D2031" s="213"/>
      <c r="E2031" s="214"/>
      <c r="F2031" s="214"/>
      <c r="G2031" s="214"/>
    </row>
    <row r="2032" spans="1:7" x14ac:dyDescent="0.2">
      <c r="A2032" s="213"/>
      <c r="B2032" s="214"/>
      <c r="C2032" s="213"/>
      <c r="D2032" s="213"/>
      <c r="E2032" s="214"/>
      <c r="F2032" s="214"/>
      <c r="G2032" s="214"/>
    </row>
    <row r="2033" spans="1:7" x14ac:dyDescent="0.2">
      <c r="A2033" s="213"/>
      <c r="B2033" s="214"/>
      <c r="C2033" s="213"/>
      <c r="D2033" s="213"/>
      <c r="E2033" s="214"/>
      <c r="F2033" s="214"/>
      <c r="G2033" s="214"/>
    </row>
    <row r="2034" spans="1:7" x14ac:dyDescent="0.2">
      <c r="A2034" s="213"/>
      <c r="B2034" s="214"/>
      <c r="C2034" s="213"/>
      <c r="D2034" s="213"/>
      <c r="E2034" s="214"/>
      <c r="F2034" s="214"/>
      <c r="G2034" s="214"/>
    </row>
    <row r="2035" spans="1:7" x14ac:dyDescent="0.2">
      <c r="A2035" s="213"/>
      <c r="B2035" s="214"/>
      <c r="C2035" s="213"/>
      <c r="D2035" s="213"/>
      <c r="E2035" s="214"/>
      <c r="F2035" s="214"/>
      <c r="G2035" s="214"/>
    </row>
    <row r="2036" spans="1:7" x14ac:dyDescent="0.2">
      <c r="A2036" s="213"/>
      <c r="B2036" s="214"/>
      <c r="C2036" s="213"/>
      <c r="D2036" s="213"/>
      <c r="E2036" s="214"/>
      <c r="F2036" s="214"/>
      <c r="G2036" s="214"/>
    </row>
    <row r="2037" spans="1:7" x14ac:dyDescent="0.2">
      <c r="A2037" s="213"/>
      <c r="B2037" s="214"/>
      <c r="C2037" s="213"/>
      <c r="D2037" s="213"/>
      <c r="E2037" s="214"/>
      <c r="F2037" s="214"/>
      <c r="G2037" s="214"/>
    </row>
    <row r="2038" spans="1:7" x14ac:dyDescent="0.2">
      <c r="A2038" s="213"/>
      <c r="B2038" s="214"/>
      <c r="C2038" s="213"/>
      <c r="D2038" s="213"/>
      <c r="E2038" s="214"/>
      <c r="F2038" s="214"/>
      <c r="G2038" s="214"/>
    </row>
    <row r="2039" spans="1:7" x14ac:dyDescent="0.2">
      <c r="A2039" s="213"/>
      <c r="B2039" s="214"/>
      <c r="C2039" s="213"/>
      <c r="D2039" s="213"/>
      <c r="E2039" s="214"/>
      <c r="F2039" s="214"/>
      <c r="G2039" s="214"/>
    </row>
    <row r="2040" spans="1:7" x14ac:dyDescent="0.2">
      <c r="A2040" s="213"/>
      <c r="B2040" s="214"/>
      <c r="C2040" s="213"/>
      <c r="D2040" s="213"/>
      <c r="E2040" s="214"/>
      <c r="F2040" s="214"/>
      <c r="G2040" s="214"/>
    </row>
    <row r="2041" spans="1:7" x14ac:dyDescent="0.2">
      <c r="A2041" s="213"/>
      <c r="B2041" s="214"/>
      <c r="C2041" s="213"/>
      <c r="D2041" s="213"/>
      <c r="E2041" s="214"/>
      <c r="F2041" s="214"/>
      <c r="G2041" s="214"/>
    </row>
    <row r="2042" spans="1:7" x14ac:dyDescent="0.2">
      <c r="A2042" s="213"/>
      <c r="B2042" s="214"/>
      <c r="C2042" s="213"/>
      <c r="D2042" s="213"/>
      <c r="E2042" s="214"/>
      <c r="F2042" s="214"/>
      <c r="G2042" s="214"/>
    </row>
    <row r="2043" spans="1:7" x14ac:dyDescent="0.2">
      <c r="A2043" s="213"/>
      <c r="B2043" s="214"/>
      <c r="C2043" s="213"/>
      <c r="D2043" s="213"/>
      <c r="E2043" s="214"/>
      <c r="F2043" s="214"/>
      <c r="G2043" s="214"/>
    </row>
    <row r="2044" spans="1:7" x14ac:dyDescent="0.2">
      <c r="A2044" s="213"/>
      <c r="B2044" s="214"/>
      <c r="C2044" s="213"/>
      <c r="D2044" s="213"/>
      <c r="E2044" s="214"/>
      <c r="F2044" s="214"/>
      <c r="G2044" s="214"/>
    </row>
    <row r="2045" spans="1:7" x14ac:dyDescent="0.2">
      <c r="A2045" s="213"/>
      <c r="B2045" s="214"/>
      <c r="C2045" s="213"/>
      <c r="D2045" s="213"/>
      <c r="E2045" s="214"/>
      <c r="F2045" s="214"/>
      <c r="G2045" s="214"/>
    </row>
    <row r="2046" spans="1:7" x14ac:dyDescent="0.2">
      <c r="A2046" s="213"/>
      <c r="B2046" s="214"/>
      <c r="C2046" s="213"/>
      <c r="D2046" s="213"/>
      <c r="E2046" s="214"/>
      <c r="F2046" s="214"/>
      <c r="G2046" s="214"/>
    </row>
    <row r="2047" spans="1:7" x14ac:dyDescent="0.2">
      <c r="A2047" s="213"/>
      <c r="B2047" s="214"/>
      <c r="C2047" s="213"/>
      <c r="D2047" s="213"/>
      <c r="E2047" s="214"/>
      <c r="F2047" s="214"/>
      <c r="G2047" s="214"/>
    </row>
    <row r="2048" spans="1:7" x14ac:dyDescent="0.2">
      <c r="A2048" s="213"/>
      <c r="B2048" s="214"/>
      <c r="C2048" s="213"/>
      <c r="D2048" s="213"/>
      <c r="E2048" s="214"/>
      <c r="F2048" s="214"/>
      <c r="G2048" s="214"/>
    </row>
    <row r="2049" spans="1:7" x14ac:dyDescent="0.2">
      <c r="A2049" s="213"/>
      <c r="B2049" s="214"/>
      <c r="C2049" s="213"/>
      <c r="D2049" s="213"/>
      <c r="E2049" s="214"/>
      <c r="F2049" s="214"/>
      <c r="G2049" s="214"/>
    </row>
    <row r="2050" spans="1:7" x14ac:dyDescent="0.2">
      <c r="A2050" s="213"/>
      <c r="B2050" s="214"/>
      <c r="C2050" s="213"/>
      <c r="D2050" s="213"/>
      <c r="E2050" s="214"/>
      <c r="F2050" s="214"/>
      <c r="G2050" s="214"/>
    </row>
    <row r="2051" spans="1:7" x14ac:dyDescent="0.2">
      <c r="A2051" s="213"/>
      <c r="B2051" s="214"/>
      <c r="C2051" s="213"/>
      <c r="D2051" s="213"/>
      <c r="E2051" s="214"/>
      <c r="F2051" s="214"/>
      <c r="G2051" s="214"/>
    </row>
    <row r="2052" spans="1:7" x14ac:dyDescent="0.2">
      <c r="A2052" s="213"/>
      <c r="B2052" s="214"/>
      <c r="C2052" s="213"/>
      <c r="D2052" s="213"/>
      <c r="E2052" s="214"/>
      <c r="F2052" s="214"/>
      <c r="G2052" s="214"/>
    </row>
    <row r="2053" spans="1:7" x14ac:dyDescent="0.2">
      <c r="A2053" s="213"/>
      <c r="B2053" s="214"/>
      <c r="C2053" s="213"/>
      <c r="D2053" s="213"/>
      <c r="E2053" s="214"/>
      <c r="F2053" s="214"/>
      <c r="G2053" s="214"/>
    </row>
    <row r="2054" spans="1:7" x14ac:dyDescent="0.2">
      <c r="A2054" s="213"/>
      <c r="B2054" s="214"/>
      <c r="C2054" s="213"/>
      <c r="D2054" s="213"/>
      <c r="E2054" s="214"/>
      <c r="F2054" s="214"/>
      <c r="G2054" s="214"/>
    </row>
    <row r="2055" spans="1:7" x14ac:dyDescent="0.2">
      <c r="A2055" s="213"/>
      <c r="B2055" s="214"/>
      <c r="C2055" s="213"/>
      <c r="D2055" s="213"/>
      <c r="E2055" s="214"/>
      <c r="F2055" s="214"/>
      <c r="G2055" s="214"/>
    </row>
    <row r="2056" spans="1:7" x14ac:dyDescent="0.2">
      <c r="A2056" s="213"/>
      <c r="B2056" s="214"/>
      <c r="C2056" s="213"/>
      <c r="D2056" s="213"/>
      <c r="E2056" s="214"/>
      <c r="F2056" s="214"/>
      <c r="G2056" s="214"/>
    </row>
    <row r="2057" spans="1:7" x14ac:dyDescent="0.2">
      <c r="A2057" s="213"/>
      <c r="B2057" s="214"/>
      <c r="C2057" s="213"/>
      <c r="D2057" s="213"/>
      <c r="E2057" s="214"/>
      <c r="F2057" s="214"/>
      <c r="G2057" s="214"/>
    </row>
    <row r="2058" spans="1:7" x14ac:dyDescent="0.2">
      <c r="A2058" s="213"/>
      <c r="B2058" s="214"/>
      <c r="C2058" s="213"/>
      <c r="D2058" s="213"/>
      <c r="E2058" s="214"/>
      <c r="F2058" s="214"/>
      <c r="G2058" s="214"/>
    </row>
    <row r="2059" spans="1:7" x14ac:dyDescent="0.2">
      <c r="A2059" s="213"/>
      <c r="B2059" s="214"/>
      <c r="C2059" s="213"/>
      <c r="D2059" s="213"/>
      <c r="E2059" s="214"/>
      <c r="F2059" s="214"/>
      <c r="G2059" s="214"/>
    </row>
    <row r="2060" spans="1:7" x14ac:dyDescent="0.2">
      <c r="A2060" s="213"/>
      <c r="B2060" s="214"/>
      <c r="C2060" s="213"/>
      <c r="D2060" s="213"/>
      <c r="E2060" s="214"/>
      <c r="F2060" s="214"/>
      <c r="G2060" s="214"/>
    </row>
    <row r="2061" spans="1:7" x14ac:dyDescent="0.2">
      <c r="A2061" s="213"/>
      <c r="B2061" s="214"/>
      <c r="C2061" s="213"/>
      <c r="D2061" s="213"/>
      <c r="E2061" s="214"/>
      <c r="F2061" s="214"/>
      <c r="G2061" s="214"/>
    </row>
    <row r="2062" spans="1:7" x14ac:dyDescent="0.2">
      <c r="A2062" s="213"/>
      <c r="B2062" s="214"/>
      <c r="C2062" s="213"/>
      <c r="D2062" s="213"/>
      <c r="E2062" s="214"/>
      <c r="F2062" s="214"/>
      <c r="G2062" s="214"/>
    </row>
    <row r="2063" spans="1:7" x14ac:dyDescent="0.2">
      <c r="A2063" s="213"/>
      <c r="B2063" s="214"/>
      <c r="C2063" s="213"/>
      <c r="D2063" s="213"/>
      <c r="E2063" s="214"/>
      <c r="F2063" s="214"/>
      <c r="G2063" s="214"/>
    </row>
    <row r="2064" spans="1:7" x14ac:dyDescent="0.2">
      <c r="A2064" s="213"/>
      <c r="B2064" s="214"/>
      <c r="C2064" s="213"/>
      <c r="D2064" s="213"/>
      <c r="E2064" s="214"/>
      <c r="F2064" s="214"/>
      <c r="G2064" s="214"/>
    </row>
    <row r="2065" spans="1:7" x14ac:dyDescent="0.2">
      <c r="A2065" s="213"/>
      <c r="B2065" s="214"/>
      <c r="C2065" s="213"/>
      <c r="D2065" s="213"/>
      <c r="E2065" s="214"/>
      <c r="F2065" s="214"/>
      <c r="G2065" s="214"/>
    </row>
    <row r="2066" spans="1:7" x14ac:dyDescent="0.2">
      <c r="A2066" s="213"/>
      <c r="B2066" s="214"/>
      <c r="C2066" s="213"/>
      <c r="D2066" s="213"/>
      <c r="E2066" s="214"/>
      <c r="F2066" s="214"/>
      <c r="G2066" s="214"/>
    </row>
    <row r="2067" spans="1:7" x14ac:dyDescent="0.2">
      <c r="A2067" s="213"/>
      <c r="B2067" s="214"/>
      <c r="C2067" s="213"/>
      <c r="D2067" s="213"/>
      <c r="E2067" s="214"/>
      <c r="F2067" s="214"/>
      <c r="G2067" s="214"/>
    </row>
    <row r="2068" spans="1:7" x14ac:dyDescent="0.2">
      <c r="A2068" s="213"/>
      <c r="B2068" s="214"/>
      <c r="C2068" s="213"/>
      <c r="D2068" s="213"/>
      <c r="E2068" s="214"/>
      <c r="F2068" s="214"/>
      <c r="G2068" s="214"/>
    </row>
    <row r="2069" spans="1:7" x14ac:dyDescent="0.2">
      <c r="A2069" s="213"/>
      <c r="B2069" s="214"/>
      <c r="C2069" s="213"/>
      <c r="D2069" s="213"/>
      <c r="E2069" s="214"/>
      <c r="F2069" s="214"/>
      <c r="G2069" s="214"/>
    </row>
    <row r="2070" spans="1:7" x14ac:dyDescent="0.2">
      <c r="A2070" s="213"/>
      <c r="B2070" s="214"/>
      <c r="C2070" s="213"/>
      <c r="D2070" s="213"/>
      <c r="E2070" s="214"/>
      <c r="F2070" s="214"/>
      <c r="G2070" s="214"/>
    </row>
    <row r="2071" spans="1:7" x14ac:dyDescent="0.2">
      <c r="A2071" s="213"/>
      <c r="B2071" s="214"/>
      <c r="C2071" s="213"/>
      <c r="D2071" s="213"/>
      <c r="E2071" s="214"/>
      <c r="F2071" s="214"/>
      <c r="G2071" s="214"/>
    </row>
    <row r="2072" spans="1:7" x14ac:dyDescent="0.2">
      <c r="A2072" s="213"/>
      <c r="B2072" s="214"/>
      <c r="C2072" s="213"/>
      <c r="D2072" s="213"/>
      <c r="E2072" s="214"/>
      <c r="F2072" s="214"/>
      <c r="G2072" s="214"/>
    </row>
    <row r="2073" spans="1:7" x14ac:dyDescent="0.2">
      <c r="A2073" s="213"/>
      <c r="B2073" s="214"/>
      <c r="C2073" s="213"/>
      <c r="D2073" s="213"/>
      <c r="E2073" s="214"/>
      <c r="F2073" s="214"/>
      <c r="G2073" s="214"/>
    </row>
    <row r="2074" spans="1:7" x14ac:dyDescent="0.2">
      <c r="A2074" s="213"/>
      <c r="B2074" s="214"/>
      <c r="C2074" s="213"/>
      <c r="D2074" s="213"/>
      <c r="E2074" s="214"/>
      <c r="F2074" s="214"/>
      <c r="G2074" s="214"/>
    </row>
    <row r="2075" spans="1:7" x14ac:dyDescent="0.2">
      <c r="A2075" s="213"/>
      <c r="B2075" s="214"/>
      <c r="C2075" s="213"/>
      <c r="D2075" s="213"/>
      <c r="E2075" s="214"/>
      <c r="F2075" s="214"/>
      <c r="G2075" s="214"/>
    </row>
    <row r="2076" spans="1:7" x14ac:dyDescent="0.2">
      <c r="A2076" s="213"/>
      <c r="B2076" s="214"/>
      <c r="C2076" s="213"/>
      <c r="D2076" s="213"/>
      <c r="E2076" s="214"/>
      <c r="F2076" s="214"/>
      <c r="G2076" s="214"/>
    </row>
    <row r="2077" spans="1:7" x14ac:dyDescent="0.2">
      <c r="A2077" s="213"/>
      <c r="B2077" s="214"/>
      <c r="C2077" s="213"/>
      <c r="D2077" s="213"/>
      <c r="E2077" s="214"/>
      <c r="F2077" s="214"/>
      <c r="G2077" s="214"/>
    </row>
    <row r="2078" spans="1:7" x14ac:dyDescent="0.2">
      <c r="A2078" s="213"/>
      <c r="B2078" s="214"/>
      <c r="C2078" s="213"/>
      <c r="D2078" s="213"/>
      <c r="E2078" s="214"/>
      <c r="F2078" s="214"/>
      <c r="G2078" s="214"/>
    </row>
    <row r="2079" spans="1:7" x14ac:dyDescent="0.2">
      <c r="A2079" s="213"/>
      <c r="B2079" s="214"/>
      <c r="C2079" s="213"/>
      <c r="D2079" s="213"/>
      <c r="E2079" s="214"/>
      <c r="F2079" s="214"/>
      <c r="G2079" s="214"/>
    </row>
    <row r="2080" spans="1:7" x14ac:dyDescent="0.2">
      <c r="A2080" s="213"/>
      <c r="B2080" s="214"/>
      <c r="C2080" s="213"/>
      <c r="D2080" s="213"/>
      <c r="E2080" s="214"/>
      <c r="F2080" s="214"/>
      <c r="G2080" s="214"/>
    </row>
    <row r="2081" spans="1:7" x14ac:dyDescent="0.2">
      <c r="A2081" s="213"/>
      <c r="B2081" s="214"/>
      <c r="C2081" s="213"/>
      <c r="D2081" s="213"/>
      <c r="E2081" s="214"/>
      <c r="F2081" s="214"/>
      <c r="G2081" s="214"/>
    </row>
    <row r="2082" spans="1:7" x14ac:dyDescent="0.2">
      <c r="A2082" s="213"/>
      <c r="B2082" s="214"/>
      <c r="C2082" s="213"/>
      <c r="D2082" s="213"/>
      <c r="E2082" s="214"/>
      <c r="F2082" s="214"/>
      <c r="G2082" s="214"/>
    </row>
    <row r="2083" spans="1:7" x14ac:dyDescent="0.2">
      <c r="A2083" s="213"/>
      <c r="B2083" s="214"/>
      <c r="C2083" s="213"/>
      <c r="D2083" s="213"/>
      <c r="E2083" s="214"/>
      <c r="F2083" s="214"/>
      <c r="G2083" s="214"/>
    </row>
    <row r="2084" spans="1:7" x14ac:dyDescent="0.2">
      <c r="A2084" s="213"/>
      <c r="B2084" s="214"/>
      <c r="C2084" s="213"/>
      <c r="D2084" s="213"/>
      <c r="E2084" s="214"/>
      <c r="F2084" s="214"/>
      <c r="G2084" s="214"/>
    </row>
    <row r="2085" spans="1:7" x14ac:dyDescent="0.2">
      <c r="A2085" s="213"/>
      <c r="B2085" s="214"/>
      <c r="C2085" s="213"/>
      <c r="D2085" s="213"/>
      <c r="E2085" s="214"/>
      <c r="F2085" s="214"/>
      <c r="G2085" s="214"/>
    </row>
    <row r="2086" spans="1:7" x14ac:dyDescent="0.2">
      <c r="A2086" s="213"/>
      <c r="B2086" s="214"/>
      <c r="C2086" s="213"/>
      <c r="D2086" s="213"/>
      <c r="E2086" s="214"/>
      <c r="F2086" s="214"/>
      <c r="G2086" s="214"/>
    </row>
    <row r="2087" spans="1:7" x14ac:dyDescent="0.2">
      <c r="A2087" s="213"/>
      <c r="B2087" s="214"/>
      <c r="C2087" s="213"/>
      <c r="D2087" s="213"/>
      <c r="E2087" s="214"/>
      <c r="F2087" s="214"/>
      <c r="G2087" s="214"/>
    </row>
    <row r="2088" spans="1:7" x14ac:dyDescent="0.2">
      <c r="A2088" s="213"/>
      <c r="B2088" s="214"/>
      <c r="C2088" s="213"/>
      <c r="D2088" s="213"/>
      <c r="E2088" s="214"/>
      <c r="F2088" s="214"/>
      <c r="G2088" s="214"/>
    </row>
    <row r="2089" spans="1:7" x14ac:dyDescent="0.2">
      <c r="A2089" s="213"/>
      <c r="B2089" s="214"/>
      <c r="C2089" s="213"/>
      <c r="D2089" s="213"/>
      <c r="E2089" s="214"/>
      <c r="F2089" s="214"/>
      <c r="G2089" s="214"/>
    </row>
    <row r="2090" spans="1:7" x14ac:dyDescent="0.2">
      <c r="A2090" s="213"/>
      <c r="B2090" s="214"/>
      <c r="C2090" s="213"/>
      <c r="D2090" s="213"/>
      <c r="E2090" s="214"/>
      <c r="F2090" s="214"/>
      <c r="G2090" s="214"/>
    </row>
    <row r="2091" spans="1:7" x14ac:dyDescent="0.2">
      <c r="A2091" s="213"/>
      <c r="B2091" s="214"/>
      <c r="C2091" s="213"/>
      <c r="D2091" s="213"/>
      <c r="E2091" s="214"/>
      <c r="F2091" s="214"/>
      <c r="G2091" s="214"/>
    </row>
    <row r="2092" spans="1:7" x14ac:dyDescent="0.2">
      <c r="A2092" s="213"/>
      <c r="B2092" s="214"/>
      <c r="C2092" s="213"/>
      <c r="D2092" s="213"/>
      <c r="E2092" s="214"/>
      <c r="F2092" s="214"/>
      <c r="G2092" s="214"/>
    </row>
    <row r="2093" spans="1:7" x14ac:dyDescent="0.2">
      <c r="A2093" s="213"/>
      <c r="B2093" s="214"/>
      <c r="C2093" s="213"/>
      <c r="D2093" s="213"/>
      <c r="E2093" s="214"/>
      <c r="F2093" s="214"/>
      <c r="G2093" s="214"/>
    </row>
    <row r="2094" spans="1:7" x14ac:dyDescent="0.2">
      <c r="A2094" s="213"/>
      <c r="B2094" s="214"/>
      <c r="C2094" s="213"/>
      <c r="D2094" s="213"/>
      <c r="E2094" s="214"/>
      <c r="F2094" s="214"/>
      <c r="G2094" s="214"/>
    </row>
    <row r="2095" spans="1:7" x14ac:dyDescent="0.2">
      <c r="A2095" s="213"/>
      <c r="B2095" s="214"/>
      <c r="C2095" s="213"/>
      <c r="D2095" s="213"/>
      <c r="E2095" s="214"/>
      <c r="F2095" s="214"/>
      <c r="G2095" s="214"/>
    </row>
    <row r="2096" spans="1:7" x14ac:dyDescent="0.2">
      <c r="A2096" s="213"/>
      <c r="B2096" s="214"/>
      <c r="C2096" s="213"/>
      <c r="D2096" s="213"/>
      <c r="E2096" s="214"/>
      <c r="F2096" s="214"/>
      <c r="G2096" s="214"/>
    </row>
    <row r="2097" spans="1:7" x14ac:dyDescent="0.2">
      <c r="A2097" s="213"/>
      <c r="B2097" s="214"/>
      <c r="C2097" s="213"/>
      <c r="D2097" s="213"/>
      <c r="E2097" s="214"/>
      <c r="F2097" s="214"/>
      <c r="G2097" s="214"/>
    </row>
    <row r="2098" spans="1:7" x14ac:dyDescent="0.2">
      <c r="A2098" s="213"/>
      <c r="B2098" s="214"/>
      <c r="C2098" s="213"/>
      <c r="D2098" s="213"/>
      <c r="E2098" s="214"/>
      <c r="F2098" s="214"/>
      <c r="G2098" s="214"/>
    </row>
    <row r="2099" spans="1:7" x14ac:dyDescent="0.2">
      <c r="A2099" s="213"/>
      <c r="B2099" s="214"/>
      <c r="C2099" s="213"/>
      <c r="D2099" s="213"/>
      <c r="E2099" s="214"/>
      <c r="F2099" s="214"/>
      <c r="G2099" s="214"/>
    </row>
    <row r="2100" spans="1:7" x14ac:dyDescent="0.2">
      <c r="A2100" s="213"/>
      <c r="B2100" s="214"/>
      <c r="C2100" s="213"/>
      <c r="D2100" s="213"/>
      <c r="E2100" s="214"/>
      <c r="F2100" s="214"/>
      <c r="G2100" s="214"/>
    </row>
    <row r="2101" spans="1:7" x14ac:dyDescent="0.2">
      <c r="A2101" s="213"/>
      <c r="B2101" s="214"/>
      <c r="C2101" s="213"/>
      <c r="D2101" s="213"/>
      <c r="E2101" s="214"/>
      <c r="F2101" s="214"/>
      <c r="G2101" s="214"/>
    </row>
    <row r="2102" spans="1:7" x14ac:dyDescent="0.2">
      <c r="A2102" s="213"/>
      <c r="B2102" s="214"/>
      <c r="C2102" s="213"/>
      <c r="D2102" s="213"/>
      <c r="E2102" s="214"/>
      <c r="F2102" s="214"/>
      <c r="G2102" s="214"/>
    </row>
    <row r="2103" spans="1:7" x14ac:dyDescent="0.2">
      <c r="A2103" s="213"/>
      <c r="B2103" s="214"/>
      <c r="C2103" s="213"/>
      <c r="D2103" s="213"/>
      <c r="E2103" s="214"/>
      <c r="F2103" s="214"/>
      <c r="G2103" s="214"/>
    </row>
    <row r="2104" spans="1:7" x14ac:dyDescent="0.2">
      <c r="A2104" s="213"/>
      <c r="B2104" s="214"/>
      <c r="C2104" s="213"/>
      <c r="D2104" s="213"/>
      <c r="E2104" s="214"/>
      <c r="F2104" s="214"/>
      <c r="G2104" s="214"/>
    </row>
    <row r="2105" spans="1:7" x14ac:dyDescent="0.2">
      <c r="A2105" s="213"/>
      <c r="B2105" s="214"/>
      <c r="C2105" s="213"/>
      <c r="D2105" s="213"/>
      <c r="E2105" s="214"/>
      <c r="F2105" s="214"/>
      <c r="G2105" s="214"/>
    </row>
    <row r="2106" spans="1:7" x14ac:dyDescent="0.2">
      <c r="A2106" s="213"/>
      <c r="B2106" s="214"/>
      <c r="C2106" s="213"/>
      <c r="D2106" s="213"/>
      <c r="E2106" s="214"/>
      <c r="F2106" s="214"/>
      <c r="G2106" s="214"/>
    </row>
    <row r="2107" spans="1:7" x14ac:dyDescent="0.2">
      <c r="A2107" s="213"/>
      <c r="B2107" s="214"/>
      <c r="C2107" s="213"/>
      <c r="D2107" s="213"/>
      <c r="E2107" s="214"/>
      <c r="F2107" s="214"/>
      <c r="G2107" s="214"/>
    </row>
    <row r="2108" spans="1:7" x14ac:dyDescent="0.2">
      <c r="A2108" s="213"/>
      <c r="B2108" s="214"/>
      <c r="C2108" s="213"/>
      <c r="D2108" s="213"/>
      <c r="E2108" s="214"/>
      <c r="F2108" s="214"/>
      <c r="G2108" s="214"/>
    </row>
    <row r="2109" spans="1:7" x14ac:dyDescent="0.2">
      <c r="A2109" s="213"/>
      <c r="B2109" s="214"/>
      <c r="C2109" s="213"/>
      <c r="D2109" s="213"/>
      <c r="E2109" s="214"/>
      <c r="F2109" s="214"/>
      <c r="G2109" s="214"/>
    </row>
    <row r="2110" spans="1:7" x14ac:dyDescent="0.2">
      <c r="A2110" s="213"/>
      <c r="B2110" s="214"/>
      <c r="C2110" s="213"/>
      <c r="D2110" s="213"/>
      <c r="E2110" s="214"/>
      <c r="F2110" s="214"/>
      <c r="G2110" s="214"/>
    </row>
    <row r="2111" spans="1:7" x14ac:dyDescent="0.2">
      <c r="A2111" s="213"/>
      <c r="B2111" s="214"/>
      <c r="C2111" s="213"/>
      <c r="D2111" s="213"/>
      <c r="E2111" s="214"/>
      <c r="F2111" s="214"/>
      <c r="G2111" s="214"/>
    </row>
    <row r="2112" spans="1:7" x14ac:dyDescent="0.2">
      <c r="A2112" s="213"/>
      <c r="B2112" s="214"/>
      <c r="C2112" s="213"/>
      <c r="D2112" s="213"/>
      <c r="E2112" s="214"/>
      <c r="F2112" s="214"/>
      <c r="G2112" s="214"/>
    </row>
    <row r="2113" spans="1:7" x14ac:dyDescent="0.2">
      <c r="A2113" s="213"/>
      <c r="B2113" s="214"/>
      <c r="C2113" s="213"/>
      <c r="D2113" s="213"/>
      <c r="E2113" s="214"/>
      <c r="F2113" s="214"/>
      <c r="G2113" s="214"/>
    </row>
    <row r="2114" spans="1:7" x14ac:dyDescent="0.2">
      <c r="A2114" s="213"/>
      <c r="B2114" s="214"/>
      <c r="C2114" s="213"/>
      <c r="D2114" s="213"/>
      <c r="E2114" s="214"/>
      <c r="F2114" s="214"/>
      <c r="G2114" s="214"/>
    </row>
    <row r="2115" spans="1:7" x14ac:dyDescent="0.2">
      <c r="A2115" s="213"/>
      <c r="B2115" s="214"/>
      <c r="C2115" s="213"/>
      <c r="D2115" s="213"/>
      <c r="E2115" s="214"/>
      <c r="F2115" s="214"/>
      <c r="G2115" s="214"/>
    </row>
    <row r="2116" spans="1:7" x14ac:dyDescent="0.2">
      <c r="A2116" s="213"/>
      <c r="B2116" s="214"/>
      <c r="C2116" s="213"/>
      <c r="D2116" s="213"/>
      <c r="E2116" s="214"/>
      <c r="F2116" s="214"/>
      <c r="G2116" s="214"/>
    </row>
    <row r="2117" spans="1:7" x14ac:dyDescent="0.2">
      <c r="A2117" s="213"/>
      <c r="B2117" s="214"/>
      <c r="C2117" s="213"/>
      <c r="D2117" s="213"/>
      <c r="E2117" s="214"/>
      <c r="F2117" s="214"/>
      <c r="G2117" s="214"/>
    </row>
    <row r="2118" spans="1:7" x14ac:dyDescent="0.2">
      <c r="A2118" s="213"/>
      <c r="B2118" s="214"/>
      <c r="C2118" s="213"/>
      <c r="D2118" s="213"/>
      <c r="E2118" s="214"/>
      <c r="F2118" s="214"/>
      <c r="G2118" s="214"/>
    </row>
    <row r="2119" spans="1:7" x14ac:dyDescent="0.2">
      <c r="A2119" s="213"/>
      <c r="B2119" s="214"/>
      <c r="C2119" s="213"/>
      <c r="D2119" s="213"/>
      <c r="E2119" s="214"/>
      <c r="F2119" s="214"/>
      <c r="G2119" s="214"/>
    </row>
    <row r="2120" spans="1:7" x14ac:dyDescent="0.2">
      <c r="A2120" s="213"/>
      <c r="B2120" s="214"/>
      <c r="C2120" s="213"/>
      <c r="D2120" s="213"/>
      <c r="E2120" s="214"/>
      <c r="F2120" s="214"/>
      <c r="G2120" s="214"/>
    </row>
    <row r="2121" spans="1:7" x14ac:dyDescent="0.2">
      <c r="A2121" s="213"/>
      <c r="B2121" s="214"/>
      <c r="C2121" s="213"/>
      <c r="D2121" s="213"/>
      <c r="E2121" s="214"/>
      <c r="F2121" s="214"/>
      <c r="G2121" s="214"/>
    </row>
    <row r="2122" spans="1:7" x14ac:dyDescent="0.2">
      <c r="A2122" s="213"/>
      <c r="B2122" s="214"/>
      <c r="C2122" s="213"/>
      <c r="D2122" s="213"/>
      <c r="E2122" s="214"/>
      <c r="F2122" s="214"/>
      <c r="G2122" s="214"/>
    </row>
    <row r="2123" spans="1:7" x14ac:dyDescent="0.2">
      <c r="A2123" s="213"/>
      <c r="B2123" s="214"/>
      <c r="C2123" s="213"/>
      <c r="D2123" s="213"/>
      <c r="E2123" s="214"/>
      <c r="F2123" s="214"/>
      <c r="G2123" s="214"/>
    </row>
    <row r="2124" spans="1:7" x14ac:dyDescent="0.2">
      <c r="A2124" s="213"/>
      <c r="B2124" s="214"/>
      <c r="C2124" s="213"/>
      <c r="D2124" s="213"/>
      <c r="E2124" s="214"/>
      <c r="F2124" s="214"/>
      <c r="G2124" s="214"/>
    </row>
    <row r="2125" spans="1:7" x14ac:dyDescent="0.2">
      <c r="A2125" s="213"/>
      <c r="B2125" s="214"/>
      <c r="C2125" s="213"/>
      <c r="D2125" s="213"/>
      <c r="E2125" s="214"/>
      <c r="F2125" s="214"/>
      <c r="G2125" s="214"/>
    </row>
    <row r="2126" spans="1:7" x14ac:dyDescent="0.2">
      <c r="A2126" s="213"/>
      <c r="B2126" s="214"/>
      <c r="C2126" s="213"/>
      <c r="D2126" s="213"/>
      <c r="E2126" s="214"/>
      <c r="F2126" s="214"/>
      <c r="G2126" s="214"/>
    </row>
    <row r="2127" spans="1:7" x14ac:dyDescent="0.2">
      <c r="A2127" s="213"/>
      <c r="B2127" s="214"/>
      <c r="C2127" s="213"/>
      <c r="D2127" s="213"/>
      <c r="E2127" s="214"/>
      <c r="F2127" s="214"/>
      <c r="G2127" s="214"/>
    </row>
    <row r="2128" spans="1:7" x14ac:dyDescent="0.2">
      <c r="A2128" s="213"/>
      <c r="B2128" s="214"/>
      <c r="C2128" s="213"/>
      <c r="D2128" s="213"/>
      <c r="E2128" s="214"/>
      <c r="F2128" s="214"/>
      <c r="G2128" s="214"/>
    </row>
    <row r="2129" spans="1:7" x14ac:dyDescent="0.2">
      <c r="A2129" s="213"/>
      <c r="B2129" s="214"/>
      <c r="C2129" s="213"/>
      <c r="D2129" s="213"/>
      <c r="E2129" s="214"/>
      <c r="F2129" s="214"/>
      <c r="G2129" s="214"/>
    </row>
    <row r="2130" spans="1:7" x14ac:dyDescent="0.2">
      <c r="A2130" s="213"/>
      <c r="B2130" s="214"/>
      <c r="C2130" s="213"/>
      <c r="D2130" s="213"/>
      <c r="E2130" s="214"/>
      <c r="F2130" s="214"/>
      <c r="G2130" s="214"/>
    </row>
    <row r="2131" spans="1:7" x14ac:dyDescent="0.2">
      <c r="A2131" s="213"/>
      <c r="B2131" s="214"/>
      <c r="C2131" s="213"/>
      <c r="D2131" s="213"/>
      <c r="E2131" s="214"/>
      <c r="F2131" s="214"/>
      <c r="G2131" s="214"/>
    </row>
    <row r="2132" spans="1:7" x14ac:dyDescent="0.2">
      <c r="A2132" s="213"/>
      <c r="B2132" s="214"/>
      <c r="C2132" s="213"/>
      <c r="D2132" s="213"/>
      <c r="E2132" s="214"/>
      <c r="F2132" s="214"/>
      <c r="G2132" s="214"/>
    </row>
    <row r="2133" spans="1:7" x14ac:dyDescent="0.2">
      <c r="A2133" s="213"/>
      <c r="B2133" s="214"/>
      <c r="C2133" s="213"/>
      <c r="D2133" s="213"/>
      <c r="E2133" s="214"/>
      <c r="F2133" s="214"/>
      <c r="G2133" s="214"/>
    </row>
    <row r="2134" spans="1:7" x14ac:dyDescent="0.2">
      <c r="A2134" s="213"/>
      <c r="B2134" s="214"/>
      <c r="C2134" s="213"/>
      <c r="D2134" s="213"/>
      <c r="E2134" s="214"/>
      <c r="F2134" s="214"/>
      <c r="G2134" s="214"/>
    </row>
    <row r="2135" spans="1:7" x14ac:dyDescent="0.2">
      <c r="A2135" s="213"/>
      <c r="B2135" s="214"/>
      <c r="C2135" s="213"/>
      <c r="D2135" s="213"/>
      <c r="E2135" s="214"/>
      <c r="F2135" s="214"/>
      <c r="G2135" s="214"/>
    </row>
    <row r="2136" spans="1:7" x14ac:dyDescent="0.2">
      <c r="A2136" s="213"/>
      <c r="B2136" s="214"/>
      <c r="C2136" s="213"/>
      <c r="D2136" s="213"/>
      <c r="E2136" s="214"/>
      <c r="F2136" s="214"/>
      <c r="G2136" s="214"/>
    </row>
    <row r="2137" spans="1:7" x14ac:dyDescent="0.2">
      <c r="A2137" s="213"/>
      <c r="B2137" s="214"/>
      <c r="C2137" s="213"/>
      <c r="D2137" s="213"/>
      <c r="E2137" s="214"/>
      <c r="F2137" s="214"/>
      <c r="G2137" s="214"/>
    </row>
    <row r="2138" spans="1:7" x14ac:dyDescent="0.2">
      <c r="A2138" s="213"/>
      <c r="B2138" s="214"/>
      <c r="C2138" s="213"/>
      <c r="D2138" s="213"/>
      <c r="E2138" s="214"/>
      <c r="F2138" s="214"/>
      <c r="G2138" s="214"/>
    </row>
    <row r="2139" spans="1:7" x14ac:dyDescent="0.2">
      <c r="A2139" s="213"/>
      <c r="B2139" s="214"/>
      <c r="C2139" s="213"/>
      <c r="D2139" s="213"/>
      <c r="E2139" s="214"/>
      <c r="F2139" s="214"/>
      <c r="G2139" s="214"/>
    </row>
    <row r="2140" spans="1:7" x14ac:dyDescent="0.2">
      <c r="A2140" s="213"/>
      <c r="B2140" s="214"/>
      <c r="C2140" s="213"/>
      <c r="D2140" s="213"/>
      <c r="E2140" s="214"/>
      <c r="F2140" s="214"/>
      <c r="G2140" s="214"/>
    </row>
    <row r="2141" spans="1:7" x14ac:dyDescent="0.2">
      <c r="A2141" s="213"/>
      <c r="B2141" s="214"/>
      <c r="C2141" s="213"/>
      <c r="D2141" s="213"/>
      <c r="E2141" s="214"/>
      <c r="F2141" s="214"/>
      <c r="G2141" s="214"/>
    </row>
    <row r="2142" spans="1:7" x14ac:dyDescent="0.2">
      <c r="A2142" s="213"/>
      <c r="B2142" s="214"/>
      <c r="C2142" s="213"/>
      <c r="D2142" s="213"/>
      <c r="E2142" s="214"/>
      <c r="F2142" s="214"/>
      <c r="G2142" s="214"/>
    </row>
    <row r="2143" spans="1:7" x14ac:dyDescent="0.2">
      <c r="A2143" s="213"/>
      <c r="B2143" s="214"/>
      <c r="C2143" s="213"/>
      <c r="D2143" s="213"/>
      <c r="E2143" s="214"/>
      <c r="F2143" s="214"/>
      <c r="G2143" s="214"/>
    </row>
    <row r="2144" spans="1:7" x14ac:dyDescent="0.2">
      <c r="A2144" s="213"/>
      <c r="B2144" s="214"/>
      <c r="C2144" s="213"/>
      <c r="D2144" s="213"/>
      <c r="E2144" s="214"/>
      <c r="F2144" s="214"/>
      <c r="G2144" s="214"/>
    </row>
    <row r="2145" spans="1:7" x14ac:dyDescent="0.2">
      <c r="A2145" s="213"/>
      <c r="B2145" s="214"/>
      <c r="C2145" s="213"/>
      <c r="D2145" s="213"/>
      <c r="E2145" s="214"/>
      <c r="F2145" s="214"/>
      <c r="G2145" s="214"/>
    </row>
    <row r="2146" spans="1:7" x14ac:dyDescent="0.2">
      <c r="A2146" s="213"/>
      <c r="B2146" s="214"/>
      <c r="C2146" s="213"/>
      <c r="D2146" s="213"/>
      <c r="E2146" s="214"/>
      <c r="F2146" s="214"/>
      <c r="G2146" s="214"/>
    </row>
    <row r="2147" spans="1:7" x14ac:dyDescent="0.2">
      <c r="A2147" s="213"/>
      <c r="B2147" s="214"/>
      <c r="C2147" s="213"/>
      <c r="D2147" s="213"/>
      <c r="E2147" s="214"/>
      <c r="F2147" s="214"/>
      <c r="G2147" s="214"/>
    </row>
    <row r="2148" spans="1:7" x14ac:dyDescent="0.2">
      <c r="A2148" s="213"/>
      <c r="B2148" s="214"/>
      <c r="C2148" s="213"/>
      <c r="D2148" s="213"/>
      <c r="E2148" s="214"/>
      <c r="F2148" s="214"/>
      <c r="G2148" s="214"/>
    </row>
    <row r="2149" spans="1:7" x14ac:dyDescent="0.2">
      <c r="A2149" s="213"/>
      <c r="B2149" s="214"/>
      <c r="C2149" s="213"/>
      <c r="D2149" s="213"/>
      <c r="E2149" s="214"/>
      <c r="F2149" s="214"/>
      <c r="G2149" s="214"/>
    </row>
    <row r="2150" spans="1:7" x14ac:dyDescent="0.2">
      <c r="A2150" s="213"/>
      <c r="B2150" s="214"/>
      <c r="C2150" s="213"/>
      <c r="D2150" s="213"/>
      <c r="E2150" s="214"/>
      <c r="F2150" s="214"/>
      <c r="G2150" s="214"/>
    </row>
    <row r="2151" spans="1:7" x14ac:dyDescent="0.2">
      <c r="A2151" s="213"/>
      <c r="B2151" s="214"/>
      <c r="C2151" s="213"/>
      <c r="D2151" s="213"/>
      <c r="E2151" s="214"/>
      <c r="F2151" s="214"/>
      <c r="G2151" s="214"/>
    </row>
    <row r="2152" spans="1:7" x14ac:dyDescent="0.2">
      <c r="A2152" s="213"/>
      <c r="B2152" s="214"/>
      <c r="C2152" s="213"/>
      <c r="D2152" s="213"/>
      <c r="E2152" s="214"/>
      <c r="F2152" s="214"/>
      <c r="G2152" s="214"/>
    </row>
    <row r="2153" spans="1:7" x14ac:dyDescent="0.2">
      <c r="A2153" s="213"/>
      <c r="B2153" s="214"/>
      <c r="C2153" s="213"/>
      <c r="D2153" s="213"/>
      <c r="E2153" s="214"/>
      <c r="F2153" s="214"/>
      <c r="G2153" s="214"/>
    </row>
    <row r="2154" spans="1:7" x14ac:dyDescent="0.2">
      <c r="A2154" s="213"/>
      <c r="B2154" s="214"/>
      <c r="C2154" s="213"/>
      <c r="D2154" s="213"/>
      <c r="E2154" s="214"/>
      <c r="F2154" s="214"/>
      <c r="G2154" s="214"/>
    </row>
    <row r="2155" spans="1:7" x14ac:dyDescent="0.2">
      <c r="A2155" s="213"/>
      <c r="B2155" s="214"/>
      <c r="C2155" s="213"/>
      <c r="D2155" s="213"/>
      <c r="E2155" s="214"/>
      <c r="F2155" s="214"/>
      <c r="G2155" s="214"/>
    </row>
    <row r="2156" spans="1:7" x14ac:dyDescent="0.2">
      <c r="A2156" s="213"/>
      <c r="B2156" s="214"/>
      <c r="C2156" s="213"/>
      <c r="D2156" s="213"/>
      <c r="E2156" s="214"/>
      <c r="F2156" s="214"/>
      <c r="G2156" s="214"/>
    </row>
    <row r="2157" spans="1:7" x14ac:dyDescent="0.2">
      <c r="A2157" s="213"/>
      <c r="B2157" s="214"/>
      <c r="C2157" s="213"/>
      <c r="D2157" s="213"/>
      <c r="E2157" s="214"/>
      <c r="F2157" s="214"/>
      <c r="G2157" s="214"/>
    </row>
    <row r="2158" spans="1:7" x14ac:dyDescent="0.2">
      <c r="A2158" s="213"/>
      <c r="B2158" s="214"/>
      <c r="C2158" s="213"/>
      <c r="D2158" s="213"/>
      <c r="E2158" s="214"/>
      <c r="F2158" s="214"/>
      <c r="G2158" s="214"/>
    </row>
    <row r="2159" spans="1:7" x14ac:dyDescent="0.2">
      <c r="A2159" s="213"/>
      <c r="B2159" s="214"/>
      <c r="C2159" s="213"/>
      <c r="D2159" s="213"/>
      <c r="E2159" s="214"/>
      <c r="F2159" s="214"/>
      <c r="G2159" s="214"/>
    </row>
    <row r="2160" spans="1:7" x14ac:dyDescent="0.2">
      <c r="A2160" s="213"/>
      <c r="B2160" s="214"/>
      <c r="C2160" s="213"/>
      <c r="D2160" s="213"/>
      <c r="E2160" s="214"/>
      <c r="F2160" s="214"/>
      <c r="G2160" s="214"/>
    </row>
    <row r="2161" spans="1:7" x14ac:dyDescent="0.2">
      <c r="A2161" s="213"/>
      <c r="B2161" s="214"/>
      <c r="C2161" s="213"/>
      <c r="D2161" s="213"/>
      <c r="E2161" s="214"/>
      <c r="F2161" s="214"/>
      <c r="G2161" s="214"/>
    </row>
    <row r="2162" spans="1:7" x14ac:dyDescent="0.2">
      <c r="A2162" s="213"/>
      <c r="B2162" s="214"/>
      <c r="C2162" s="213"/>
      <c r="D2162" s="213"/>
      <c r="E2162" s="214"/>
      <c r="F2162" s="214"/>
      <c r="G2162" s="214"/>
    </row>
    <row r="2163" spans="1:7" x14ac:dyDescent="0.2">
      <c r="A2163" s="213"/>
      <c r="B2163" s="214"/>
      <c r="C2163" s="213"/>
      <c r="D2163" s="213"/>
      <c r="E2163" s="214"/>
      <c r="F2163" s="214"/>
      <c r="G2163" s="214"/>
    </row>
    <row r="2164" spans="1:7" x14ac:dyDescent="0.2">
      <c r="A2164" s="213"/>
      <c r="B2164" s="214"/>
      <c r="C2164" s="213"/>
      <c r="D2164" s="213"/>
      <c r="E2164" s="214"/>
      <c r="F2164" s="214"/>
      <c r="G2164" s="214"/>
    </row>
    <row r="2165" spans="1:7" x14ac:dyDescent="0.2">
      <c r="A2165" s="213"/>
      <c r="B2165" s="214"/>
      <c r="C2165" s="213"/>
      <c r="D2165" s="213"/>
      <c r="E2165" s="214"/>
      <c r="F2165" s="214"/>
      <c r="G2165" s="214"/>
    </row>
    <row r="2166" spans="1:7" x14ac:dyDescent="0.2">
      <c r="A2166" s="213"/>
      <c r="B2166" s="214"/>
      <c r="C2166" s="213"/>
      <c r="D2166" s="213"/>
      <c r="E2166" s="214"/>
      <c r="F2166" s="214"/>
      <c r="G2166" s="214"/>
    </row>
    <row r="2167" spans="1:7" x14ac:dyDescent="0.2">
      <c r="A2167" s="213"/>
      <c r="B2167" s="214"/>
      <c r="C2167" s="213"/>
      <c r="D2167" s="213"/>
      <c r="E2167" s="214"/>
      <c r="F2167" s="214"/>
      <c r="G2167" s="214"/>
    </row>
    <row r="2168" spans="1:7" x14ac:dyDescent="0.2">
      <c r="A2168" s="213"/>
      <c r="B2168" s="214"/>
      <c r="C2168" s="213"/>
      <c r="D2168" s="213"/>
      <c r="E2168" s="214"/>
      <c r="F2168" s="214"/>
      <c r="G2168" s="214"/>
    </row>
    <row r="2169" spans="1:7" x14ac:dyDescent="0.2">
      <c r="A2169" s="213"/>
      <c r="B2169" s="214"/>
      <c r="C2169" s="213"/>
      <c r="D2169" s="213"/>
      <c r="E2169" s="214"/>
      <c r="F2169" s="214"/>
      <c r="G2169" s="214"/>
    </row>
    <row r="2170" spans="1:7" x14ac:dyDescent="0.2">
      <c r="A2170" s="213"/>
      <c r="B2170" s="214"/>
      <c r="C2170" s="213"/>
      <c r="D2170" s="213"/>
      <c r="E2170" s="214"/>
      <c r="F2170" s="214"/>
      <c r="G2170" s="214"/>
    </row>
    <row r="2171" spans="1:7" x14ac:dyDescent="0.2">
      <c r="A2171" s="213"/>
      <c r="B2171" s="214"/>
      <c r="C2171" s="213"/>
      <c r="D2171" s="213"/>
      <c r="E2171" s="214"/>
      <c r="F2171" s="214"/>
      <c r="G2171" s="214"/>
    </row>
    <row r="2172" spans="1:7" x14ac:dyDescent="0.2">
      <c r="A2172" s="213"/>
      <c r="B2172" s="214"/>
      <c r="C2172" s="213"/>
      <c r="D2172" s="213"/>
      <c r="E2172" s="214"/>
      <c r="F2172" s="214"/>
      <c r="G2172" s="214"/>
    </row>
    <row r="2173" spans="1:7" x14ac:dyDescent="0.2">
      <c r="A2173" s="213"/>
      <c r="B2173" s="214"/>
      <c r="C2173" s="213"/>
      <c r="D2173" s="213"/>
      <c r="E2173" s="214"/>
      <c r="F2173" s="214"/>
      <c r="G2173" s="214"/>
    </row>
    <row r="2174" spans="1:7" x14ac:dyDescent="0.2">
      <c r="A2174" s="213"/>
      <c r="B2174" s="214"/>
      <c r="C2174" s="213"/>
      <c r="D2174" s="213"/>
      <c r="E2174" s="214"/>
      <c r="F2174" s="214"/>
      <c r="G2174" s="214"/>
    </row>
    <row r="2175" spans="1:7" x14ac:dyDescent="0.2">
      <c r="A2175" s="213"/>
      <c r="B2175" s="214"/>
      <c r="C2175" s="213"/>
      <c r="D2175" s="213"/>
      <c r="E2175" s="214"/>
      <c r="F2175" s="214"/>
      <c r="G2175" s="214"/>
    </row>
    <row r="2176" spans="1:7" x14ac:dyDescent="0.2">
      <c r="A2176" s="213"/>
      <c r="B2176" s="214"/>
      <c r="C2176" s="213"/>
      <c r="D2176" s="213"/>
      <c r="E2176" s="214"/>
      <c r="F2176" s="214"/>
      <c r="G2176" s="214"/>
    </row>
    <row r="2177" spans="1:7" x14ac:dyDescent="0.2">
      <c r="A2177" s="213"/>
      <c r="B2177" s="214"/>
      <c r="C2177" s="213"/>
      <c r="D2177" s="213"/>
      <c r="E2177" s="214"/>
      <c r="F2177" s="214"/>
      <c r="G2177" s="214"/>
    </row>
    <row r="2178" spans="1:7" x14ac:dyDescent="0.2">
      <c r="A2178" s="213"/>
      <c r="B2178" s="214"/>
      <c r="C2178" s="213"/>
      <c r="D2178" s="213"/>
      <c r="E2178" s="214"/>
      <c r="F2178" s="214"/>
      <c r="G2178" s="214"/>
    </row>
    <row r="2179" spans="1:7" x14ac:dyDescent="0.2">
      <c r="A2179" s="213"/>
      <c r="B2179" s="214"/>
      <c r="C2179" s="213"/>
      <c r="D2179" s="213"/>
      <c r="E2179" s="214"/>
      <c r="F2179" s="214"/>
      <c r="G2179" s="214"/>
    </row>
    <row r="2180" spans="1:7" x14ac:dyDescent="0.2">
      <c r="A2180" s="213"/>
      <c r="B2180" s="214"/>
      <c r="C2180" s="213"/>
      <c r="D2180" s="213"/>
      <c r="E2180" s="214"/>
      <c r="F2180" s="214"/>
      <c r="G2180" s="214"/>
    </row>
    <row r="2181" spans="1:7" x14ac:dyDescent="0.2">
      <c r="A2181" s="213"/>
      <c r="B2181" s="214"/>
      <c r="C2181" s="213"/>
      <c r="D2181" s="213"/>
      <c r="E2181" s="214"/>
      <c r="F2181" s="214"/>
      <c r="G2181" s="214"/>
    </row>
    <row r="2182" spans="1:7" x14ac:dyDescent="0.2">
      <c r="A2182" s="213"/>
      <c r="B2182" s="214"/>
      <c r="C2182" s="213"/>
      <c r="D2182" s="213"/>
      <c r="E2182" s="214"/>
      <c r="F2182" s="214"/>
      <c r="G2182" s="214"/>
    </row>
    <row r="2183" spans="1:7" x14ac:dyDescent="0.2">
      <c r="A2183" s="213"/>
      <c r="B2183" s="214"/>
      <c r="C2183" s="213"/>
      <c r="D2183" s="213"/>
      <c r="E2183" s="214"/>
      <c r="F2183" s="214"/>
      <c r="G2183" s="214"/>
    </row>
    <row r="2184" spans="1:7" x14ac:dyDescent="0.2">
      <c r="A2184" s="213"/>
      <c r="B2184" s="214"/>
      <c r="C2184" s="213"/>
      <c r="D2184" s="213"/>
      <c r="E2184" s="214"/>
      <c r="F2184" s="214"/>
      <c r="G2184" s="214"/>
    </row>
    <row r="2185" spans="1:7" x14ac:dyDescent="0.2">
      <c r="A2185" s="213"/>
      <c r="B2185" s="214"/>
      <c r="C2185" s="213"/>
      <c r="D2185" s="213"/>
      <c r="E2185" s="214"/>
      <c r="F2185" s="214"/>
      <c r="G2185" s="214"/>
    </row>
    <row r="2186" spans="1:7" x14ac:dyDescent="0.2">
      <c r="A2186" s="213"/>
      <c r="B2186" s="214"/>
      <c r="C2186" s="213"/>
      <c r="D2186" s="213"/>
      <c r="E2186" s="214"/>
      <c r="F2186" s="214"/>
      <c r="G2186" s="214"/>
    </row>
    <row r="2187" spans="1:7" x14ac:dyDescent="0.2">
      <c r="A2187" s="213"/>
      <c r="B2187" s="214"/>
      <c r="C2187" s="213"/>
      <c r="D2187" s="213"/>
      <c r="E2187" s="214"/>
      <c r="F2187" s="214"/>
      <c r="G2187" s="214"/>
    </row>
    <row r="2188" spans="1:7" x14ac:dyDescent="0.2">
      <c r="A2188" s="213"/>
      <c r="B2188" s="214"/>
      <c r="C2188" s="213"/>
      <c r="D2188" s="213"/>
      <c r="E2188" s="214"/>
      <c r="F2188" s="214"/>
      <c r="G2188" s="214"/>
    </row>
    <row r="2189" spans="1:7" x14ac:dyDescent="0.2">
      <c r="A2189" s="213"/>
      <c r="B2189" s="214"/>
      <c r="C2189" s="213"/>
      <c r="D2189" s="213"/>
      <c r="E2189" s="214"/>
      <c r="F2189" s="214"/>
      <c r="G2189" s="214"/>
    </row>
    <row r="2190" spans="1:7" x14ac:dyDescent="0.2">
      <c r="A2190" s="213"/>
      <c r="B2190" s="214"/>
      <c r="C2190" s="213"/>
      <c r="D2190" s="213"/>
      <c r="E2190" s="214"/>
      <c r="F2190" s="214"/>
      <c r="G2190" s="214"/>
    </row>
    <row r="2191" spans="1:7" x14ac:dyDescent="0.2">
      <c r="A2191" s="213"/>
      <c r="B2191" s="214"/>
      <c r="C2191" s="213"/>
      <c r="D2191" s="213"/>
      <c r="E2191" s="214"/>
      <c r="F2191" s="214"/>
      <c r="G2191" s="214"/>
    </row>
    <row r="2192" spans="1:7" x14ac:dyDescent="0.2">
      <c r="A2192" s="213"/>
      <c r="B2192" s="214"/>
      <c r="C2192" s="213"/>
      <c r="D2192" s="213"/>
      <c r="E2192" s="214"/>
      <c r="F2192" s="214"/>
      <c r="G2192" s="214"/>
    </row>
    <row r="2193" spans="1:7" x14ac:dyDescent="0.2">
      <c r="A2193" s="213"/>
      <c r="B2193" s="214"/>
      <c r="C2193" s="213"/>
      <c r="D2193" s="213"/>
      <c r="E2193" s="214"/>
      <c r="F2193" s="214"/>
      <c r="G2193" s="214"/>
    </row>
    <row r="2194" spans="1:7" x14ac:dyDescent="0.2">
      <c r="A2194" s="213"/>
      <c r="B2194" s="214"/>
      <c r="C2194" s="213"/>
      <c r="D2194" s="213"/>
      <c r="E2194" s="214"/>
      <c r="F2194" s="214"/>
      <c r="G2194" s="214"/>
    </row>
    <row r="2195" spans="1:7" x14ac:dyDescent="0.2">
      <c r="A2195" s="213"/>
      <c r="B2195" s="214"/>
      <c r="C2195" s="213"/>
      <c r="D2195" s="213"/>
      <c r="E2195" s="214"/>
      <c r="F2195" s="214"/>
      <c r="G2195" s="214"/>
    </row>
    <row r="2196" spans="1:7" x14ac:dyDescent="0.2">
      <c r="A2196" s="213"/>
      <c r="B2196" s="214"/>
      <c r="C2196" s="213"/>
      <c r="D2196" s="213"/>
      <c r="E2196" s="214"/>
      <c r="F2196" s="214"/>
      <c r="G2196" s="214"/>
    </row>
    <row r="2197" spans="1:7" x14ac:dyDescent="0.2">
      <c r="A2197" s="213"/>
      <c r="B2197" s="214"/>
      <c r="C2197" s="213"/>
      <c r="D2197" s="213"/>
      <c r="E2197" s="214"/>
      <c r="F2197" s="214"/>
      <c r="G2197" s="214"/>
    </row>
    <row r="2198" spans="1:7" x14ac:dyDescent="0.2">
      <c r="A2198" s="213"/>
      <c r="B2198" s="214"/>
      <c r="C2198" s="213"/>
      <c r="D2198" s="213"/>
      <c r="E2198" s="214"/>
      <c r="F2198" s="214"/>
      <c r="G2198" s="214"/>
    </row>
    <row r="2199" spans="1:7" x14ac:dyDescent="0.2">
      <c r="A2199" s="213"/>
      <c r="B2199" s="214"/>
      <c r="C2199" s="213"/>
      <c r="D2199" s="213"/>
      <c r="E2199" s="214"/>
      <c r="F2199" s="214"/>
      <c r="G2199" s="214"/>
    </row>
    <row r="2200" spans="1:7" x14ac:dyDescent="0.2">
      <c r="A2200" s="213"/>
      <c r="B2200" s="214"/>
      <c r="C2200" s="213"/>
      <c r="D2200" s="213"/>
      <c r="E2200" s="214"/>
      <c r="F2200" s="214"/>
      <c r="G2200" s="214"/>
    </row>
    <row r="2201" spans="1:7" x14ac:dyDescent="0.2">
      <c r="A2201" s="213"/>
      <c r="B2201" s="214"/>
      <c r="C2201" s="213"/>
      <c r="D2201" s="213"/>
      <c r="E2201" s="214"/>
      <c r="F2201" s="214"/>
      <c r="G2201" s="214"/>
    </row>
    <row r="2202" spans="1:7" x14ac:dyDescent="0.2">
      <c r="A2202" s="213"/>
      <c r="B2202" s="214"/>
      <c r="C2202" s="213"/>
      <c r="D2202" s="213"/>
      <c r="E2202" s="214"/>
      <c r="F2202" s="214"/>
      <c r="G2202" s="214"/>
    </row>
    <row r="2203" spans="1:7" x14ac:dyDescent="0.2">
      <c r="A2203" s="213"/>
      <c r="B2203" s="214"/>
      <c r="C2203" s="213"/>
      <c r="D2203" s="213"/>
      <c r="E2203" s="214"/>
      <c r="F2203" s="214"/>
      <c r="G2203" s="214"/>
    </row>
    <row r="2204" spans="1:7" x14ac:dyDescent="0.2">
      <c r="A2204" s="213"/>
      <c r="B2204" s="214"/>
      <c r="C2204" s="213"/>
      <c r="D2204" s="213"/>
      <c r="E2204" s="214"/>
      <c r="F2204" s="214"/>
      <c r="G2204" s="214"/>
    </row>
    <row r="2205" spans="1:7" x14ac:dyDescent="0.2">
      <c r="A2205" s="213"/>
      <c r="B2205" s="214"/>
      <c r="C2205" s="213"/>
      <c r="D2205" s="213"/>
      <c r="E2205" s="214"/>
      <c r="F2205" s="214"/>
      <c r="G2205" s="214"/>
    </row>
    <row r="2206" spans="1:7" x14ac:dyDescent="0.2">
      <c r="A2206" s="213"/>
      <c r="B2206" s="214"/>
      <c r="C2206" s="213"/>
      <c r="D2206" s="213"/>
      <c r="E2206" s="214"/>
      <c r="F2206" s="214"/>
      <c r="G2206" s="214"/>
    </row>
    <row r="2207" spans="1:7" x14ac:dyDescent="0.2">
      <c r="A2207" s="213"/>
      <c r="B2207" s="214"/>
      <c r="C2207" s="213"/>
      <c r="D2207" s="213"/>
      <c r="E2207" s="214"/>
      <c r="F2207" s="214"/>
      <c r="G2207" s="214"/>
    </row>
    <row r="2208" spans="1:7" x14ac:dyDescent="0.2">
      <c r="A2208" s="213"/>
      <c r="B2208" s="214"/>
      <c r="C2208" s="213"/>
      <c r="D2208" s="213"/>
      <c r="E2208" s="214"/>
      <c r="F2208" s="214"/>
      <c r="G2208" s="214"/>
    </row>
    <row r="2209" spans="1:7" x14ac:dyDescent="0.2">
      <c r="A2209" s="213"/>
      <c r="B2209" s="214"/>
      <c r="C2209" s="213"/>
      <c r="D2209" s="213"/>
      <c r="E2209" s="214"/>
      <c r="F2209" s="214"/>
      <c r="G2209" s="214"/>
    </row>
    <row r="2210" spans="1:7" x14ac:dyDescent="0.2">
      <c r="A2210" s="213"/>
      <c r="B2210" s="214"/>
      <c r="C2210" s="213"/>
      <c r="D2210" s="213"/>
      <c r="E2210" s="214"/>
      <c r="F2210" s="214"/>
      <c r="G2210" s="214"/>
    </row>
    <row r="2211" spans="1:7" x14ac:dyDescent="0.2">
      <c r="A2211" s="213"/>
      <c r="B2211" s="214"/>
      <c r="C2211" s="213"/>
      <c r="D2211" s="213"/>
      <c r="E2211" s="214"/>
      <c r="F2211" s="214"/>
      <c r="G2211" s="214"/>
    </row>
    <row r="2212" spans="1:7" x14ac:dyDescent="0.2">
      <c r="A2212" s="213"/>
      <c r="B2212" s="214"/>
      <c r="C2212" s="213"/>
      <c r="D2212" s="213"/>
      <c r="E2212" s="214"/>
      <c r="F2212" s="214"/>
      <c r="G2212" s="214"/>
    </row>
    <row r="2213" spans="1:7" x14ac:dyDescent="0.2">
      <c r="A2213" s="213"/>
      <c r="B2213" s="214"/>
      <c r="C2213" s="213"/>
      <c r="D2213" s="213"/>
      <c r="E2213" s="214"/>
      <c r="F2213" s="214"/>
      <c r="G2213" s="214"/>
    </row>
    <row r="2214" spans="1:7" x14ac:dyDescent="0.2">
      <c r="A2214" s="213"/>
      <c r="B2214" s="214"/>
      <c r="C2214" s="213"/>
      <c r="D2214" s="213"/>
      <c r="E2214" s="214"/>
      <c r="F2214" s="214"/>
      <c r="G2214" s="214"/>
    </row>
    <row r="2215" spans="1:7" x14ac:dyDescent="0.2">
      <c r="A2215" s="213"/>
      <c r="B2215" s="214"/>
      <c r="C2215" s="213"/>
      <c r="D2215" s="213"/>
      <c r="E2215" s="214"/>
      <c r="F2215" s="214"/>
      <c r="G2215" s="214"/>
    </row>
    <row r="2216" spans="1:7" x14ac:dyDescent="0.2">
      <c r="A2216" s="213"/>
      <c r="B2216" s="214"/>
      <c r="C2216" s="213"/>
      <c r="D2216" s="213"/>
      <c r="E2216" s="214"/>
      <c r="F2216" s="214"/>
      <c r="G2216" s="214"/>
    </row>
    <row r="2217" spans="1:7" x14ac:dyDescent="0.2">
      <c r="A2217" s="213"/>
      <c r="B2217" s="214"/>
      <c r="C2217" s="213"/>
      <c r="D2217" s="213"/>
      <c r="E2217" s="214"/>
      <c r="F2217" s="214"/>
      <c r="G2217" s="214"/>
    </row>
    <row r="2218" spans="1:7" x14ac:dyDescent="0.2">
      <c r="A2218" s="213"/>
      <c r="B2218" s="214"/>
      <c r="C2218" s="213"/>
      <c r="D2218" s="213"/>
      <c r="E2218" s="214"/>
      <c r="F2218" s="214"/>
      <c r="G2218" s="214"/>
    </row>
    <row r="2219" spans="1:7" x14ac:dyDescent="0.2">
      <c r="A2219" s="213"/>
      <c r="B2219" s="214"/>
      <c r="C2219" s="213"/>
      <c r="D2219" s="213"/>
      <c r="E2219" s="214"/>
      <c r="F2219" s="214"/>
      <c r="G2219" s="214"/>
    </row>
    <row r="2220" spans="1:7" x14ac:dyDescent="0.2">
      <c r="A2220" s="213"/>
      <c r="B2220" s="214"/>
      <c r="C2220" s="213"/>
      <c r="D2220" s="213"/>
      <c r="E2220" s="214"/>
      <c r="F2220" s="214"/>
      <c r="G2220" s="214"/>
    </row>
    <row r="2221" spans="1:7" x14ac:dyDescent="0.2">
      <c r="A2221" s="213"/>
      <c r="B2221" s="214"/>
      <c r="C2221" s="213"/>
      <c r="D2221" s="213"/>
      <c r="E2221" s="214"/>
      <c r="F2221" s="214"/>
      <c r="G2221" s="214"/>
    </row>
    <row r="2222" spans="1:7" x14ac:dyDescent="0.2">
      <c r="A2222" s="213"/>
      <c r="B2222" s="214"/>
      <c r="C2222" s="213"/>
      <c r="D2222" s="213"/>
      <c r="E2222" s="214"/>
      <c r="F2222" s="214"/>
      <c r="G2222" s="214"/>
    </row>
    <row r="2223" spans="1:7" x14ac:dyDescent="0.2">
      <c r="A2223" s="213"/>
      <c r="B2223" s="214"/>
      <c r="C2223" s="213"/>
      <c r="D2223" s="213"/>
      <c r="E2223" s="214"/>
      <c r="F2223" s="214"/>
      <c r="G2223" s="214"/>
    </row>
    <row r="2224" spans="1:7" x14ac:dyDescent="0.2">
      <c r="A2224" s="213"/>
      <c r="B2224" s="214"/>
      <c r="C2224" s="213"/>
      <c r="D2224" s="213"/>
      <c r="E2224" s="214"/>
      <c r="F2224" s="214"/>
      <c r="G2224" s="214"/>
    </row>
    <row r="2225" spans="1:7" x14ac:dyDescent="0.2">
      <c r="A2225" s="213"/>
      <c r="B2225" s="214"/>
      <c r="C2225" s="213"/>
      <c r="D2225" s="213"/>
      <c r="E2225" s="214"/>
      <c r="F2225" s="214"/>
      <c r="G2225" s="214"/>
    </row>
    <row r="2226" spans="1:7" x14ac:dyDescent="0.2">
      <c r="A2226" s="213"/>
      <c r="B2226" s="214"/>
      <c r="C2226" s="213"/>
      <c r="D2226" s="213"/>
      <c r="E2226" s="214"/>
      <c r="F2226" s="214"/>
      <c r="G2226" s="214"/>
    </row>
    <row r="2227" spans="1:7" x14ac:dyDescent="0.2">
      <c r="A2227" s="213"/>
      <c r="B2227" s="214"/>
      <c r="C2227" s="213"/>
      <c r="D2227" s="213"/>
      <c r="E2227" s="214"/>
      <c r="F2227" s="214"/>
      <c r="G2227" s="214"/>
    </row>
    <row r="2228" spans="1:7" x14ac:dyDescent="0.2">
      <c r="A2228" s="213"/>
      <c r="B2228" s="214"/>
      <c r="C2228" s="213"/>
      <c r="D2228" s="213"/>
      <c r="E2228" s="214"/>
      <c r="F2228" s="214"/>
      <c r="G2228" s="214"/>
    </row>
    <row r="2229" spans="1:7" x14ac:dyDescent="0.2">
      <c r="A2229" s="213"/>
      <c r="B2229" s="214"/>
      <c r="C2229" s="213"/>
      <c r="D2229" s="213"/>
      <c r="E2229" s="214"/>
      <c r="F2229" s="214"/>
      <c r="G2229" s="214"/>
    </row>
    <row r="2230" spans="1:7" x14ac:dyDescent="0.2">
      <c r="A2230" s="213"/>
      <c r="B2230" s="214"/>
      <c r="C2230" s="213"/>
      <c r="D2230" s="213"/>
      <c r="E2230" s="214"/>
      <c r="F2230" s="214"/>
      <c r="G2230" s="214"/>
    </row>
    <row r="2231" spans="1:7" x14ac:dyDescent="0.2">
      <c r="A2231" s="213"/>
      <c r="B2231" s="214"/>
      <c r="C2231" s="213"/>
      <c r="D2231" s="213"/>
      <c r="E2231" s="214"/>
      <c r="F2231" s="214"/>
      <c r="G2231" s="214"/>
    </row>
    <row r="2232" spans="1:7" x14ac:dyDescent="0.2">
      <c r="A2232" s="213"/>
      <c r="B2232" s="214"/>
      <c r="C2232" s="213"/>
      <c r="D2232" s="213"/>
      <c r="E2232" s="214"/>
      <c r="F2232" s="214"/>
      <c r="G2232" s="214"/>
    </row>
    <row r="2233" spans="1:7" x14ac:dyDescent="0.2">
      <c r="A2233" s="213"/>
      <c r="B2233" s="214"/>
      <c r="C2233" s="213"/>
      <c r="D2233" s="213"/>
      <c r="E2233" s="214"/>
      <c r="F2233" s="214"/>
      <c r="G2233" s="214"/>
    </row>
    <row r="2234" spans="1:7" x14ac:dyDescent="0.2">
      <c r="A2234" s="213"/>
      <c r="B2234" s="214"/>
      <c r="C2234" s="213"/>
      <c r="D2234" s="213"/>
      <c r="E2234" s="214"/>
      <c r="F2234" s="214"/>
      <c r="G2234" s="214"/>
    </row>
    <row r="2235" spans="1:7" x14ac:dyDescent="0.2">
      <c r="A2235" s="213"/>
      <c r="B2235" s="214"/>
      <c r="C2235" s="213"/>
      <c r="D2235" s="213"/>
      <c r="E2235" s="214"/>
      <c r="F2235" s="214"/>
      <c r="G2235" s="214"/>
    </row>
    <row r="2236" spans="1:7" x14ac:dyDescent="0.2">
      <c r="A2236" s="213"/>
      <c r="B2236" s="214"/>
      <c r="C2236" s="213"/>
      <c r="D2236" s="213"/>
      <c r="E2236" s="214"/>
      <c r="F2236" s="214"/>
      <c r="G2236" s="214"/>
    </row>
    <row r="2237" spans="1:7" x14ac:dyDescent="0.2">
      <c r="A2237" s="213"/>
      <c r="B2237" s="214"/>
      <c r="C2237" s="213"/>
      <c r="D2237" s="213"/>
      <c r="E2237" s="214"/>
      <c r="F2237" s="214"/>
      <c r="G2237" s="214"/>
    </row>
    <row r="2238" spans="1:7" x14ac:dyDescent="0.2">
      <c r="A2238" s="213"/>
      <c r="B2238" s="214"/>
      <c r="C2238" s="213"/>
      <c r="D2238" s="213"/>
      <c r="E2238" s="214"/>
      <c r="F2238" s="214"/>
      <c r="G2238" s="214"/>
    </row>
    <row r="2239" spans="1:7" x14ac:dyDescent="0.2">
      <c r="A2239" s="213"/>
      <c r="B2239" s="214"/>
      <c r="C2239" s="213"/>
      <c r="D2239" s="213"/>
      <c r="E2239" s="214"/>
      <c r="F2239" s="214"/>
      <c r="G2239" s="214"/>
    </row>
    <row r="2240" spans="1:7" x14ac:dyDescent="0.2">
      <c r="A2240" s="213"/>
      <c r="B2240" s="214"/>
      <c r="C2240" s="213"/>
      <c r="D2240" s="213"/>
      <c r="E2240" s="214"/>
      <c r="F2240" s="214"/>
      <c r="G2240" s="214"/>
    </row>
    <row r="2241" spans="1:7" x14ac:dyDescent="0.2">
      <c r="A2241" s="213"/>
      <c r="B2241" s="214"/>
      <c r="C2241" s="213"/>
      <c r="D2241" s="213"/>
      <c r="E2241" s="214"/>
      <c r="F2241" s="214"/>
      <c r="G2241" s="214"/>
    </row>
    <row r="2242" spans="1:7" x14ac:dyDescent="0.2">
      <c r="A2242" s="213"/>
      <c r="B2242" s="214"/>
      <c r="C2242" s="213"/>
      <c r="D2242" s="213"/>
      <c r="E2242" s="214"/>
      <c r="F2242" s="214"/>
      <c r="G2242" s="214"/>
    </row>
    <row r="2243" spans="1:7" x14ac:dyDescent="0.2">
      <c r="A2243" s="213"/>
      <c r="B2243" s="214"/>
      <c r="C2243" s="213"/>
      <c r="D2243" s="213"/>
      <c r="E2243" s="214"/>
      <c r="F2243" s="214"/>
      <c r="G2243" s="214"/>
    </row>
    <row r="2244" spans="1:7" x14ac:dyDescent="0.2">
      <c r="A2244" s="213"/>
      <c r="B2244" s="214"/>
      <c r="C2244" s="213"/>
      <c r="D2244" s="213"/>
      <c r="E2244" s="214"/>
      <c r="F2244" s="214"/>
      <c r="G2244" s="214"/>
    </row>
    <row r="2245" spans="1:7" x14ac:dyDescent="0.2">
      <c r="A2245" s="213"/>
      <c r="B2245" s="214"/>
      <c r="C2245" s="213"/>
      <c r="D2245" s="213"/>
      <c r="E2245" s="214"/>
      <c r="F2245" s="214"/>
      <c r="G2245" s="214"/>
    </row>
    <row r="2246" spans="1:7" x14ac:dyDescent="0.2">
      <c r="A2246" s="213"/>
      <c r="B2246" s="214"/>
      <c r="C2246" s="213"/>
      <c r="D2246" s="213"/>
      <c r="E2246" s="214"/>
      <c r="F2246" s="214"/>
      <c r="G2246" s="214"/>
    </row>
    <row r="2247" spans="1:7" x14ac:dyDescent="0.2">
      <c r="A2247" s="213"/>
      <c r="B2247" s="214"/>
      <c r="C2247" s="213"/>
      <c r="D2247" s="213"/>
      <c r="E2247" s="214"/>
      <c r="F2247" s="214"/>
      <c r="G2247" s="214"/>
    </row>
    <row r="2248" spans="1:7" x14ac:dyDescent="0.2">
      <c r="A2248" s="213"/>
      <c r="B2248" s="214"/>
      <c r="C2248" s="213"/>
      <c r="D2248" s="213"/>
      <c r="E2248" s="214"/>
      <c r="F2248" s="214"/>
      <c r="G2248" s="214"/>
    </row>
    <row r="2249" spans="1:7" x14ac:dyDescent="0.2">
      <c r="A2249" s="213"/>
      <c r="B2249" s="214"/>
      <c r="C2249" s="213"/>
      <c r="D2249" s="213"/>
      <c r="E2249" s="214"/>
      <c r="F2249" s="214"/>
      <c r="G2249" s="214"/>
    </row>
    <row r="2250" spans="1:7" x14ac:dyDescent="0.2">
      <c r="A2250" s="213"/>
      <c r="B2250" s="214"/>
      <c r="C2250" s="213"/>
      <c r="D2250" s="213"/>
      <c r="E2250" s="214"/>
      <c r="F2250" s="214"/>
      <c r="G2250" s="214"/>
    </row>
    <row r="2251" spans="1:7" x14ac:dyDescent="0.2">
      <c r="A2251" s="213"/>
      <c r="B2251" s="214"/>
      <c r="C2251" s="213"/>
      <c r="D2251" s="213"/>
      <c r="E2251" s="214"/>
      <c r="F2251" s="214"/>
      <c r="G2251" s="214"/>
    </row>
    <row r="2252" spans="1:7" x14ac:dyDescent="0.2">
      <c r="A2252" s="213"/>
      <c r="B2252" s="214"/>
      <c r="C2252" s="213"/>
      <c r="D2252" s="213"/>
      <c r="E2252" s="214"/>
      <c r="F2252" s="214"/>
      <c r="G2252" s="214"/>
    </row>
    <row r="2253" spans="1:7" x14ac:dyDescent="0.2">
      <c r="A2253" s="213"/>
      <c r="B2253" s="214"/>
      <c r="C2253" s="213"/>
      <c r="D2253" s="213"/>
      <c r="E2253" s="214"/>
      <c r="F2253" s="214"/>
      <c r="G2253" s="214"/>
    </row>
    <row r="2254" spans="1:7" x14ac:dyDescent="0.2">
      <c r="A2254" s="213"/>
      <c r="B2254" s="214"/>
      <c r="C2254" s="213"/>
      <c r="D2254" s="213"/>
      <c r="E2254" s="214"/>
      <c r="F2254" s="214"/>
      <c r="G2254" s="214"/>
    </row>
    <row r="2255" spans="1:7" x14ac:dyDescent="0.2">
      <c r="A2255" s="213"/>
      <c r="B2255" s="214"/>
      <c r="C2255" s="213"/>
      <c r="D2255" s="213"/>
      <c r="E2255" s="214"/>
      <c r="F2255" s="214"/>
      <c r="G2255" s="214"/>
    </row>
    <row r="2256" spans="1:7" x14ac:dyDescent="0.2">
      <c r="A2256" s="213"/>
      <c r="B2256" s="214"/>
      <c r="C2256" s="213"/>
      <c r="D2256" s="213"/>
      <c r="E2256" s="214"/>
      <c r="F2256" s="214"/>
      <c r="G2256" s="214"/>
    </row>
    <row r="2257" spans="1:7" x14ac:dyDescent="0.2">
      <c r="A2257" s="213"/>
      <c r="B2257" s="214"/>
      <c r="C2257" s="213"/>
      <c r="D2257" s="213"/>
      <c r="E2257" s="214"/>
      <c r="F2257" s="214"/>
      <c r="G2257" s="214"/>
    </row>
    <row r="2258" spans="1:7" x14ac:dyDescent="0.2">
      <c r="A2258" s="213"/>
      <c r="B2258" s="214"/>
      <c r="C2258" s="213"/>
      <c r="D2258" s="213"/>
      <c r="E2258" s="214"/>
      <c r="F2258" s="214"/>
      <c r="G2258" s="214"/>
    </row>
    <row r="2259" spans="1:7" x14ac:dyDescent="0.2">
      <c r="A2259" s="213"/>
      <c r="B2259" s="214"/>
      <c r="C2259" s="213"/>
      <c r="D2259" s="213"/>
      <c r="E2259" s="214"/>
      <c r="F2259" s="214"/>
      <c r="G2259" s="214"/>
    </row>
    <row r="2260" spans="1:7" x14ac:dyDescent="0.2">
      <c r="A2260" s="213"/>
      <c r="B2260" s="214"/>
      <c r="C2260" s="213"/>
      <c r="D2260" s="213"/>
      <c r="E2260" s="214"/>
      <c r="F2260" s="214"/>
      <c r="G2260" s="214"/>
    </row>
    <row r="2261" spans="1:7" x14ac:dyDescent="0.2">
      <c r="A2261" s="213"/>
      <c r="B2261" s="214"/>
      <c r="C2261" s="213"/>
      <c r="D2261" s="213"/>
      <c r="E2261" s="214"/>
      <c r="F2261" s="214"/>
      <c r="G2261" s="214"/>
    </row>
    <row r="2262" spans="1:7" x14ac:dyDescent="0.2">
      <c r="A2262" s="213"/>
      <c r="B2262" s="214"/>
      <c r="C2262" s="213"/>
      <c r="D2262" s="213"/>
      <c r="E2262" s="214"/>
      <c r="F2262" s="214"/>
      <c r="G2262" s="214"/>
    </row>
    <row r="2263" spans="1:7" x14ac:dyDescent="0.2">
      <c r="A2263" s="213"/>
      <c r="B2263" s="214"/>
      <c r="C2263" s="213"/>
      <c r="D2263" s="213"/>
      <c r="E2263" s="214"/>
      <c r="F2263" s="214"/>
      <c r="G2263" s="214"/>
    </row>
    <row r="2264" spans="1:7" x14ac:dyDescent="0.2">
      <c r="A2264" s="213"/>
      <c r="B2264" s="214"/>
      <c r="C2264" s="213"/>
      <c r="D2264" s="213"/>
      <c r="E2264" s="214"/>
      <c r="F2264" s="214"/>
      <c r="G2264" s="214"/>
    </row>
    <row r="2265" spans="1:7" x14ac:dyDescent="0.2">
      <c r="A2265" s="213"/>
      <c r="B2265" s="214"/>
      <c r="C2265" s="213"/>
      <c r="D2265" s="213"/>
      <c r="E2265" s="214"/>
      <c r="F2265" s="214"/>
      <c r="G2265" s="214"/>
    </row>
    <row r="2266" spans="1:7" x14ac:dyDescent="0.2">
      <c r="A2266" s="213"/>
      <c r="B2266" s="214"/>
      <c r="C2266" s="213"/>
      <c r="D2266" s="213"/>
      <c r="E2266" s="214"/>
      <c r="F2266" s="214"/>
      <c r="G2266" s="214"/>
    </row>
    <row r="2267" spans="1:7" x14ac:dyDescent="0.2">
      <c r="A2267" s="213"/>
      <c r="B2267" s="214"/>
      <c r="C2267" s="213"/>
      <c r="D2267" s="213"/>
      <c r="E2267" s="214"/>
      <c r="F2267" s="214"/>
      <c r="G2267" s="214"/>
    </row>
    <row r="2268" spans="1:7" x14ac:dyDescent="0.2">
      <c r="A2268" s="213"/>
      <c r="B2268" s="214"/>
      <c r="C2268" s="213"/>
      <c r="D2268" s="213"/>
      <c r="E2268" s="214"/>
      <c r="F2268" s="214"/>
      <c r="G2268" s="214"/>
    </row>
    <row r="2269" spans="1:7" x14ac:dyDescent="0.2">
      <c r="A2269" s="213"/>
      <c r="B2269" s="214"/>
      <c r="C2269" s="213"/>
      <c r="D2269" s="213"/>
      <c r="E2269" s="214"/>
      <c r="F2269" s="214"/>
      <c r="G2269" s="214"/>
    </row>
    <row r="2270" spans="1:7" x14ac:dyDescent="0.2">
      <c r="A2270" s="213"/>
      <c r="B2270" s="214"/>
      <c r="C2270" s="213"/>
      <c r="D2270" s="213"/>
      <c r="E2270" s="214"/>
      <c r="F2270" s="214"/>
      <c r="G2270" s="214"/>
    </row>
    <row r="2271" spans="1:7" x14ac:dyDescent="0.2">
      <c r="A2271" s="213"/>
      <c r="B2271" s="214"/>
      <c r="C2271" s="213"/>
      <c r="D2271" s="213"/>
      <c r="E2271" s="214"/>
      <c r="F2271" s="214"/>
      <c r="G2271" s="214"/>
    </row>
    <row r="2272" spans="1:7" x14ac:dyDescent="0.2">
      <c r="A2272" s="213"/>
      <c r="B2272" s="214"/>
      <c r="C2272" s="213"/>
      <c r="D2272" s="213"/>
      <c r="E2272" s="214"/>
      <c r="F2272" s="214"/>
      <c r="G2272" s="214"/>
    </row>
    <row r="2273" spans="1:7" x14ac:dyDescent="0.2">
      <c r="A2273" s="213"/>
      <c r="B2273" s="214"/>
      <c r="C2273" s="213"/>
      <c r="D2273" s="213"/>
      <c r="E2273" s="214"/>
      <c r="F2273" s="214"/>
      <c r="G2273" s="214"/>
    </row>
    <row r="2274" spans="1:7" x14ac:dyDescent="0.2">
      <c r="A2274" s="213"/>
      <c r="B2274" s="214"/>
      <c r="C2274" s="213"/>
      <c r="D2274" s="213"/>
      <c r="E2274" s="214"/>
      <c r="F2274" s="214"/>
      <c r="G2274" s="214"/>
    </row>
    <row r="2275" spans="1:7" x14ac:dyDescent="0.2">
      <c r="A2275" s="213"/>
      <c r="B2275" s="214"/>
      <c r="C2275" s="213"/>
      <c r="D2275" s="213"/>
      <c r="E2275" s="214"/>
      <c r="F2275" s="214"/>
      <c r="G2275" s="214"/>
    </row>
    <row r="2276" spans="1:7" x14ac:dyDescent="0.2">
      <c r="A2276" s="213"/>
      <c r="B2276" s="214"/>
      <c r="C2276" s="213"/>
      <c r="D2276" s="213"/>
      <c r="E2276" s="214"/>
      <c r="F2276" s="214"/>
      <c r="G2276" s="214"/>
    </row>
    <row r="2277" spans="1:7" x14ac:dyDescent="0.2">
      <c r="A2277" s="213"/>
      <c r="B2277" s="214"/>
      <c r="C2277" s="213"/>
      <c r="D2277" s="213"/>
      <c r="E2277" s="214"/>
      <c r="F2277" s="214"/>
      <c r="G2277" s="214"/>
    </row>
    <row r="2278" spans="1:7" x14ac:dyDescent="0.2">
      <c r="A2278" s="213"/>
      <c r="B2278" s="214"/>
      <c r="C2278" s="213"/>
      <c r="D2278" s="213"/>
      <c r="E2278" s="214"/>
      <c r="F2278" s="214"/>
      <c r="G2278" s="214"/>
    </row>
    <row r="2279" spans="1:7" x14ac:dyDescent="0.2">
      <c r="A2279" s="213"/>
      <c r="B2279" s="214"/>
      <c r="C2279" s="213"/>
      <c r="D2279" s="213"/>
      <c r="E2279" s="214"/>
      <c r="F2279" s="214"/>
      <c r="G2279" s="214"/>
    </row>
    <row r="2280" spans="1:7" x14ac:dyDescent="0.2">
      <c r="A2280" s="213"/>
      <c r="B2280" s="214"/>
      <c r="C2280" s="213"/>
      <c r="D2280" s="213"/>
      <c r="E2280" s="214"/>
      <c r="F2280" s="214"/>
      <c r="G2280" s="214"/>
    </row>
    <row r="2281" spans="1:7" x14ac:dyDescent="0.2">
      <c r="A2281" s="213"/>
      <c r="B2281" s="214"/>
      <c r="C2281" s="213"/>
      <c r="D2281" s="213"/>
      <c r="E2281" s="214"/>
      <c r="F2281" s="214"/>
      <c r="G2281" s="214"/>
    </row>
    <row r="2282" spans="1:7" x14ac:dyDescent="0.2">
      <c r="A2282" s="213"/>
      <c r="B2282" s="214"/>
      <c r="C2282" s="213"/>
      <c r="D2282" s="213"/>
      <c r="E2282" s="214"/>
      <c r="F2282" s="214"/>
      <c r="G2282" s="214"/>
    </row>
    <row r="2283" spans="1:7" x14ac:dyDescent="0.2">
      <c r="A2283" s="213"/>
      <c r="B2283" s="214"/>
      <c r="C2283" s="213"/>
      <c r="D2283" s="213"/>
      <c r="E2283" s="214"/>
      <c r="F2283" s="214"/>
      <c r="G2283" s="214"/>
    </row>
    <row r="2284" spans="1:7" x14ac:dyDescent="0.2">
      <c r="A2284" s="213"/>
      <c r="B2284" s="214"/>
      <c r="C2284" s="213"/>
      <c r="D2284" s="213"/>
      <c r="E2284" s="214"/>
      <c r="F2284" s="214"/>
      <c r="G2284" s="214"/>
    </row>
    <row r="2285" spans="1:7" x14ac:dyDescent="0.2">
      <c r="A2285" s="213"/>
      <c r="B2285" s="214"/>
      <c r="C2285" s="213"/>
      <c r="D2285" s="213"/>
      <c r="E2285" s="214"/>
      <c r="F2285" s="214"/>
      <c r="G2285" s="214"/>
    </row>
    <row r="2286" spans="1:7" x14ac:dyDescent="0.2">
      <c r="A2286" s="213"/>
      <c r="B2286" s="214"/>
      <c r="C2286" s="213"/>
      <c r="D2286" s="213"/>
      <c r="E2286" s="214"/>
      <c r="F2286" s="214"/>
      <c r="G2286" s="214"/>
    </row>
    <row r="2287" spans="1:7" x14ac:dyDescent="0.2">
      <c r="A2287" s="213"/>
      <c r="B2287" s="214"/>
      <c r="C2287" s="213"/>
      <c r="D2287" s="213"/>
      <c r="E2287" s="214"/>
      <c r="F2287" s="214"/>
      <c r="G2287" s="214"/>
    </row>
    <row r="2288" spans="1:7" x14ac:dyDescent="0.2">
      <c r="A2288" s="213"/>
      <c r="B2288" s="214"/>
      <c r="C2288" s="213"/>
      <c r="D2288" s="213"/>
      <c r="E2288" s="214"/>
      <c r="F2288" s="214"/>
      <c r="G2288" s="214"/>
    </row>
    <row r="2289" spans="1:7" x14ac:dyDescent="0.2">
      <c r="A2289" s="213"/>
      <c r="B2289" s="214"/>
      <c r="C2289" s="213"/>
      <c r="D2289" s="213"/>
      <c r="E2289" s="214"/>
      <c r="F2289" s="214"/>
      <c r="G2289" s="214"/>
    </row>
    <row r="2290" spans="1:7" x14ac:dyDescent="0.2">
      <c r="A2290" s="213"/>
      <c r="B2290" s="214"/>
      <c r="C2290" s="213"/>
      <c r="D2290" s="213"/>
      <c r="E2290" s="214"/>
      <c r="F2290" s="214"/>
      <c r="G2290" s="214"/>
    </row>
    <row r="2291" spans="1:7" x14ac:dyDescent="0.2">
      <c r="A2291" s="213"/>
      <c r="B2291" s="214"/>
      <c r="C2291" s="213"/>
      <c r="D2291" s="213"/>
      <c r="E2291" s="214"/>
      <c r="F2291" s="214"/>
      <c r="G2291" s="214"/>
    </row>
    <row r="2292" spans="1:7" x14ac:dyDescent="0.2">
      <c r="A2292" s="213"/>
      <c r="B2292" s="214"/>
      <c r="C2292" s="213"/>
      <c r="D2292" s="213"/>
      <c r="E2292" s="214"/>
      <c r="F2292" s="214"/>
      <c r="G2292" s="214"/>
    </row>
    <row r="2293" spans="1:7" x14ac:dyDescent="0.2">
      <c r="A2293" s="213"/>
      <c r="B2293" s="214"/>
      <c r="C2293" s="213"/>
      <c r="D2293" s="213"/>
      <c r="E2293" s="214"/>
      <c r="F2293" s="214"/>
      <c r="G2293" s="214"/>
    </row>
    <row r="2294" spans="1:7" x14ac:dyDescent="0.2">
      <c r="A2294" s="213"/>
      <c r="B2294" s="214"/>
      <c r="C2294" s="213"/>
      <c r="D2294" s="213"/>
      <c r="E2294" s="214"/>
      <c r="F2294" s="214"/>
      <c r="G2294" s="214"/>
    </row>
    <row r="2295" spans="1:7" x14ac:dyDescent="0.2">
      <c r="A2295" s="213"/>
      <c r="B2295" s="214"/>
      <c r="C2295" s="213"/>
      <c r="D2295" s="213"/>
      <c r="E2295" s="214"/>
      <c r="F2295" s="214"/>
      <c r="G2295" s="214"/>
    </row>
    <row r="2296" spans="1:7" x14ac:dyDescent="0.2">
      <c r="A2296" s="213"/>
      <c r="B2296" s="214"/>
      <c r="C2296" s="213"/>
      <c r="D2296" s="213"/>
      <c r="E2296" s="214"/>
      <c r="F2296" s="214"/>
      <c r="G2296" s="214"/>
    </row>
    <row r="2297" spans="1:7" x14ac:dyDescent="0.2">
      <c r="A2297" s="213"/>
      <c r="B2297" s="214"/>
      <c r="C2297" s="213"/>
      <c r="D2297" s="213"/>
      <c r="E2297" s="214"/>
      <c r="F2297" s="214"/>
      <c r="G2297" s="214"/>
    </row>
    <row r="2298" spans="1:7" x14ac:dyDescent="0.2">
      <c r="A2298" s="213"/>
      <c r="B2298" s="214"/>
      <c r="C2298" s="213"/>
      <c r="D2298" s="213"/>
      <c r="E2298" s="214"/>
      <c r="F2298" s="214"/>
      <c r="G2298" s="214"/>
    </row>
    <row r="2299" spans="1:7" x14ac:dyDescent="0.2">
      <c r="A2299" s="213"/>
      <c r="B2299" s="214"/>
      <c r="C2299" s="213"/>
      <c r="D2299" s="213"/>
      <c r="E2299" s="214"/>
      <c r="F2299" s="214"/>
      <c r="G2299" s="214"/>
    </row>
    <row r="2300" spans="1:7" x14ac:dyDescent="0.2">
      <c r="A2300" s="213"/>
      <c r="B2300" s="214"/>
      <c r="C2300" s="213"/>
      <c r="D2300" s="213"/>
      <c r="E2300" s="214"/>
      <c r="F2300" s="214"/>
      <c r="G2300" s="214"/>
    </row>
    <row r="2301" spans="1:7" x14ac:dyDescent="0.2">
      <c r="A2301" s="213"/>
      <c r="B2301" s="214"/>
      <c r="C2301" s="213"/>
      <c r="D2301" s="213"/>
      <c r="E2301" s="214"/>
      <c r="F2301" s="214"/>
      <c r="G2301" s="214"/>
    </row>
    <row r="2302" spans="1:7" x14ac:dyDescent="0.2">
      <c r="A2302" s="213"/>
      <c r="B2302" s="214"/>
      <c r="C2302" s="213"/>
      <c r="D2302" s="213"/>
      <c r="E2302" s="214"/>
      <c r="F2302" s="214"/>
      <c r="G2302" s="214"/>
    </row>
    <row r="2303" spans="1:7" x14ac:dyDescent="0.2">
      <c r="A2303" s="213"/>
      <c r="B2303" s="214"/>
      <c r="C2303" s="213"/>
      <c r="D2303" s="213"/>
      <c r="E2303" s="214"/>
      <c r="F2303" s="214"/>
      <c r="G2303" s="214"/>
    </row>
    <row r="2304" spans="1:7" x14ac:dyDescent="0.2">
      <c r="A2304" s="213"/>
      <c r="B2304" s="214"/>
      <c r="C2304" s="213"/>
      <c r="D2304" s="213"/>
      <c r="E2304" s="214"/>
      <c r="F2304" s="214"/>
      <c r="G2304" s="214"/>
    </row>
    <row r="2305" spans="1:7" x14ac:dyDescent="0.2">
      <c r="A2305" s="213"/>
      <c r="B2305" s="214"/>
      <c r="C2305" s="213"/>
      <c r="D2305" s="213"/>
      <c r="E2305" s="214"/>
      <c r="F2305" s="214"/>
      <c r="G2305" s="214"/>
    </row>
    <row r="2306" spans="1:7" x14ac:dyDescent="0.2">
      <c r="A2306" s="213"/>
      <c r="B2306" s="214"/>
      <c r="C2306" s="213"/>
      <c r="D2306" s="213"/>
      <c r="E2306" s="214"/>
      <c r="F2306" s="214"/>
      <c r="G2306" s="214"/>
    </row>
    <row r="2307" spans="1:7" x14ac:dyDescent="0.2">
      <c r="A2307" s="213"/>
      <c r="B2307" s="214"/>
      <c r="C2307" s="213"/>
      <c r="D2307" s="213"/>
      <c r="E2307" s="214"/>
      <c r="F2307" s="214"/>
      <c r="G2307" s="214"/>
    </row>
    <row r="2308" spans="1:7" x14ac:dyDescent="0.2">
      <c r="A2308" s="213"/>
      <c r="B2308" s="214"/>
      <c r="C2308" s="213"/>
      <c r="D2308" s="213"/>
      <c r="E2308" s="214"/>
      <c r="F2308" s="214"/>
      <c r="G2308" s="214"/>
    </row>
    <row r="2309" spans="1:7" x14ac:dyDescent="0.2">
      <c r="A2309" s="213"/>
      <c r="B2309" s="214"/>
      <c r="C2309" s="213"/>
      <c r="D2309" s="213"/>
      <c r="E2309" s="214"/>
      <c r="F2309" s="214"/>
      <c r="G2309" s="214"/>
    </row>
    <row r="2310" spans="1:7" x14ac:dyDescent="0.2">
      <c r="A2310" s="213"/>
      <c r="B2310" s="214"/>
      <c r="C2310" s="213"/>
      <c r="D2310" s="213"/>
      <c r="E2310" s="214"/>
      <c r="F2310" s="214"/>
      <c r="G2310" s="214"/>
    </row>
    <row r="2311" spans="1:7" x14ac:dyDescent="0.2">
      <c r="A2311" s="213"/>
      <c r="B2311" s="214"/>
      <c r="C2311" s="213"/>
      <c r="D2311" s="213"/>
      <c r="E2311" s="214"/>
      <c r="F2311" s="214"/>
      <c r="G2311" s="214"/>
    </row>
    <row r="2312" spans="1:7" x14ac:dyDescent="0.2">
      <c r="A2312" s="213"/>
      <c r="B2312" s="214"/>
      <c r="C2312" s="213"/>
      <c r="D2312" s="213"/>
      <c r="E2312" s="214"/>
      <c r="F2312" s="214"/>
      <c r="G2312" s="214"/>
    </row>
    <row r="2313" spans="1:7" x14ac:dyDescent="0.2">
      <c r="A2313" s="213"/>
      <c r="B2313" s="214"/>
      <c r="C2313" s="213"/>
      <c r="D2313" s="213"/>
      <c r="E2313" s="214"/>
      <c r="F2313" s="214"/>
      <c r="G2313" s="214"/>
    </row>
    <row r="2314" spans="1:7" x14ac:dyDescent="0.2">
      <c r="A2314" s="213"/>
      <c r="B2314" s="214"/>
      <c r="C2314" s="213"/>
      <c r="D2314" s="213"/>
      <c r="E2314" s="214"/>
      <c r="F2314" s="214"/>
      <c r="G2314" s="214"/>
    </row>
    <row r="2315" spans="1:7" x14ac:dyDescent="0.2">
      <c r="A2315" s="213"/>
      <c r="B2315" s="214"/>
      <c r="C2315" s="213"/>
      <c r="D2315" s="213"/>
      <c r="E2315" s="214"/>
      <c r="F2315" s="214"/>
      <c r="G2315" s="214"/>
    </row>
    <row r="2316" spans="1:7" x14ac:dyDescent="0.2">
      <c r="A2316" s="213"/>
      <c r="B2316" s="214"/>
      <c r="C2316" s="213"/>
      <c r="D2316" s="213"/>
      <c r="E2316" s="214"/>
      <c r="F2316" s="214"/>
      <c r="G2316" s="214"/>
    </row>
    <row r="2317" spans="1:7" x14ac:dyDescent="0.2">
      <c r="A2317" s="213"/>
      <c r="B2317" s="214"/>
      <c r="C2317" s="213"/>
      <c r="D2317" s="213"/>
      <c r="E2317" s="214"/>
      <c r="F2317" s="214"/>
      <c r="G2317" s="214"/>
    </row>
    <row r="2318" spans="1:7" x14ac:dyDescent="0.2">
      <c r="A2318" s="213"/>
      <c r="B2318" s="214"/>
      <c r="C2318" s="213"/>
      <c r="D2318" s="213"/>
      <c r="E2318" s="214"/>
      <c r="F2318" s="214"/>
      <c r="G2318" s="214"/>
    </row>
    <row r="2319" spans="1:7" x14ac:dyDescent="0.2">
      <c r="A2319" s="213"/>
      <c r="B2319" s="214"/>
      <c r="C2319" s="213"/>
      <c r="D2319" s="213"/>
      <c r="E2319" s="214"/>
      <c r="F2319" s="214"/>
      <c r="G2319" s="214"/>
    </row>
    <row r="2320" spans="1:7" x14ac:dyDescent="0.2">
      <c r="A2320" s="213"/>
      <c r="B2320" s="214"/>
      <c r="C2320" s="213"/>
      <c r="D2320" s="213"/>
      <c r="E2320" s="214"/>
      <c r="F2320" s="214"/>
      <c r="G2320" s="214"/>
    </row>
    <row r="2321" spans="1:7" x14ac:dyDescent="0.2">
      <c r="A2321" s="213"/>
      <c r="B2321" s="214"/>
      <c r="C2321" s="213"/>
      <c r="D2321" s="213"/>
      <c r="E2321" s="214"/>
      <c r="F2321" s="214"/>
      <c r="G2321" s="214"/>
    </row>
    <row r="2322" spans="1:7" x14ac:dyDescent="0.2">
      <c r="A2322" s="213"/>
      <c r="B2322" s="214"/>
      <c r="C2322" s="213"/>
      <c r="D2322" s="213"/>
      <c r="E2322" s="214"/>
      <c r="F2322" s="214"/>
      <c r="G2322" s="214"/>
    </row>
    <row r="2323" spans="1:7" x14ac:dyDescent="0.2">
      <c r="A2323" s="213"/>
      <c r="B2323" s="214"/>
      <c r="C2323" s="213"/>
      <c r="D2323" s="213"/>
      <c r="E2323" s="214"/>
      <c r="F2323" s="214"/>
      <c r="G2323" s="214"/>
    </row>
    <row r="2324" spans="1:7" x14ac:dyDescent="0.2">
      <c r="A2324" s="213"/>
      <c r="B2324" s="214"/>
      <c r="C2324" s="213"/>
      <c r="D2324" s="213"/>
      <c r="E2324" s="214"/>
      <c r="F2324" s="214"/>
      <c r="G2324" s="214"/>
    </row>
    <row r="2325" spans="1:7" x14ac:dyDescent="0.2">
      <c r="A2325" s="213"/>
      <c r="B2325" s="214"/>
      <c r="C2325" s="213"/>
      <c r="D2325" s="213"/>
      <c r="E2325" s="214"/>
      <c r="F2325" s="214"/>
      <c r="G2325" s="214"/>
    </row>
    <row r="2326" spans="1:7" x14ac:dyDescent="0.2">
      <c r="A2326" s="213"/>
      <c r="B2326" s="214"/>
      <c r="C2326" s="213"/>
      <c r="D2326" s="213"/>
      <c r="E2326" s="214"/>
      <c r="F2326" s="214"/>
      <c r="G2326" s="214"/>
    </row>
    <row r="2327" spans="1:7" x14ac:dyDescent="0.2">
      <c r="A2327" s="213"/>
      <c r="B2327" s="214"/>
      <c r="C2327" s="213"/>
      <c r="D2327" s="213"/>
      <c r="E2327" s="214"/>
      <c r="F2327" s="214"/>
      <c r="G2327" s="214"/>
    </row>
    <row r="2328" spans="1:7" x14ac:dyDescent="0.2">
      <c r="A2328" s="213"/>
      <c r="B2328" s="214"/>
      <c r="C2328" s="213"/>
      <c r="D2328" s="213"/>
      <c r="E2328" s="214"/>
      <c r="F2328" s="214"/>
      <c r="G2328" s="214"/>
    </row>
    <row r="2329" spans="1:7" x14ac:dyDescent="0.2">
      <c r="A2329" s="213"/>
      <c r="B2329" s="214"/>
      <c r="C2329" s="213"/>
      <c r="D2329" s="213"/>
      <c r="E2329" s="214"/>
      <c r="F2329" s="214"/>
      <c r="G2329" s="214"/>
    </row>
    <row r="2330" spans="1:7" x14ac:dyDescent="0.2">
      <c r="A2330" s="213"/>
      <c r="B2330" s="214"/>
      <c r="C2330" s="213"/>
      <c r="D2330" s="213"/>
      <c r="E2330" s="214"/>
      <c r="F2330" s="214"/>
      <c r="G2330" s="214"/>
    </row>
    <row r="2331" spans="1:7" x14ac:dyDescent="0.2">
      <c r="A2331" s="213"/>
      <c r="B2331" s="214"/>
      <c r="C2331" s="213"/>
      <c r="D2331" s="213"/>
      <c r="E2331" s="214"/>
      <c r="F2331" s="214"/>
      <c r="G2331" s="214"/>
    </row>
    <row r="2332" spans="1:7" x14ac:dyDescent="0.2">
      <c r="A2332" s="213"/>
      <c r="B2332" s="214"/>
      <c r="C2332" s="213"/>
      <c r="D2332" s="213"/>
      <c r="E2332" s="214"/>
      <c r="F2332" s="214"/>
      <c r="G2332" s="214"/>
    </row>
    <row r="2333" spans="1:7" x14ac:dyDescent="0.2">
      <c r="A2333" s="213"/>
      <c r="B2333" s="214"/>
      <c r="C2333" s="213"/>
      <c r="D2333" s="213"/>
      <c r="E2333" s="214"/>
      <c r="F2333" s="214"/>
      <c r="G2333" s="214"/>
    </row>
    <row r="2334" spans="1:7" x14ac:dyDescent="0.2">
      <c r="A2334" s="213"/>
      <c r="B2334" s="214"/>
      <c r="C2334" s="213"/>
      <c r="D2334" s="213"/>
      <c r="E2334" s="214"/>
      <c r="F2334" s="214"/>
      <c r="G2334" s="214"/>
    </row>
    <row r="2335" spans="1:7" x14ac:dyDescent="0.2">
      <c r="A2335" s="213"/>
      <c r="B2335" s="214"/>
      <c r="C2335" s="213"/>
      <c r="D2335" s="213"/>
      <c r="E2335" s="214"/>
      <c r="F2335" s="214"/>
      <c r="G2335" s="214"/>
    </row>
    <row r="2336" spans="1:7" x14ac:dyDescent="0.2">
      <c r="A2336" s="213"/>
      <c r="B2336" s="214"/>
      <c r="C2336" s="213"/>
      <c r="D2336" s="213"/>
      <c r="E2336" s="214"/>
      <c r="F2336" s="214"/>
      <c r="G2336" s="214"/>
    </row>
    <row r="2337" spans="1:7" x14ac:dyDescent="0.2">
      <c r="A2337" s="213"/>
      <c r="B2337" s="214"/>
      <c r="C2337" s="213"/>
      <c r="D2337" s="213"/>
      <c r="E2337" s="214"/>
      <c r="F2337" s="214"/>
      <c r="G2337" s="214"/>
    </row>
    <row r="2338" spans="1:7" x14ac:dyDescent="0.2">
      <c r="A2338" s="213"/>
      <c r="B2338" s="214"/>
      <c r="C2338" s="213"/>
      <c r="D2338" s="213"/>
      <c r="E2338" s="214"/>
      <c r="F2338" s="214"/>
      <c r="G2338" s="214"/>
    </row>
    <row r="2339" spans="1:7" x14ac:dyDescent="0.2">
      <c r="A2339" s="213"/>
      <c r="B2339" s="214"/>
      <c r="C2339" s="213"/>
      <c r="D2339" s="213"/>
      <c r="E2339" s="214"/>
      <c r="F2339" s="214"/>
      <c r="G2339" s="214"/>
    </row>
    <row r="2340" spans="1:7" x14ac:dyDescent="0.2">
      <c r="A2340" s="213"/>
      <c r="B2340" s="214"/>
      <c r="C2340" s="213"/>
      <c r="D2340" s="213"/>
      <c r="E2340" s="214"/>
      <c r="F2340" s="214"/>
      <c r="G2340" s="214"/>
    </row>
    <row r="2341" spans="1:7" x14ac:dyDescent="0.2">
      <c r="A2341" s="213"/>
      <c r="B2341" s="214"/>
      <c r="C2341" s="213"/>
      <c r="D2341" s="213"/>
      <c r="E2341" s="214"/>
      <c r="F2341" s="214"/>
      <c r="G2341" s="214"/>
    </row>
    <row r="2342" spans="1:7" x14ac:dyDescent="0.2">
      <c r="A2342" s="213"/>
      <c r="B2342" s="214"/>
      <c r="C2342" s="213"/>
      <c r="D2342" s="213"/>
      <c r="E2342" s="214"/>
      <c r="F2342" s="214"/>
      <c r="G2342" s="214"/>
    </row>
    <row r="2343" spans="1:7" x14ac:dyDescent="0.2">
      <c r="A2343" s="213"/>
      <c r="B2343" s="214"/>
      <c r="C2343" s="213"/>
      <c r="D2343" s="213"/>
      <c r="E2343" s="214"/>
      <c r="F2343" s="214"/>
      <c r="G2343" s="214"/>
    </row>
    <row r="2344" spans="1:7" x14ac:dyDescent="0.2">
      <c r="A2344" s="213"/>
      <c r="B2344" s="214"/>
      <c r="C2344" s="213"/>
      <c r="D2344" s="213"/>
      <c r="E2344" s="214"/>
      <c r="F2344" s="214"/>
      <c r="G2344" s="214"/>
    </row>
    <row r="2345" spans="1:7" x14ac:dyDescent="0.2">
      <c r="A2345" s="213"/>
      <c r="B2345" s="214"/>
      <c r="C2345" s="213"/>
      <c r="D2345" s="213"/>
      <c r="E2345" s="214"/>
      <c r="F2345" s="214"/>
      <c r="G2345" s="214"/>
    </row>
    <row r="2346" spans="1:7" x14ac:dyDescent="0.2">
      <c r="A2346" s="213"/>
      <c r="B2346" s="214"/>
      <c r="C2346" s="213"/>
      <c r="D2346" s="213"/>
      <c r="E2346" s="214"/>
      <c r="F2346" s="214"/>
      <c r="G2346" s="214"/>
    </row>
    <row r="2347" spans="1:7" x14ac:dyDescent="0.2">
      <c r="A2347" s="213"/>
      <c r="B2347" s="214"/>
      <c r="C2347" s="213"/>
      <c r="D2347" s="213"/>
      <c r="E2347" s="214"/>
      <c r="F2347" s="214"/>
      <c r="G2347" s="214"/>
    </row>
    <row r="2348" spans="1:7" x14ac:dyDescent="0.2">
      <c r="A2348" s="213"/>
      <c r="B2348" s="214"/>
      <c r="C2348" s="213"/>
      <c r="D2348" s="213"/>
      <c r="E2348" s="214"/>
      <c r="F2348" s="214"/>
      <c r="G2348" s="214"/>
    </row>
    <row r="2349" spans="1:7" x14ac:dyDescent="0.2">
      <c r="A2349" s="213"/>
      <c r="B2349" s="214"/>
      <c r="C2349" s="213"/>
      <c r="D2349" s="213"/>
      <c r="E2349" s="214"/>
      <c r="F2349" s="214"/>
      <c r="G2349" s="214"/>
    </row>
    <row r="2350" spans="1:7" x14ac:dyDescent="0.2">
      <c r="A2350" s="213"/>
      <c r="B2350" s="214"/>
      <c r="C2350" s="213"/>
      <c r="D2350" s="213"/>
      <c r="E2350" s="214"/>
      <c r="F2350" s="214"/>
      <c r="G2350" s="214"/>
    </row>
    <row r="2351" spans="1:7" x14ac:dyDescent="0.2">
      <c r="A2351" s="213"/>
      <c r="B2351" s="214"/>
      <c r="C2351" s="213"/>
      <c r="D2351" s="213"/>
      <c r="E2351" s="214"/>
      <c r="F2351" s="214"/>
      <c r="G2351" s="214"/>
    </row>
    <row r="2352" spans="1:7" x14ac:dyDescent="0.2">
      <c r="A2352" s="213"/>
      <c r="B2352" s="214"/>
      <c r="C2352" s="213"/>
      <c r="D2352" s="213"/>
      <c r="E2352" s="214"/>
      <c r="F2352" s="214"/>
      <c r="G2352" s="214"/>
    </row>
    <row r="2353" spans="1:7" x14ac:dyDescent="0.2">
      <c r="A2353" s="213"/>
      <c r="B2353" s="214"/>
      <c r="C2353" s="213"/>
      <c r="D2353" s="213"/>
      <c r="E2353" s="214"/>
      <c r="F2353" s="214"/>
      <c r="G2353" s="214"/>
    </row>
    <row r="2354" spans="1:7" x14ac:dyDescent="0.2">
      <c r="A2354" s="213"/>
      <c r="B2354" s="214"/>
      <c r="C2354" s="213"/>
      <c r="D2354" s="213"/>
      <c r="E2354" s="214"/>
      <c r="F2354" s="214"/>
      <c r="G2354" s="214"/>
    </row>
    <row r="2355" spans="1:7" x14ac:dyDescent="0.2">
      <c r="A2355" s="213"/>
      <c r="B2355" s="214"/>
      <c r="C2355" s="213"/>
      <c r="D2355" s="213"/>
      <c r="E2355" s="214"/>
      <c r="F2355" s="214"/>
      <c r="G2355" s="214"/>
    </row>
    <row r="2356" spans="1:7" x14ac:dyDescent="0.2">
      <c r="A2356" s="213"/>
      <c r="B2356" s="214"/>
      <c r="C2356" s="213"/>
      <c r="D2356" s="213"/>
      <c r="E2356" s="214"/>
      <c r="F2356" s="214"/>
      <c r="G2356" s="214"/>
    </row>
    <row r="2357" spans="1:7" x14ac:dyDescent="0.2">
      <c r="A2357" s="213"/>
      <c r="B2357" s="214"/>
      <c r="C2357" s="213"/>
      <c r="D2357" s="213"/>
      <c r="E2357" s="214"/>
      <c r="F2357" s="214"/>
      <c r="G2357" s="214"/>
    </row>
    <row r="2358" spans="1:7" x14ac:dyDescent="0.2">
      <c r="A2358" s="213"/>
      <c r="B2358" s="214"/>
      <c r="C2358" s="213"/>
      <c r="D2358" s="213"/>
      <c r="E2358" s="214"/>
      <c r="F2358" s="214"/>
      <c r="G2358" s="214"/>
    </row>
    <row r="2359" spans="1:7" x14ac:dyDescent="0.2">
      <c r="A2359" s="213"/>
      <c r="B2359" s="214"/>
      <c r="C2359" s="213"/>
      <c r="D2359" s="213"/>
      <c r="E2359" s="214"/>
      <c r="F2359" s="214"/>
      <c r="G2359" s="214"/>
    </row>
    <row r="2360" spans="1:7" x14ac:dyDescent="0.2">
      <c r="A2360" s="213"/>
      <c r="B2360" s="214"/>
      <c r="C2360" s="213"/>
      <c r="D2360" s="213"/>
      <c r="E2360" s="214"/>
      <c r="F2360" s="214"/>
      <c r="G2360" s="214"/>
    </row>
    <row r="2361" spans="1:7" x14ac:dyDescent="0.2">
      <c r="A2361" s="213"/>
      <c r="B2361" s="214"/>
      <c r="C2361" s="213"/>
      <c r="D2361" s="213"/>
      <c r="E2361" s="214"/>
      <c r="F2361" s="214"/>
      <c r="G2361" s="214"/>
    </row>
    <row r="2362" spans="1:7" x14ac:dyDescent="0.2">
      <c r="A2362" s="213"/>
      <c r="B2362" s="214"/>
      <c r="C2362" s="213"/>
      <c r="D2362" s="213"/>
      <c r="E2362" s="214"/>
      <c r="F2362" s="214"/>
      <c r="G2362" s="214"/>
    </row>
    <row r="2363" spans="1:7" x14ac:dyDescent="0.2">
      <c r="A2363" s="213"/>
      <c r="B2363" s="214"/>
      <c r="C2363" s="213"/>
      <c r="D2363" s="213"/>
      <c r="E2363" s="214"/>
      <c r="F2363" s="214"/>
      <c r="G2363" s="214"/>
    </row>
    <row r="2364" spans="1:7" x14ac:dyDescent="0.2">
      <c r="A2364" s="213"/>
      <c r="B2364" s="214"/>
      <c r="C2364" s="213"/>
      <c r="D2364" s="213"/>
      <c r="E2364" s="214"/>
      <c r="F2364" s="214"/>
      <c r="G2364" s="214"/>
    </row>
    <row r="2365" spans="1:7" x14ac:dyDescent="0.2">
      <c r="A2365" s="213"/>
      <c r="B2365" s="214"/>
      <c r="C2365" s="213"/>
      <c r="D2365" s="213"/>
      <c r="E2365" s="214"/>
      <c r="F2365" s="214"/>
      <c r="G2365" s="214"/>
    </row>
    <row r="2366" spans="1:7" x14ac:dyDescent="0.2">
      <c r="A2366" s="213"/>
      <c r="B2366" s="214"/>
      <c r="C2366" s="213"/>
      <c r="D2366" s="213"/>
      <c r="E2366" s="214"/>
      <c r="F2366" s="214"/>
      <c r="G2366" s="214"/>
    </row>
    <row r="2367" spans="1:7" x14ac:dyDescent="0.2">
      <c r="A2367" s="213"/>
      <c r="B2367" s="214"/>
      <c r="C2367" s="213"/>
      <c r="D2367" s="213"/>
      <c r="E2367" s="214"/>
      <c r="F2367" s="214"/>
      <c r="G2367" s="214"/>
    </row>
    <row r="2368" spans="1:7" x14ac:dyDescent="0.2">
      <c r="A2368" s="213"/>
      <c r="B2368" s="214"/>
      <c r="C2368" s="213"/>
      <c r="D2368" s="213"/>
      <c r="E2368" s="214"/>
      <c r="F2368" s="214"/>
      <c r="G2368" s="214"/>
    </row>
    <row r="2369" spans="1:7" x14ac:dyDescent="0.2">
      <c r="A2369" s="213"/>
      <c r="B2369" s="214"/>
      <c r="C2369" s="213"/>
      <c r="D2369" s="213"/>
      <c r="E2369" s="214"/>
      <c r="F2369" s="214"/>
      <c r="G2369" s="214"/>
    </row>
    <row r="2370" spans="1:7" x14ac:dyDescent="0.2">
      <c r="A2370" s="213"/>
      <c r="B2370" s="214"/>
      <c r="C2370" s="213"/>
      <c r="D2370" s="213"/>
      <c r="E2370" s="214"/>
      <c r="F2370" s="214"/>
      <c r="G2370" s="214"/>
    </row>
    <row r="2371" spans="1:7" x14ac:dyDescent="0.2">
      <c r="A2371" s="213"/>
      <c r="B2371" s="214"/>
      <c r="C2371" s="213"/>
      <c r="D2371" s="213"/>
      <c r="E2371" s="214"/>
      <c r="F2371" s="214"/>
      <c r="G2371" s="214"/>
    </row>
    <row r="2372" spans="1:7" x14ac:dyDescent="0.2">
      <c r="A2372" s="213"/>
      <c r="B2372" s="214"/>
      <c r="C2372" s="213"/>
      <c r="D2372" s="213"/>
      <c r="E2372" s="214"/>
      <c r="F2372" s="214"/>
      <c r="G2372" s="214"/>
    </row>
    <row r="2373" spans="1:7" x14ac:dyDescent="0.2">
      <c r="A2373" s="213"/>
      <c r="B2373" s="214"/>
      <c r="C2373" s="213"/>
      <c r="D2373" s="213"/>
      <c r="E2373" s="214"/>
      <c r="F2373" s="214"/>
      <c r="G2373" s="214"/>
    </row>
    <row r="2374" spans="1:7" x14ac:dyDescent="0.2">
      <c r="A2374" s="213"/>
      <c r="B2374" s="214"/>
      <c r="C2374" s="213"/>
      <c r="D2374" s="213"/>
      <c r="E2374" s="214"/>
      <c r="F2374" s="214"/>
      <c r="G2374" s="214"/>
    </row>
    <row r="2375" spans="1:7" x14ac:dyDescent="0.2">
      <c r="A2375" s="213"/>
      <c r="B2375" s="214"/>
      <c r="C2375" s="213"/>
      <c r="D2375" s="213"/>
      <c r="E2375" s="214"/>
      <c r="F2375" s="214"/>
      <c r="G2375" s="214"/>
    </row>
    <row r="2376" spans="1:7" x14ac:dyDescent="0.2">
      <c r="A2376" s="213"/>
      <c r="B2376" s="214"/>
      <c r="C2376" s="213"/>
      <c r="D2376" s="213"/>
      <c r="E2376" s="214"/>
      <c r="F2376" s="214"/>
      <c r="G2376" s="214"/>
    </row>
    <row r="2377" spans="1:7" x14ac:dyDescent="0.2">
      <c r="A2377" s="213"/>
      <c r="B2377" s="214"/>
      <c r="C2377" s="213"/>
      <c r="D2377" s="213"/>
      <c r="E2377" s="214"/>
      <c r="F2377" s="214"/>
      <c r="G2377" s="214"/>
    </row>
    <row r="2378" spans="1:7" x14ac:dyDescent="0.2">
      <c r="A2378" s="213"/>
      <c r="B2378" s="214"/>
      <c r="C2378" s="213"/>
      <c r="D2378" s="213"/>
      <c r="E2378" s="214"/>
      <c r="F2378" s="214"/>
      <c r="G2378" s="214"/>
    </row>
    <row r="2379" spans="1:7" x14ac:dyDescent="0.2">
      <c r="A2379" s="213"/>
      <c r="B2379" s="214"/>
      <c r="C2379" s="213"/>
      <c r="D2379" s="213"/>
      <c r="E2379" s="214"/>
      <c r="F2379" s="214"/>
      <c r="G2379" s="214"/>
    </row>
    <row r="2380" spans="1:7" x14ac:dyDescent="0.2">
      <c r="A2380" s="213"/>
      <c r="B2380" s="214"/>
      <c r="C2380" s="213"/>
      <c r="D2380" s="213"/>
      <c r="E2380" s="214"/>
      <c r="F2380" s="214"/>
      <c r="G2380" s="214"/>
    </row>
    <row r="2381" spans="1:7" x14ac:dyDescent="0.2">
      <c r="A2381" s="213"/>
      <c r="B2381" s="214"/>
      <c r="C2381" s="213"/>
      <c r="D2381" s="213"/>
      <c r="E2381" s="214"/>
      <c r="F2381" s="214"/>
      <c r="G2381" s="214"/>
    </row>
    <row r="2382" spans="1:7" x14ac:dyDescent="0.2">
      <c r="A2382" s="213"/>
      <c r="B2382" s="214"/>
      <c r="C2382" s="213"/>
      <c r="D2382" s="213"/>
      <c r="E2382" s="214"/>
      <c r="F2382" s="214"/>
      <c r="G2382" s="214"/>
    </row>
    <row r="2383" spans="1:7" x14ac:dyDescent="0.2">
      <c r="A2383" s="213"/>
      <c r="B2383" s="214"/>
      <c r="C2383" s="213"/>
      <c r="D2383" s="213"/>
      <c r="E2383" s="214"/>
      <c r="F2383" s="214"/>
      <c r="G2383" s="214"/>
    </row>
    <row r="2384" spans="1:7" x14ac:dyDescent="0.2">
      <c r="A2384" s="213"/>
      <c r="B2384" s="214"/>
      <c r="C2384" s="213"/>
      <c r="D2384" s="213"/>
      <c r="E2384" s="214"/>
      <c r="F2384" s="214"/>
      <c r="G2384" s="214"/>
    </row>
    <row r="2385" spans="1:7" x14ac:dyDescent="0.2">
      <c r="A2385" s="213"/>
      <c r="B2385" s="214"/>
      <c r="C2385" s="213"/>
      <c r="D2385" s="213"/>
      <c r="E2385" s="214"/>
      <c r="F2385" s="214"/>
      <c r="G2385" s="214"/>
    </row>
    <row r="2386" spans="1:7" x14ac:dyDescent="0.2">
      <c r="A2386" s="213"/>
      <c r="B2386" s="214"/>
      <c r="C2386" s="213"/>
      <c r="D2386" s="213"/>
      <c r="E2386" s="214"/>
      <c r="F2386" s="214"/>
      <c r="G2386" s="214"/>
    </row>
    <row r="2387" spans="1:7" x14ac:dyDescent="0.2">
      <c r="A2387" s="213"/>
      <c r="B2387" s="214"/>
      <c r="C2387" s="213"/>
      <c r="D2387" s="213"/>
      <c r="E2387" s="214"/>
      <c r="F2387" s="214"/>
      <c r="G2387" s="214"/>
    </row>
    <row r="2388" spans="1:7" x14ac:dyDescent="0.2">
      <c r="A2388" s="213"/>
      <c r="B2388" s="214"/>
      <c r="C2388" s="213"/>
      <c r="D2388" s="213"/>
      <c r="E2388" s="214"/>
      <c r="F2388" s="214"/>
      <c r="G2388" s="214"/>
    </row>
    <row r="2389" spans="1:7" x14ac:dyDescent="0.2">
      <c r="A2389" s="213"/>
      <c r="B2389" s="214"/>
      <c r="C2389" s="213"/>
      <c r="D2389" s="213"/>
      <c r="E2389" s="214"/>
      <c r="F2389" s="214"/>
      <c r="G2389" s="214"/>
    </row>
    <row r="2390" spans="1:7" x14ac:dyDescent="0.2">
      <c r="A2390" s="213"/>
      <c r="B2390" s="214"/>
      <c r="C2390" s="213"/>
      <c r="D2390" s="213"/>
      <c r="E2390" s="214"/>
      <c r="F2390" s="214"/>
      <c r="G2390" s="214"/>
    </row>
    <row r="2391" spans="1:7" x14ac:dyDescent="0.2">
      <c r="A2391" s="213"/>
      <c r="B2391" s="214"/>
      <c r="C2391" s="213"/>
      <c r="D2391" s="213"/>
      <c r="E2391" s="214"/>
      <c r="F2391" s="214"/>
      <c r="G2391" s="214"/>
    </row>
    <row r="2392" spans="1:7" x14ac:dyDescent="0.2">
      <c r="A2392" s="213"/>
      <c r="B2392" s="214"/>
      <c r="C2392" s="213"/>
      <c r="D2392" s="213"/>
      <c r="E2392" s="214"/>
      <c r="F2392" s="214"/>
      <c r="G2392" s="214"/>
    </row>
    <row r="2393" spans="1:7" x14ac:dyDescent="0.2">
      <c r="A2393" s="213"/>
      <c r="B2393" s="214"/>
      <c r="C2393" s="213"/>
      <c r="D2393" s="213"/>
      <c r="E2393" s="214"/>
      <c r="F2393" s="214"/>
      <c r="G2393" s="214"/>
    </row>
    <row r="2394" spans="1:7" x14ac:dyDescent="0.2">
      <c r="A2394" s="213"/>
      <c r="B2394" s="214"/>
      <c r="C2394" s="213"/>
      <c r="D2394" s="213"/>
      <c r="E2394" s="214"/>
      <c r="F2394" s="214"/>
      <c r="G2394" s="214"/>
    </row>
    <row r="2395" spans="1:7" x14ac:dyDescent="0.2">
      <c r="A2395" s="213"/>
      <c r="B2395" s="214"/>
      <c r="C2395" s="213"/>
      <c r="D2395" s="213"/>
      <c r="E2395" s="214"/>
      <c r="F2395" s="214"/>
      <c r="G2395" s="214"/>
    </row>
    <row r="2396" spans="1:7" x14ac:dyDescent="0.2">
      <c r="A2396" s="213"/>
      <c r="B2396" s="214"/>
      <c r="C2396" s="213"/>
      <c r="D2396" s="213"/>
      <c r="E2396" s="214"/>
      <c r="F2396" s="214"/>
      <c r="G2396" s="214"/>
    </row>
    <row r="2397" spans="1:7" x14ac:dyDescent="0.2">
      <c r="A2397" s="213"/>
      <c r="B2397" s="214"/>
      <c r="C2397" s="213"/>
      <c r="D2397" s="213"/>
      <c r="E2397" s="214"/>
      <c r="F2397" s="214"/>
      <c r="G2397" s="214"/>
    </row>
    <row r="2398" spans="1:7" x14ac:dyDescent="0.2">
      <c r="A2398" s="213"/>
      <c r="B2398" s="214"/>
      <c r="C2398" s="213"/>
      <c r="D2398" s="213"/>
      <c r="E2398" s="214"/>
      <c r="F2398" s="214"/>
      <c r="G2398" s="214"/>
    </row>
    <row r="2399" spans="1:7" x14ac:dyDescent="0.2">
      <c r="A2399" s="213"/>
      <c r="B2399" s="214"/>
      <c r="C2399" s="213"/>
      <c r="D2399" s="213"/>
      <c r="E2399" s="214"/>
      <c r="F2399" s="214"/>
      <c r="G2399" s="214"/>
    </row>
    <row r="2400" spans="1:7" x14ac:dyDescent="0.2">
      <c r="A2400" s="213"/>
      <c r="B2400" s="214"/>
      <c r="C2400" s="213"/>
      <c r="D2400" s="213"/>
      <c r="E2400" s="214"/>
      <c r="F2400" s="214"/>
      <c r="G2400" s="214"/>
    </row>
    <row r="2401" spans="1:7" x14ac:dyDescent="0.2">
      <c r="A2401" s="213"/>
      <c r="B2401" s="214"/>
      <c r="C2401" s="213"/>
      <c r="D2401" s="213"/>
      <c r="E2401" s="214"/>
      <c r="F2401" s="214"/>
      <c r="G2401" s="214"/>
    </row>
    <row r="2402" spans="1:7" x14ac:dyDescent="0.2">
      <c r="A2402" s="213"/>
      <c r="B2402" s="214"/>
      <c r="C2402" s="213"/>
      <c r="D2402" s="213"/>
      <c r="E2402" s="214"/>
      <c r="F2402" s="214"/>
      <c r="G2402" s="214"/>
    </row>
    <row r="2403" spans="1:7" x14ac:dyDescent="0.2">
      <c r="A2403" s="213"/>
      <c r="B2403" s="214"/>
      <c r="C2403" s="213"/>
      <c r="D2403" s="213"/>
      <c r="E2403" s="214"/>
      <c r="F2403" s="214"/>
      <c r="G2403" s="214"/>
    </row>
    <row r="2404" spans="1:7" x14ac:dyDescent="0.2">
      <c r="A2404" s="213"/>
      <c r="B2404" s="214"/>
      <c r="C2404" s="213"/>
      <c r="D2404" s="213"/>
      <c r="E2404" s="214"/>
      <c r="F2404" s="214"/>
      <c r="G2404" s="214"/>
    </row>
    <row r="2405" spans="1:7" x14ac:dyDescent="0.2">
      <c r="A2405" s="213"/>
      <c r="B2405" s="214"/>
      <c r="C2405" s="213"/>
      <c r="D2405" s="213"/>
      <c r="E2405" s="214"/>
      <c r="F2405" s="214"/>
      <c r="G2405" s="214"/>
    </row>
    <row r="2406" spans="1:7" x14ac:dyDescent="0.2">
      <c r="A2406" s="213"/>
      <c r="B2406" s="214"/>
      <c r="C2406" s="213"/>
      <c r="D2406" s="213"/>
      <c r="E2406" s="214"/>
      <c r="F2406" s="214"/>
      <c r="G2406" s="214"/>
    </row>
    <row r="2407" spans="1:7" x14ac:dyDescent="0.2">
      <c r="A2407" s="213"/>
      <c r="B2407" s="214"/>
      <c r="C2407" s="213"/>
      <c r="D2407" s="213"/>
      <c r="E2407" s="214"/>
      <c r="F2407" s="214"/>
      <c r="G2407" s="214"/>
    </row>
    <row r="2408" spans="1:7" x14ac:dyDescent="0.2">
      <c r="A2408" s="213"/>
      <c r="B2408" s="214"/>
      <c r="C2408" s="213"/>
      <c r="D2408" s="213"/>
      <c r="E2408" s="214"/>
      <c r="F2408" s="214"/>
      <c r="G2408" s="214"/>
    </row>
    <row r="2409" spans="1:7" x14ac:dyDescent="0.2">
      <c r="A2409" s="213"/>
      <c r="B2409" s="214"/>
      <c r="C2409" s="213"/>
      <c r="D2409" s="213"/>
      <c r="E2409" s="214"/>
      <c r="F2409" s="214"/>
      <c r="G2409" s="214"/>
    </row>
    <row r="2410" spans="1:7" x14ac:dyDescent="0.2">
      <c r="A2410" s="213"/>
      <c r="B2410" s="214"/>
      <c r="C2410" s="213"/>
      <c r="D2410" s="213"/>
      <c r="E2410" s="214"/>
      <c r="F2410" s="214"/>
      <c r="G2410" s="214"/>
    </row>
    <row r="2411" spans="1:7" x14ac:dyDescent="0.2">
      <c r="A2411" s="213"/>
      <c r="B2411" s="214"/>
      <c r="C2411" s="213"/>
      <c r="D2411" s="213"/>
      <c r="E2411" s="214"/>
      <c r="F2411" s="214"/>
      <c r="G2411" s="214"/>
    </row>
    <row r="2412" spans="1:7" x14ac:dyDescent="0.2">
      <c r="A2412" s="213"/>
      <c r="B2412" s="214"/>
      <c r="C2412" s="213"/>
      <c r="D2412" s="213"/>
      <c r="E2412" s="214"/>
      <c r="F2412" s="214"/>
      <c r="G2412" s="214"/>
    </row>
    <row r="2413" spans="1:7" x14ac:dyDescent="0.2">
      <c r="A2413" s="213"/>
      <c r="B2413" s="214"/>
      <c r="C2413" s="213"/>
      <c r="D2413" s="213"/>
      <c r="E2413" s="214"/>
      <c r="F2413" s="214"/>
      <c r="G2413" s="214"/>
    </row>
    <row r="2414" spans="1:7" x14ac:dyDescent="0.2">
      <c r="A2414" s="213"/>
      <c r="B2414" s="214"/>
      <c r="C2414" s="213"/>
      <c r="D2414" s="213"/>
      <c r="E2414" s="214"/>
      <c r="F2414" s="214"/>
      <c r="G2414" s="214"/>
    </row>
    <row r="2415" spans="1:7" x14ac:dyDescent="0.2">
      <c r="A2415" s="213"/>
      <c r="B2415" s="214"/>
      <c r="C2415" s="213"/>
      <c r="D2415" s="213"/>
      <c r="E2415" s="214"/>
      <c r="F2415" s="214"/>
      <c r="G2415" s="214"/>
    </row>
    <row r="2416" spans="1:7" x14ac:dyDescent="0.2">
      <c r="A2416" s="213"/>
      <c r="B2416" s="214"/>
      <c r="C2416" s="213"/>
      <c r="D2416" s="213"/>
      <c r="E2416" s="214"/>
      <c r="F2416" s="214"/>
      <c r="G2416" s="214"/>
    </row>
    <row r="2417" spans="1:7" x14ac:dyDescent="0.2">
      <c r="A2417" s="213"/>
      <c r="B2417" s="214"/>
      <c r="C2417" s="213"/>
      <c r="D2417" s="213"/>
      <c r="E2417" s="214"/>
      <c r="F2417" s="214"/>
      <c r="G2417" s="214"/>
    </row>
    <row r="2418" spans="1:7" x14ac:dyDescent="0.2">
      <c r="A2418" s="213"/>
      <c r="B2418" s="214"/>
      <c r="C2418" s="213"/>
      <c r="D2418" s="213"/>
      <c r="E2418" s="214"/>
      <c r="F2418" s="214"/>
      <c r="G2418" s="214"/>
    </row>
    <row r="2419" spans="1:7" x14ac:dyDescent="0.2">
      <c r="A2419" s="213"/>
      <c r="B2419" s="214"/>
      <c r="C2419" s="213"/>
      <c r="D2419" s="213"/>
      <c r="E2419" s="214"/>
      <c r="F2419" s="214"/>
      <c r="G2419" s="214"/>
    </row>
    <row r="2420" spans="1:7" x14ac:dyDescent="0.2">
      <c r="A2420" s="213"/>
      <c r="B2420" s="214"/>
      <c r="C2420" s="213"/>
      <c r="D2420" s="213"/>
      <c r="E2420" s="214"/>
      <c r="F2420" s="214"/>
      <c r="G2420" s="214"/>
    </row>
    <row r="2421" spans="1:7" x14ac:dyDescent="0.2">
      <c r="A2421" s="213"/>
      <c r="B2421" s="214"/>
      <c r="C2421" s="213"/>
      <c r="D2421" s="213"/>
      <c r="E2421" s="214"/>
      <c r="F2421" s="214"/>
      <c r="G2421" s="214"/>
    </row>
    <row r="2422" spans="1:7" x14ac:dyDescent="0.2">
      <c r="A2422" s="213"/>
      <c r="B2422" s="214"/>
      <c r="C2422" s="213"/>
      <c r="D2422" s="213"/>
      <c r="E2422" s="214"/>
      <c r="F2422" s="214"/>
      <c r="G2422" s="214"/>
    </row>
    <row r="2423" spans="1:7" x14ac:dyDescent="0.2">
      <c r="A2423" s="213"/>
      <c r="B2423" s="214"/>
      <c r="C2423" s="213"/>
      <c r="D2423" s="213"/>
      <c r="E2423" s="214"/>
      <c r="F2423" s="214"/>
      <c r="G2423" s="214"/>
    </row>
    <row r="2424" spans="1:7" x14ac:dyDescent="0.2">
      <c r="A2424" s="213"/>
      <c r="B2424" s="214"/>
      <c r="C2424" s="213"/>
      <c r="D2424" s="213"/>
      <c r="E2424" s="214"/>
      <c r="F2424" s="214"/>
      <c r="G2424" s="214"/>
    </row>
    <row r="2425" spans="1:7" x14ac:dyDescent="0.2">
      <c r="A2425" s="213"/>
      <c r="B2425" s="214"/>
      <c r="C2425" s="213"/>
      <c r="D2425" s="213"/>
      <c r="E2425" s="214"/>
      <c r="F2425" s="214"/>
      <c r="G2425" s="214"/>
    </row>
    <row r="2426" spans="1:7" x14ac:dyDescent="0.2">
      <c r="A2426" s="213"/>
      <c r="B2426" s="214"/>
      <c r="C2426" s="213"/>
      <c r="D2426" s="213"/>
      <c r="E2426" s="214"/>
      <c r="F2426" s="214"/>
      <c r="G2426" s="214"/>
    </row>
    <row r="2427" spans="1:7" x14ac:dyDescent="0.2">
      <c r="A2427" s="213"/>
      <c r="B2427" s="214"/>
      <c r="C2427" s="213"/>
      <c r="D2427" s="213"/>
      <c r="E2427" s="214"/>
      <c r="F2427" s="214"/>
      <c r="G2427" s="214"/>
    </row>
    <row r="2428" spans="1:7" x14ac:dyDescent="0.2">
      <c r="A2428" s="213"/>
      <c r="B2428" s="214"/>
      <c r="C2428" s="213"/>
      <c r="D2428" s="213"/>
      <c r="E2428" s="214"/>
      <c r="F2428" s="214"/>
      <c r="G2428" s="214"/>
    </row>
    <row r="2429" spans="1:7" x14ac:dyDescent="0.2">
      <c r="A2429" s="213"/>
      <c r="B2429" s="214"/>
      <c r="C2429" s="213"/>
      <c r="D2429" s="213"/>
      <c r="E2429" s="214"/>
      <c r="F2429" s="214"/>
      <c r="G2429" s="214"/>
    </row>
    <row r="2430" spans="1:7" x14ac:dyDescent="0.2">
      <c r="A2430" s="213"/>
      <c r="B2430" s="214"/>
      <c r="C2430" s="213"/>
      <c r="D2430" s="213"/>
      <c r="E2430" s="214"/>
      <c r="F2430" s="214"/>
      <c r="G2430" s="214"/>
    </row>
    <row r="2431" spans="1:7" x14ac:dyDescent="0.2">
      <c r="A2431" s="213"/>
      <c r="B2431" s="214"/>
      <c r="C2431" s="213"/>
      <c r="D2431" s="213"/>
      <c r="E2431" s="214"/>
      <c r="F2431" s="214"/>
      <c r="G2431" s="214"/>
    </row>
    <row r="2432" spans="1:7" x14ac:dyDescent="0.2">
      <c r="A2432" s="213"/>
      <c r="B2432" s="214"/>
      <c r="C2432" s="213"/>
      <c r="D2432" s="213"/>
      <c r="E2432" s="214"/>
      <c r="F2432" s="214"/>
      <c r="G2432" s="214"/>
    </row>
    <row r="2433" spans="1:7" x14ac:dyDescent="0.2">
      <c r="A2433" s="213"/>
      <c r="B2433" s="214"/>
      <c r="C2433" s="213"/>
      <c r="D2433" s="213"/>
      <c r="E2433" s="214"/>
      <c r="F2433" s="214"/>
      <c r="G2433" s="214"/>
    </row>
    <row r="2434" spans="1:7" x14ac:dyDescent="0.2">
      <c r="A2434" s="213"/>
      <c r="B2434" s="214"/>
      <c r="C2434" s="213"/>
      <c r="D2434" s="213"/>
      <c r="E2434" s="214"/>
      <c r="F2434" s="214"/>
      <c r="G2434" s="214"/>
    </row>
    <row r="2435" spans="1:7" x14ac:dyDescent="0.2">
      <c r="A2435" s="213"/>
      <c r="B2435" s="214"/>
      <c r="C2435" s="213"/>
      <c r="D2435" s="213"/>
      <c r="E2435" s="214"/>
      <c r="F2435" s="214"/>
      <c r="G2435" s="214"/>
    </row>
    <row r="2436" spans="1:7" x14ac:dyDescent="0.2">
      <c r="A2436" s="213"/>
      <c r="B2436" s="214"/>
      <c r="C2436" s="213"/>
      <c r="D2436" s="213"/>
      <c r="E2436" s="214"/>
      <c r="F2436" s="214"/>
      <c r="G2436" s="214"/>
    </row>
    <row r="2437" spans="1:7" x14ac:dyDescent="0.2">
      <c r="A2437" s="213"/>
      <c r="B2437" s="214"/>
      <c r="C2437" s="213"/>
      <c r="D2437" s="213"/>
      <c r="E2437" s="214"/>
      <c r="F2437" s="214"/>
      <c r="G2437" s="214"/>
    </row>
    <row r="2438" spans="1:7" x14ac:dyDescent="0.2">
      <c r="A2438" s="213"/>
      <c r="B2438" s="214"/>
      <c r="C2438" s="213"/>
      <c r="D2438" s="213"/>
      <c r="E2438" s="214"/>
      <c r="F2438" s="214"/>
      <c r="G2438" s="214"/>
    </row>
    <row r="2439" spans="1:7" x14ac:dyDescent="0.2">
      <c r="A2439" s="213"/>
      <c r="B2439" s="214"/>
      <c r="C2439" s="213"/>
      <c r="D2439" s="213"/>
      <c r="E2439" s="214"/>
      <c r="F2439" s="214"/>
      <c r="G2439" s="214"/>
    </row>
    <row r="2440" spans="1:7" x14ac:dyDescent="0.2">
      <c r="A2440" s="213"/>
      <c r="B2440" s="214"/>
      <c r="C2440" s="213"/>
      <c r="D2440" s="213"/>
      <c r="E2440" s="214"/>
      <c r="F2440" s="214"/>
      <c r="G2440" s="214"/>
    </row>
    <row r="2441" spans="1:7" x14ac:dyDescent="0.2">
      <c r="A2441" s="213"/>
      <c r="B2441" s="214"/>
      <c r="C2441" s="213"/>
      <c r="D2441" s="213"/>
      <c r="E2441" s="214"/>
      <c r="F2441" s="214"/>
      <c r="G2441" s="214"/>
    </row>
    <row r="2442" spans="1:7" x14ac:dyDescent="0.2">
      <c r="A2442" s="213"/>
      <c r="B2442" s="214"/>
      <c r="C2442" s="213"/>
      <c r="D2442" s="213"/>
      <c r="E2442" s="214"/>
      <c r="F2442" s="214"/>
      <c r="G2442" s="214"/>
    </row>
    <row r="2443" spans="1:7" x14ac:dyDescent="0.2">
      <c r="A2443" s="213"/>
      <c r="B2443" s="214"/>
      <c r="C2443" s="213"/>
      <c r="D2443" s="213"/>
      <c r="E2443" s="214"/>
      <c r="F2443" s="214"/>
      <c r="G2443" s="214"/>
    </row>
    <row r="2444" spans="1:7" x14ac:dyDescent="0.2">
      <c r="A2444" s="213"/>
      <c r="B2444" s="214"/>
      <c r="C2444" s="213"/>
      <c r="D2444" s="213"/>
      <c r="E2444" s="214"/>
      <c r="F2444" s="214"/>
      <c r="G2444" s="214"/>
    </row>
    <row r="2445" spans="1:7" x14ac:dyDescent="0.2">
      <c r="A2445" s="213"/>
      <c r="B2445" s="214"/>
      <c r="C2445" s="213"/>
      <c r="D2445" s="213"/>
      <c r="E2445" s="214"/>
      <c r="F2445" s="214"/>
      <c r="G2445" s="214"/>
    </row>
    <row r="2446" spans="1:7" x14ac:dyDescent="0.2">
      <c r="A2446" s="213"/>
      <c r="B2446" s="214"/>
      <c r="C2446" s="213"/>
      <c r="D2446" s="213"/>
      <c r="E2446" s="214"/>
      <c r="F2446" s="214"/>
      <c r="G2446" s="214"/>
    </row>
    <row r="2447" spans="1:7" x14ac:dyDescent="0.2">
      <c r="A2447" s="213"/>
      <c r="B2447" s="214"/>
      <c r="C2447" s="213"/>
      <c r="D2447" s="213"/>
      <c r="E2447" s="214"/>
      <c r="F2447" s="214"/>
      <c r="G2447" s="214"/>
    </row>
    <row r="2448" spans="1:7" x14ac:dyDescent="0.2">
      <c r="A2448" s="213"/>
      <c r="B2448" s="214"/>
      <c r="C2448" s="213"/>
      <c r="D2448" s="213"/>
      <c r="E2448" s="214"/>
      <c r="F2448" s="214"/>
      <c r="G2448" s="214"/>
    </row>
    <row r="2449" spans="1:7" x14ac:dyDescent="0.2">
      <c r="A2449" s="213"/>
      <c r="B2449" s="214"/>
      <c r="C2449" s="213"/>
      <c r="D2449" s="213"/>
      <c r="E2449" s="214"/>
      <c r="F2449" s="214"/>
      <c r="G2449" s="214"/>
    </row>
    <row r="2450" spans="1:7" x14ac:dyDescent="0.2">
      <c r="A2450" s="213"/>
      <c r="B2450" s="214"/>
      <c r="C2450" s="213"/>
      <c r="D2450" s="213"/>
      <c r="E2450" s="214"/>
      <c r="F2450" s="214"/>
      <c r="G2450" s="214"/>
    </row>
    <row r="2451" spans="1:7" x14ac:dyDescent="0.2">
      <c r="A2451" s="213"/>
      <c r="B2451" s="214"/>
      <c r="C2451" s="213"/>
      <c r="D2451" s="213"/>
      <c r="E2451" s="214"/>
      <c r="F2451" s="214"/>
      <c r="G2451" s="214"/>
    </row>
    <row r="2452" spans="1:7" x14ac:dyDescent="0.2">
      <c r="A2452" s="213"/>
      <c r="B2452" s="214"/>
      <c r="C2452" s="213"/>
      <c r="D2452" s="213"/>
      <c r="E2452" s="214"/>
      <c r="F2452" s="214"/>
      <c r="G2452" s="214"/>
    </row>
    <row r="2453" spans="1:7" x14ac:dyDescent="0.2">
      <c r="A2453" s="213"/>
      <c r="B2453" s="214"/>
      <c r="C2453" s="213"/>
      <c r="D2453" s="213"/>
      <c r="E2453" s="214"/>
      <c r="F2453" s="214"/>
      <c r="G2453" s="214"/>
    </row>
    <row r="2454" spans="1:7" x14ac:dyDescent="0.2">
      <c r="A2454" s="213"/>
      <c r="B2454" s="214"/>
      <c r="C2454" s="213"/>
      <c r="D2454" s="213"/>
      <c r="E2454" s="214"/>
      <c r="F2454" s="214"/>
      <c r="G2454" s="214"/>
    </row>
    <row r="2455" spans="1:7" x14ac:dyDescent="0.2">
      <c r="A2455" s="213"/>
      <c r="B2455" s="214"/>
      <c r="C2455" s="213"/>
      <c r="D2455" s="213"/>
      <c r="E2455" s="214"/>
      <c r="F2455" s="214"/>
      <c r="G2455" s="214"/>
    </row>
    <row r="2456" spans="1:7" x14ac:dyDescent="0.2">
      <c r="A2456" s="213"/>
      <c r="B2456" s="214"/>
      <c r="C2456" s="213"/>
      <c r="D2456" s="213"/>
      <c r="E2456" s="214"/>
      <c r="F2456" s="214"/>
      <c r="G2456" s="214"/>
    </row>
    <row r="2457" spans="1:7" x14ac:dyDescent="0.2">
      <c r="A2457" s="213"/>
      <c r="B2457" s="214"/>
      <c r="C2457" s="213"/>
      <c r="D2457" s="213"/>
      <c r="E2457" s="214"/>
      <c r="F2457" s="214"/>
      <c r="G2457" s="214"/>
    </row>
    <row r="2458" spans="1:7" x14ac:dyDescent="0.2">
      <c r="A2458" s="213"/>
      <c r="B2458" s="214"/>
      <c r="C2458" s="213"/>
      <c r="D2458" s="213"/>
      <c r="E2458" s="214"/>
      <c r="F2458" s="214"/>
      <c r="G2458" s="214"/>
    </row>
    <row r="2459" spans="1:7" x14ac:dyDescent="0.2">
      <c r="A2459" s="213"/>
      <c r="B2459" s="214"/>
      <c r="C2459" s="213"/>
      <c r="D2459" s="213"/>
      <c r="E2459" s="214"/>
      <c r="F2459" s="214"/>
      <c r="G2459" s="214"/>
    </row>
    <row r="2460" spans="1:7" x14ac:dyDescent="0.2">
      <c r="A2460" s="213"/>
      <c r="B2460" s="214"/>
      <c r="C2460" s="213"/>
      <c r="D2460" s="213"/>
      <c r="E2460" s="214"/>
      <c r="F2460" s="214"/>
      <c r="G2460" s="214"/>
    </row>
    <row r="2461" spans="1:7" x14ac:dyDescent="0.2">
      <c r="A2461" s="213"/>
      <c r="B2461" s="214"/>
      <c r="C2461" s="213"/>
      <c r="D2461" s="213"/>
      <c r="E2461" s="214"/>
      <c r="F2461" s="214"/>
      <c r="G2461" s="214"/>
    </row>
    <row r="2462" spans="1:7" x14ac:dyDescent="0.2">
      <c r="A2462" s="213"/>
      <c r="B2462" s="214"/>
      <c r="C2462" s="213"/>
      <c r="D2462" s="213"/>
      <c r="E2462" s="214"/>
      <c r="F2462" s="214"/>
      <c r="G2462" s="214"/>
    </row>
    <row r="2463" spans="1:7" x14ac:dyDescent="0.2">
      <c r="A2463" s="213"/>
      <c r="B2463" s="214"/>
      <c r="C2463" s="213"/>
      <c r="D2463" s="213"/>
      <c r="E2463" s="214"/>
      <c r="F2463" s="214"/>
      <c r="G2463" s="214"/>
    </row>
    <row r="2464" spans="1:7" x14ac:dyDescent="0.2">
      <c r="A2464" s="213"/>
      <c r="B2464" s="214"/>
      <c r="C2464" s="213"/>
      <c r="D2464" s="213"/>
      <c r="E2464" s="214"/>
      <c r="F2464" s="214"/>
      <c r="G2464" s="214"/>
    </row>
    <row r="2465" spans="1:7" x14ac:dyDescent="0.2">
      <c r="A2465" s="213"/>
      <c r="B2465" s="214"/>
      <c r="C2465" s="213"/>
      <c r="D2465" s="213"/>
      <c r="E2465" s="214"/>
      <c r="F2465" s="214"/>
      <c r="G2465" s="214"/>
    </row>
    <row r="2466" spans="1:7" x14ac:dyDescent="0.2">
      <c r="A2466" s="213"/>
      <c r="B2466" s="214"/>
      <c r="C2466" s="213"/>
      <c r="D2466" s="213"/>
      <c r="E2466" s="214"/>
      <c r="F2466" s="214"/>
      <c r="G2466" s="214"/>
    </row>
    <row r="2467" spans="1:7" x14ac:dyDescent="0.2">
      <c r="A2467" s="213"/>
      <c r="B2467" s="214"/>
      <c r="C2467" s="213"/>
      <c r="D2467" s="213"/>
      <c r="E2467" s="214"/>
      <c r="F2467" s="214"/>
      <c r="G2467" s="214"/>
    </row>
    <row r="2468" spans="1:7" x14ac:dyDescent="0.2">
      <c r="A2468" s="213"/>
      <c r="B2468" s="214"/>
      <c r="C2468" s="213"/>
      <c r="D2468" s="213"/>
      <c r="E2468" s="214"/>
      <c r="F2468" s="214"/>
      <c r="G2468" s="214"/>
    </row>
    <row r="2469" spans="1:7" x14ac:dyDescent="0.2">
      <c r="A2469" s="213"/>
      <c r="B2469" s="214"/>
      <c r="C2469" s="213"/>
      <c r="D2469" s="213"/>
      <c r="E2469" s="214"/>
      <c r="F2469" s="214"/>
      <c r="G2469" s="214"/>
    </row>
    <row r="2470" spans="1:7" x14ac:dyDescent="0.2">
      <c r="A2470" s="213"/>
      <c r="B2470" s="214"/>
      <c r="C2470" s="213"/>
      <c r="D2470" s="213"/>
      <c r="E2470" s="214"/>
      <c r="F2470" s="214"/>
      <c r="G2470" s="214"/>
    </row>
    <row r="2471" spans="1:7" x14ac:dyDescent="0.2">
      <c r="A2471" s="213"/>
      <c r="B2471" s="214"/>
      <c r="C2471" s="213"/>
      <c r="D2471" s="213"/>
      <c r="E2471" s="214"/>
      <c r="F2471" s="214"/>
      <c r="G2471" s="214"/>
    </row>
    <row r="2472" spans="1:7" x14ac:dyDescent="0.2">
      <c r="A2472" s="213"/>
      <c r="B2472" s="214"/>
      <c r="C2472" s="213"/>
      <c r="D2472" s="213"/>
      <c r="E2472" s="214"/>
      <c r="F2472" s="214"/>
      <c r="G2472" s="214"/>
    </row>
    <row r="2473" spans="1:7" x14ac:dyDescent="0.2">
      <c r="A2473" s="213"/>
      <c r="B2473" s="214"/>
      <c r="C2473" s="213"/>
      <c r="D2473" s="213"/>
      <c r="E2473" s="214"/>
      <c r="F2473" s="214"/>
      <c r="G2473" s="214"/>
    </row>
    <row r="2474" spans="1:7" x14ac:dyDescent="0.2">
      <c r="A2474" s="213"/>
      <c r="B2474" s="214"/>
      <c r="C2474" s="213"/>
      <c r="D2474" s="213"/>
      <c r="E2474" s="214"/>
      <c r="F2474" s="214"/>
      <c r="G2474" s="214"/>
    </row>
    <row r="2475" spans="1:7" x14ac:dyDescent="0.2">
      <c r="A2475" s="213"/>
      <c r="B2475" s="214"/>
      <c r="C2475" s="213"/>
      <c r="D2475" s="213"/>
      <c r="E2475" s="214"/>
      <c r="F2475" s="214"/>
      <c r="G2475" s="214"/>
    </row>
    <row r="2476" spans="1:7" x14ac:dyDescent="0.2">
      <c r="A2476" s="213"/>
      <c r="B2476" s="214"/>
      <c r="C2476" s="213"/>
      <c r="D2476" s="213"/>
      <c r="E2476" s="214"/>
      <c r="F2476" s="214"/>
      <c r="G2476" s="214"/>
    </row>
    <row r="2477" spans="1:7" x14ac:dyDescent="0.2">
      <c r="A2477" s="213"/>
      <c r="B2477" s="214"/>
      <c r="C2477" s="213"/>
      <c r="D2477" s="213"/>
      <c r="E2477" s="214"/>
      <c r="F2477" s="214"/>
      <c r="G2477" s="214"/>
    </row>
    <row r="2478" spans="1:7" x14ac:dyDescent="0.2">
      <c r="A2478" s="213"/>
      <c r="B2478" s="214"/>
      <c r="C2478" s="213"/>
      <c r="D2478" s="213"/>
      <c r="E2478" s="214"/>
      <c r="F2478" s="214"/>
      <c r="G2478" s="214"/>
    </row>
    <row r="2479" spans="1:7" x14ac:dyDescent="0.2">
      <c r="A2479" s="213"/>
      <c r="B2479" s="214"/>
      <c r="C2479" s="213"/>
      <c r="D2479" s="213"/>
      <c r="E2479" s="214"/>
      <c r="F2479" s="214"/>
      <c r="G2479" s="214"/>
    </row>
    <row r="2480" spans="1:7" x14ac:dyDescent="0.2">
      <c r="A2480" s="213"/>
      <c r="B2480" s="214"/>
      <c r="C2480" s="213"/>
      <c r="D2480" s="213"/>
      <c r="E2480" s="214"/>
      <c r="F2480" s="214"/>
      <c r="G2480" s="214"/>
    </row>
    <row r="2481" spans="1:7" x14ac:dyDescent="0.2">
      <c r="A2481" s="213"/>
      <c r="B2481" s="214"/>
      <c r="C2481" s="213"/>
      <c r="D2481" s="213"/>
      <c r="E2481" s="214"/>
      <c r="F2481" s="214"/>
      <c r="G2481" s="214"/>
    </row>
    <row r="2482" spans="1:7" x14ac:dyDescent="0.2">
      <c r="A2482" s="213"/>
      <c r="B2482" s="214"/>
      <c r="C2482" s="213"/>
      <c r="D2482" s="213"/>
      <c r="E2482" s="214"/>
      <c r="F2482" s="214"/>
      <c r="G2482" s="214"/>
    </row>
    <row r="2483" spans="1:7" x14ac:dyDescent="0.2">
      <c r="A2483" s="213"/>
      <c r="B2483" s="214"/>
      <c r="C2483" s="213"/>
      <c r="D2483" s="213"/>
      <c r="E2483" s="214"/>
      <c r="F2483" s="214"/>
      <c r="G2483" s="214"/>
    </row>
    <row r="2484" spans="1:7" x14ac:dyDescent="0.2">
      <c r="A2484" s="213"/>
      <c r="B2484" s="214"/>
      <c r="C2484" s="213"/>
      <c r="D2484" s="213"/>
      <c r="E2484" s="214"/>
      <c r="F2484" s="214"/>
      <c r="G2484" s="214"/>
    </row>
    <row r="2485" spans="1:7" x14ac:dyDescent="0.2">
      <c r="A2485" s="213"/>
      <c r="B2485" s="214"/>
      <c r="C2485" s="213"/>
      <c r="D2485" s="213"/>
      <c r="E2485" s="214"/>
      <c r="F2485" s="214"/>
      <c r="G2485" s="214"/>
    </row>
    <row r="2486" spans="1:7" x14ac:dyDescent="0.2">
      <c r="A2486" s="213"/>
      <c r="B2486" s="214"/>
      <c r="C2486" s="213"/>
      <c r="D2486" s="213"/>
      <c r="E2486" s="214"/>
      <c r="F2486" s="214"/>
      <c r="G2486" s="214"/>
    </row>
    <row r="2487" spans="1:7" x14ac:dyDescent="0.2">
      <c r="A2487" s="213"/>
      <c r="B2487" s="214"/>
      <c r="C2487" s="213"/>
      <c r="D2487" s="213"/>
      <c r="E2487" s="214"/>
      <c r="F2487" s="214"/>
      <c r="G2487" s="214"/>
    </row>
    <row r="2488" spans="1:7" x14ac:dyDescent="0.2">
      <c r="A2488" s="213"/>
      <c r="B2488" s="214"/>
      <c r="C2488" s="213"/>
      <c r="D2488" s="213"/>
      <c r="E2488" s="214"/>
      <c r="F2488" s="214"/>
      <c r="G2488" s="214"/>
    </row>
    <row r="2489" spans="1:7" x14ac:dyDescent="0.2">
      <c r="A2489" s="213"/>
      <c r="B2489" s="214"/>
      <c r="C2489" s="213"/>
      <c r="D2489" s="213"/>
      <c r="E2489" s="214"/>
      <c r="F2489" s="214"/>
      <c r="G2489" s="214"/>
    </row>
    <row r="2490" spans="1:7" x14ac:dyDescent="0.2">
      <c r="A2490" s="213"/>
      <c r="B2490" s="214"/>
      <c r="C2490" s="213"/>
      <c r="D2490" s="213"/>
      <c r="E2490" s="214"/>
      <c r="F2490" s="214"/>
      <c r="G2490" s="214"/>
    </row>
    <row r="2491" spans="1:7" x14ac:dyDescent="0.2">
      <c r="A2491" s="213"/>
      <c r="B2491" s="214"/>
      <c r="C2491" s="213"/>
      <c r="D2491" s="213"/>
      <c r="E2491" s="214"/>
      <c r="F2491" s="214"/>
      <c r="G2491" s="214"/>
    </row>
    <row r="2492" spans="1:7" x14ac:dyDescent="0.2">
      <c r="A2492" s="213"/>
      <c r="B2492" s="214"/>
      <c r="C2492" s="213"/>
      <c r="D2492" s="213"/>
      <c r="E2492" s="214"/>
      <c r="F2492" s="214"/>
      <c r="G2492" s="214"/>
    </row>
    <row r="2493" spans="1:7" x14ac:dyDescent="0.2">
      <c r="A2493" s="213"/>
      <c r="B2493" s="214"/>
      <c r="C2493" s="213"/>
      <c r="D2493" s="213"/>
      <c r="E2493" s="214"/>
      <c r="F2493" s="214"/>
      <c r="G2493" s="214"/>
    </row>
    <row r="2494" spans="1:7" x14ac:dyDescent="0.2">
      <c r="A2494" s="213"/>
      <c r="B2494" s="214"/>
      <c r="C2494" s="213"/>
      <c r="D2494" s="213"/>
      <c r="E2494" s="214"/>
      <c r="F2494" s="214"/>
      <c r="G2494" s="214"/>
    </row>
    <row r="2495" spans="1:7" x14ac:dyDescent="0.2">
      <c r="A2495" s="213"/>
      <c r="B2495" s="214"/>
      <c r="C2495" s="213"/>
      <c r="D2495" s="213"/>
      <c r="E2495" s="214"/>
      <c r="F2495" s="214"/>
      <c r="G2495" s="214"/>
    </row>
    <row r="2496" spans="1:7" x14ac:dyDescent="0.2">
      <c r="A2496" s="213"/>
      <c r="B2496" s="214"/>
      <c r="C2496" s="213"/>
      <c r="D2496" s="213"/>
      <c r="E2496" s="214"/>
      <c r="F2496" s="214"/>
      <c r="G2496" s="214"/>
    </row>
    <row r="2497" spans="1:7" x14ac:dyDescent="0.2">
      <c r="A2497" s="213"/>
      <c r="B2497" s="214"/>
      <c r="C2497" s="213"/>
      <c r="D2497" s="213"/>
      <c r="E2497" s="214"/>
      <c r="F2497" s="214"/>
      <c r="G2497" s="214"/>
    </row>
    <row r="2498" spans="1:7" x14ac:dyDescent="0.2">
      <c r="A2498" s="213"/>
      <c r="B2498" s="214"/>
      <c r="C2498" s="213"/>
      <c r="D2498" s="213"/>
      <c r="E2498" s="214"/>
      <c r="F2498" s="214"/>
      <c r="G2498" s="214"/>
    </row>
    <row r="2499" spans="1:7" x14ac:dyDescent="0.2">
      <c r="A2499" s="213"/>
      <c r="B2499" s="214"/>
      <c r="C2499" s="213"/>
      <c r="D2499" s="213"/>
      <c r="E2499" s="214"/>
      <c r="F2499" s="214"/>
      <c r="G2499" s="214"/>
    </row>
    <row r="2500" spans="1:7" x14ac:dyDescent="0.2">
      <c r="A2500" s="213"/>
      <c r="B2500" s="214"/>
      <c r="C2500" s="213"/>
      <c r="D2500" s="213"/>
      <c r="E2500" s="214"/>
      <c r="F2500" s="214"/>
      <c r="G2500" s="214"/>
    </row>
    <row r="2501" spans="1:7" x14ac:dyDescent="0.2">
      <c r="A2501" s="213"/>
      <c r="B2501" s="214"/>
      <c r="C2501" s="213"/>
      <c r="D2501" s="213"/>
      <c r="E2501" s="214"/>
      <c r="F2501" s="214"/>
      <c r="G2501" s="214"/>
    </row>
    <row r="2502" spans="1:7" x14ac:dyDescent="0.2">
      <c r="A2502" s="213"/>
      <c r="B2502" s="214"/>
      <c r="C2502" s="213"/>
      <c r="D2502" s="213"/>
      <c r="E2502" s="214"/>
      <c r="F2502" s="214"/>
      <c r="G2502" s="214"/>
    </row>
    <row r="2503" spans="1:7" x14ac:dyDescent="0.2">
      <c r="A2503" s="213"/>
      <c r="B2503" s="214"/>
      <c r="C2503" s="213"/>
      <c r="D2503" s="213"/>
      <c r="E2503" s="214"/>
      <c r="F2503" s="214"/>
      <c r="G2503" s="214"/>
    </row>
    <row r="2504" spans="1:7" x14ac:dyDescent="0.2">
      <c r="A2504" s="213"/>
      <c r="B2504" s="214"/>
      <c r="C2504" s="213"/>
      <c r="D2504" s="213"/>
      <c r="E2504" s="214"/>
      <c r="F2504" s="214"/>
      <c r="G2504" s="214"/>
    </row>
    <row r="2505" spans="1:7" x14ac:dyDescent="0.2">
      <c r="A2505" s="213"/>
      <c r="B2505" s="214"/>
      <c r="C2505" s="213"/>
      <c r="D2505" s="213"/>
      <c r="E2505" s="214"/>
      <c r="F2505" s="214"/>
      <c r="G2505" s="214"/>
    </row>
    <row r="2506" spans="1:7" x14ac:dyDescent="0.2">
      <c r="A2506" s="213"/>
      <c r="B2506" s="214"/>
      <c r="C2506" s="213"/>
      <c r="D2506" s="213"/>
      <c r="E2506" s="214"/>
      <c r="F2506" s="214"/>
      <c r="G2506" s="214"/>
    </row>
    <row r="2507" spans="1:7" x14ac:dyDescent="0.2">
      <c r="A2507" s="213"/>
      <c r="B2507" s="214"/>
      <c r="C2507" s="213"/>
      <c r="D2507" s="213"/>
      <c r="E2507" s="214"/>
      <c r="F2507" s="214"/>
      <c r="G2507" s="214"/>
    </row>
    <row r="2508" spans="1:7" x14ac:dyDescent="0.2">
      <c r="A2508" s="213"/>
      <c r="B2508" s="214"/>
      <c r="C2508" s="213"/>
      <c r="D2508" s="213"/>
      <c r="E2508" s="214"/>
      <c r="F2508" s="214"/>
      <c r="G2508" s="214"/>
    </row>
    <row r="2509" spans="1:7" x14ac:dyDescent="0.2">
      <c r="A2509" s="213"/>
      <c r="B2509" s="214"/>
      <c r="C2509" s="213"/>
      <c r="D2509" s="213"/>
      <c r="E2509" s="214"/>
      <c r="F2509" s="214"/>
      <c r="G2509" s="214"/>
    </row>
    <row r="2510" spans="1:7" x14ac:dyDescent="0.2">
      <c r="A2510" s="213"/>
      <c r="B2510" s="214"/>
      <c r="C2510" s="213"/>
      <c r="D2510" s="213"/>
      <c r="E2510" s="214"/>
      <c r="F2510" s="214"/>
      <c r="G2510" s="214"/>
    </row>
    <row r="2511" spans="1:7" x14ac:dyDescent="0.2">
      <c r="A2511" s="213"/>
      <c r="B2511" s="214"/>
      <c r="C2511" s="213"/>
      <c r="D2511" s="213"/>
      <c r="E2511" s="214"/>
      <c r="F2511" s="214"/>
      <c r="G2511" s="214"/>
    </row>
    <row r="2512" spans="1:7" x14ac:dyDescent="0.2">
      <c r="A2512" s="213"/>
      <c r="B2512" s="214"/>
      <c r="C2512" s="213"/>
      <c r="D2512" s="213"/>
      <c r="E2512" s="214"/>
      <c r="F2512" s="214"/>
      <c r="G2512" s="214"/>
    </row>
    <row r="2513" spans="1:7" x14ac:dyDescent="0.2">
      <c r="A2513" s="213"/>
      <c r="B2513" s="214"/>
      <c r="C2513" s="213"/>
      <c r="D2513" s="213"/>
      <c r="E2513" s="214"/>
      <c r="F2513" s="214"/>
      <c r="G2513" s="214"/>
    </row>
    <row r="2514" spans="1:7" x14ac:dyDescent="0.2">
      <c r="A2514" s="213"/>
      <c r="B2514" s="214"/>
      <c r="C2514" s="213"/>
      <c r="D2514" s="213"/>
      <c r="E2514" s="214"/>
      <c r="F2514" s="214"/>
      <c r="G2514" s="214"/>
    </row>
    <row r="2515" spans="1:7" x14ac:dyDescent="0.2">
      <c r="A2515" s="213"/>
      <c r="B2515" s="214"/>
      <c r="C2515" s="213"/>
      <c r="D2515" s="213"/>
      <c r="E2515" s="214"/>
      <c r="F2515" s="214"/>
      <c r="G2515" s="214"/>
    </row>
    <row r="2516" spans="1:7" x14ac:dyDescent="0.2">
      <c r="A2516" s="213"/>
      <c r="B2516" s="214"/>
      <c r="C2516" s="213"/>
      <c r="D2516" s="213"/>
      <c r="E2516" s="214"/>
      <c r="F2516" s="214"/>
      <c r="G2516" s="214"/>
    </row>
    <row r="2517" spans="1:7" x14ac:dyDescent="0.2">
      <c r="A2517" s="213"/>
      <c r="B2517" s="214"/>
      <c r="C2517" s="213"/>
      <c r="D2517" s="213"/>
      <c r="E2517" s="214"/>
      <c r="F2517" s="214"/>
      <c r="G2517" s="214"/>
    </row>
    <row r="2518" spans="1:7" x14ac:dyDescent="0.2">
      <c r="A2518" s="213"/>
      <c r="B2518" s="214"/>
      <c r="C2518" s="213"/>
      <c r="D2518" s="213"/>
      <c r="E2518" s="214"/>
      <c r="F2518" s="214"/>
      <c r="G2518" s="214"/>
    </row>
    <row r="2519" spans="1:7" x14ac:dyDescent="0.2">
      <c r="A2519" s="213"/>
      <c r="B2519" s="214"/>
      <c r="C2519" s="213"/>
      <c r="D2519" s="213"/>
      <c r="E2519" s="214"/>
      <c r="F2519" s="214"/>
      <c r="G2519" s="214"/>
    </row>
    <row r="2520" spans="1:7" x14ac:dyDescent="0.2">
      <c r="A2520" s="213"/>
      <c r="B2520" s="214"/>
      <c r="C2520" s="213"/>
      <c r="D2520" s="213"/>
      <c r="E2520" s="214"/>
      <c r="F2520" s="214"/>
      <c r="G2520" s="214"/>
    </row>
    <row r="2521" spans="1:7" x14ac:dyDescent="0.2">
      <c r="A2521" s="213"/>
      <c r="B2521" s="214"/>
      <c r="C2521" s="213"/>
      <c r="D2521" s="213"/>
      <c r="E2521" s="214"/>
      <c r="F2521" s="214"/>
      <c r="G2521" s="214"/>
    </row>
    <row r="2522" spans="1:7" x14ac:dyDescent="0.2">
      <c r="A2522" s="213"/>
      <c r="B2522" s="214"/>
      <c r="C2522" s="213"/>
      <c r="D2522" s="213"/>
      <c r="E2522" s="214"/>
      <c r="F2522" s="214"/>
      <c r="G2522" s="214"/>
    </row>
    <row r="2523" spans="1:7" x14ac:dyDescent="0.2">
      <c r="A2523" s="213"/>
      <c r="B2523" s="214"/>
      <c r="C2523" s="213"/>
      <c r="D2523" s="213"/>
      <c r="E2523" s="214"/>
      <c r="F2523" s="214"/>
      <c r="G2523" s="214"/>
    </row>
    <row r="2524" spans="1:7" x14ac:dyDescent="0.2">
      <c r="A2524" s="213"/>
      <c r="B2524" s="214"/>
      <c r="C2524" s="213"/>
      <c r="D2524" s="213"/>
      <c r="E2524" s="214"/>
      <c r="F2524" s="214"/>
      <c r="G2524" s="214"/>
    </row>
    <row r="2525" spans="1:7" x14ac:dyDescent="0.2">
      <c r="A2525" s="213"/>
      <c r="B2525" s="214"/>
      <c r="C2525" s="213"/>
      <c r="D2525" s="213"/>
      <c r="E2525" s="214"/>
      <c r="F2525" s="214"/>
      <c r="G2525" s="214"/>
    </row>
    <row r="2526" spans="1:7" x14ac:dyDescent="0.2">
      <c r="A2526" s="213"/>
      <c r="B2526" s="214"/>
      <c r="C2526" s="213"/>
      <c r="D2526" s="213"/>
      <c r="E2526" s="214"/>
      <c r="F2526" s="214"/>
      <c r="G2526" s="214"/>
    </row>
    <row r="2527" spans="1:7" x14ac:dyDescent="0.2">
      <c r="A2527" s="213"/>
      <c r="B2527" s="214"/>
      <c r="C2527" s="213"/>
      <c r="D2527" s="213"/>
      <c r="E2527" s="214"/>
      <c r="F2527" s="214"/>
      <c r="G2527" s="214"/>
    </row>
    <row r="2528" spans="1:7" x14ac:dyDescent="0.2">
      <c r="A2528" s="213"/>
      <c r="B2528" s="214"/>
      <c r="C2528" s="213"/>
      <c r="D2528" s="213"/>
      <c r="E2528" s="214"/>
      <c r="F2528" s="214"/>
      <c r="G2528" s="214"/>
    </row>
    <row r="2529" spans="1:7" x14ac:dyDescent="0.2">
      <c r="A2529" s="213"/>
      <c r="B2529" s="214"/>
      <c r="C2529" s="213"/>
      <c r="D2529" s="213"/>
      <c r="E2529" s="214"/>
      <c r="F2529" s="214"/>
      <c r="G2529" s="214"/>
    </row>
    <row r="2530" spans="1:7" x14ac:dyDescent="0.2">
      <c r="A2530" s="213"/>
      <c r="B2530" s="214"/>
      <c r="C2530" s="213"/>
      <c r="D2530" s="213"/>
      <c r="E2530" s="214"/>
      <c r="F2530" s="214"/>
      <c r="G2530" s="214"/>
    </row>
    <row r="2531" spans="1:7" x14ac:dyDescent="0.2">
      <c r="A2531" s="213"/>
      <c r="B2531" s="214"/>
      <c r="C2531" s="213"/>
      <c r="D2531" s="213"/>
      <c r="E2531" s="214"/>
      <c r="F2531" s="214"/>
      <c r="G2531" s="214"/>
    </row>
    <row r="2532" spans="1:7" x14ac:dyDescent="0.2">
      <c r="A2532" s="213"/>
      <c r="B2532" s="214"/>
      <c r="C2532" s="213"/>
      <c r="D2532" s="213"/>
      <c r="E2532" s="214"/>
      <c r="F2532" s="214"/>
      <c r="G2532" s="214"/>
    </row>
    <row r="2533" spans="1:7" x14ac:dyDescent="0.2">
      <c r="A2533" s="213"/>
      <c r="B2533" s="214"/>
      <c r="C2533" s="213"/>
      <c r="D2533" s="213"/>
      <c r="E2533" s="214"/>
      <c r="F2533" s="214"/>
      <c r="G2533" s="214"/>
    </row>
    <row r="2534" spans="1:7" x14ac:dyDescent="0.2">
      <c r="A2534" s="213"/>
      <c r="B2534" s="214"/>
      <c r="C2534" s="213"/>
      <c r="D2534" s="213"/>
      <c r="E2534" s="214"/>
      <c r="F2534" s="214"/>
      <c r="G2534" s="214"/>
    </row>
    <row r="2535" spans="1:7" x14ac:dyDescent="0.2">
      <c r="A2535" s="213"/>
      <c r="B2535" s="214"/>
      <c r="C2535" s="213"/>
      <c r="D2535" s="213"/>
      <c r="E2535" s="214"/>
      <c r="F2535" s="214"/>
      <c r="G2535" s="214"/>
    </row>
    <row r="2536" spans="1:7" x14ac:dyDescent="0.2">
      <c r="A2536" s="213"/>
      <c r="B2536" s="214"/>
      <c r="C2536" s="213"/>
      <c r="D2536" s="213"/>
      <c r="E2536" s="214"/>
      <c r="F2536" s="214"/>
      <c r="G2536" s="214"/>
    </row>
    <row r="2537" spans="1:7" x14ac:dyDescent="0.2">
      <c r="A2537" s="213"/>
      <c r="B2537" s="214"/>
      <c r="C2537" s="213"/>
      <c r="D2537" s="213"/>
      <c r="E2537" s="214"/>
      <c r="F2537" s="214"/>
      <c r="G2537" s="214"/>
    </row>
    <row r="2538" spans="1:7" x14ac:dyDescent="0.2">
      <c r="A2538" s="213"/>
      <c r="B2538" s="214"/>
      <c r="C2538" s="213"/>
      <c r="D2538" s="213"/>
      <c r="E2538" s="214"/>
      <c r="F2538" s="214"/>
      <c r="G2538" s="214"/>
    </row>
    <row r="2539" spans="1:7" x14ac:dyDescent="0.2">
      <c r="A2539" s="213"/>
      <c r="B2539" s="214"/>
      <c r="C2539" s="213"/>
      <c r="D2539" s="213"/>
      <c r="E2539" s="214"/>
      <c r="F2539" s="214"/>
      <c r="G2539" s="214"/>
    </row>
    <row r="2540" spans="1:7" x14ac:dyDescent="0.2">
      <c r="A2540" s="213"/>
      <c r="B2540" s="214"/>
      <c r="C2540" s="213"/>
      <c r="D2540" s="213"/>
      <c r="E2540" s="214"/>
      <c r="F2540" s="214"/>
      <c r="G2540" s="214"/>
    </row>
    <row r="2541" spans="1:7" x14ac:dyDescent="0.2">
      <c r="A2541" s="213"/>
      <c r="B2541" s="214"/>
      <c r="C2541" s="213"/>
      <c r="D2541" s="213"/>
      <c r="E2541" s="214"/>
      <c r="F2541" s="214"/>
      <c r="G2541" s="214"/>
    </row>
    <row r="2542" spans="1:7" x14ac:dyDescent="0.2">
      <c r="A2542" s="213"/>
      <c r="B2542" s="214"/>
      <c r="C2542" s="213"/>
      <c r="D2542" s="213"/>
      <c r="E2542" s="214"/>
      <c r="F2542" s="214"/>
      <c r="G2542" s="214"/>
    </row>
    <row r="2543" spans="1:7" x14ac:dyDescent="0.2">
      <c r="A2543" s="213"/>
      <c r="B2543" s="214"/>
      <c r="C2543" s="213"/>
      <c r="D2543" s="213"/>
      <c r="E2543" s="214"/>
      <c r="F2543" s="214"/>
      <c r="G2543" s="214"/>
    </row>
    <row r="2544" spans="1:7" x14ac:dyDescent="0.2">
      <c r="A2544" s="213"/>
      <c r="B2544" s="214"/>
      <c r="C2544" s="213"/>
      <c r="D2544" s="213"/>
      <c r="E2544" s="214"/>
      <c r="F2544" s="214"/>
      <c r="G2544" s="214"/>
    </row>
    <row r="2545" spans="1:7" x14ac:dyDescent="0.2">
      <c r="A2545" s="213"/>
      <c r="B2545" s="214"/>
      <c r="C2545" s="213"/>
      <c r="D2545" s="213"/>
      <c r="E2545" s="214"/>
      <c r="F2545" s="214"/>
      <c r="G2545" s="214"/>
    </row>
    <row r="2546" spans="1:7" x14ac:dyDescent="0.2">
      <c r="A2546" s="213"/>
      <c r="B2546" s="214"/>
      <c r="C2546" s="213"/>
      <c r="D2546" s="213"/>
      <c r="E2546" s="214"/>
      <c r="F2546" s="214"/>
      <c r="G2546" s="214"/>
    </row>
    <row r="2547" spans="1:7" x14ac:dyDescent="0.2">
      <c r="A2547" s="213"/>
      <c r="B2547" s="214"/>
      <c r="C2547" s="213"/>
      <c r="D2547" s="213"/>
      <c r="E2547" s="214"/>
      <c r="F2547" s="214"/>
      <c r="G2547" s="214"/>
    </row>
    <row r="2548" spans="1:7" x14ac:dyDescent="0.2">
      <c r="A2548" s="213"/>
      <c r="B2548" s="214"/>
      <c r="C2548" s="213"/>
      <c r="D2548" s="213"/>
      <c r="E2548" s="214"/>
      <c r="F2548" s="214"/>
      <c r="G2548" s="214"/>
    </row>
    <row r="2549" spans="1:7" x14ac:dyDescent="0.2">
      <c r="A2549" s="213"/>
      <c r="B2549" s="214"/>
      <c r="C2549" s="213"/>
      <c r="D2549" s="213"/>
      <c r="E2549" s="214"/>
      <c r="F2549" s="214"/>
      <c r="G2549" s="214"/>
    </row>
    <row r="2550" spans="1:7" x14ac:dyDescent="0.2">
      <c r="A2550" s="213"/>
      <c r="B2550" s="214"/>
      <c r="C2550" s="213"/>
      <c r="D2550" s="213"/>
      <c r="E2550" s="214"/>
      <c r="F2550" s="214"/>
      <c r="G2550" s="214"/>
    </row>
    <row r="2551" spans="1:7" x14ac:dyDescent="0.2">
      <c r="A2551" s="213"/>
      <c r="B2551" s="214"/>
      <c r="C2551" s="213"/>
      <c r="D2551" s="213"/>
      <c r="E2551" s="214"/>
      <c r="F2551" s="214"/>
      <c r="G2551" s="214"/>
    </row>
    <row r="2552" spans="1:7" x14ac:dyDescent="0.2">
      <c r="A2552" s="213"/>
      <c r="B2552" s="214"/>
      <c r="C2552" s="213"/>
      <c r="D2552" s="213"/>
      <c r="E2552" s="214"/>
      <c r="F2552" s="214"/>
      <c r="G2552" s="214"/>
    </row>
    <row r="2553" spans="1:7" x14ac:dyDescent="0.2">
      <c r="A2553" s="213"/>
      <c r="B2553" s="214"/>
      <c r="C2553" s="213"/>
      <c r="D2553" s="213"/>
      <c r="E2553" s="214"/>
      <c r="F2553" s="214"/>
      <c r="G2553" s="214"/>
    </row>
    <row r="2554" spans="1:7" x14ac:dyDescent="0.2">
      <c r="A2554" s="213"/>
      <c r="B2554" s="214"/>
      <c r="C2554" s="213"/>
      <c r="D2554" s="213"/>
      <c r="E2554" s="214"/>
      <c r="F2554" s="214"/>
      <c r="G2554" s="214"/>
    </row>
    <row r="2555" spans="1:7" x14ac:dyDescent="0.2">
      <c r="A2555" s="213"/>
      <c r="B2555" s="214"/>
      <c r="C2555" s="213"/>
      <c r="D2555" s="213"/>
      <c r="E2555" s="214"/>
      <c r="F2555" s="214"/>
      <c r="G2555" s="214"/>
    </row>
    <row r="2556" spans="1:7" x14ac:dyDescent="0.2">
      <c r="A2556" s="213"/>
      <c r="B2556" s="214"/>
      <c r="C2556" s="213"/>
      <c r="D2556" s="213"/>
      <c r="E2556" s="214"/>
      <c r="F2556" s="214"/>
      <c r="G2556" s="214"/>
    </row>
    <row r="2557" spans="1:7" x14ac:dyDescent="0.2">
      <c r="A2557" s="213"/>
      <c r="B2557" s="214"/>
      <c r="C2557" s="213"/>
      <c r="D2557" s="213"/>
      <c r="E2557" s="214"/>
      <c r="F2557" s="214"/>
      <c r="G2557" s="214"/>
    </row>
    <row r="2558" spans="1:7" x14ac:dyDescent="0.2">
      <c r="A2558" s="213"/>
      <c r="B2558" s="214"/>
      <c r="C2558" s="213"/>
      <c r="D2558" s="213"/>
      <c r="E2558" s="214"/>
      <c r="F2558" s="214"/>
      <c r="G2558" s="214"/>
    </row>
    <row r="2559" spans="1:7" x14ac:dyDescent="0.2">
      <c r="A2559" s="213"/>
      <c r="B2559" s="214"/>
      <c r="C2559" s="213"/>
      <c r="D2559" s="213"/>
      <c r="E2559" s="214"/>
      <c r="F2559" s="214"/>
      <c r="G2559" s="214"/>
    </row>
    <row r="2560" spans="1:7" x14ac:dyDescent="0.2">
      <c r="A2560" s="213"/>
      <c r="B2560" s="214"/>
      <c r="C2560" s="213"/>
      <c r="D2560" s="213"/>
      <c r="E2560" s="214"/>
      <c r="F2560" s="214"/>
      <c r="G2560" s="214"/>
    </row>
    <row r="2561" spans="1:7" x14ac:dyDescent="0.2">
      <c r="A2561" s="213"/>
      <c r="B2561" s="214"/>
      <c r="C2561" s="213"/>
      <c r="D2561" s="213"/>
      <c r="E2561" s="214"/>
      <c r="F2561" s="214"/>
      <c r="G2561" s="214"/>
    </row>
    <row r="2562" spans="1:7" x14ac:dyDescent="0.2">
      <c r="A2562" s="213"/>
      <c r="B2562" s="214"/>
      <c r="C2562" s="213"/>
      <c r="D2562" s="213"/>
      <c r="E2562" s="214"/>
      <c r="F2562" s="214"/>
      <c r="G2562" s="214"/>
    </row>
    <row r="2563" spans="1:7" x14ac:dyDescent="0.2">
      <c r="A2563" s="213"/>
      <c r="B2563" s="214"/>
      <c r="C2563" s="213"/>
      <c r="D2563" s="213"/>
      <c r="E2563" s="214"/>
      <c r="F2563" s="214"/>
      <c r="G2563" s="214"/>
    </row>
    <row r="2564" spans="1:7" x14ac:dyDescent="0.2">
      <c r="A2564" s="213"/>
      <c r="B2564" s="214"/>
      <c r="C2564" s="213"/>
      <c r="D2564" s="213"/>
      <c r="E2564" s="214"/>
      <c r="F2564" s="214"/>
      <c r="G2564" s="214"/>
    </row>
    <row r="2565" spans="1:7" x14ac:dyDescent="0.2">
      <c r="A2565" s="213"/>
      <c r="B2565" s="214"/>
      <c r="C2565" s="213"/>
      <c r="D2565" s="213"/>
      <c r="E2565" s="214"/>
      <c r="F2565" s="214"/>
      <c r="G2565" s="214"/>
    </row>
    <row r="2566" spans="1:7" x14ac:dyDescent="0.2">
      <c r="A2566" s="213"/>
      <c r="B2566" s="214"/>
      <c r="C2566" s="213"/>
      <c r="D2566" s="213"/>
      <c r="E2566" s="214"/>
      <c r="F2566" s="214"/>
      <c r="G2566" s="214"/>
    </row>
    <row r="2567" spans="1:7" x14ac:dyDescent="0.2">
      <c r="A2567" s="213"/>
      <c r="B2567" s="214"/>
      <c r="C2567" s="213"/>
      <c r="D2567" s="213"/>
      <c r="E2567" s="214"/>
      <c r="F2567" s="214"/>
      <c r="G2567" s="214"/>
    </row>
    <row r="2568" spans="1:7" x14ac:dyDescent="0.2">
      <c r="A2568" s="213"/>
      <c r="B2568" s="214"/>
      <c r="C2568" s="213"/>
      <c r="D2568" s="213"/>
      <c r="E2568" s="214"/>
      <c r="F2568" s="214"/>
      <c r="G2568" s="214"/>
    </row>
    <row r="2569" spans="1:7" x14ac:dyDescent="0.2">
      <c r="A2569" s="213"/>
      <c r="B2569" s="214"/>
      <c r="C2569" s="213"/>
      <c r="D2569" s="213"/>
      <c r="E2569" s="214"/>
      <c r="F2569" s="214"/>
      <c r="G2569" s="214"/>
    </row>
    <row r="2570" spans="1:7" x14ac:dyDescent="0.2">
      <c r="A2570" s="213"/>
      <c r="B2570" s="214"/>
      <c r="C2570" s="213"/>
      <c r="D2570" s="213"/>
      <c r="E2570" s="214"/>
      <c r="F2570" s="214"/>
      <c r="G2570" s="214"/>
    </row>
    <row r="2571" spans="1:7" x14ac:dyDescent="0.2">
      <c r="A2571" s="213"/>
      <c r="B2571" s="214"/>
      <c r="C2571" s="213"/>
      <c r="D2571" s="213"/>
      <c r="E2571" s="214"/>
      <c r="F2571" s="214"/>
      <c r="G2571" s="214"/>
    </row>
    <row r="2572" spans="1:7" x14ac:dyDescent="0.2">
      <c r="A2572" s="213"/>
      <c r="B2572" s="214"/>
      <c r="C2572" s="213"/>
      <c r="D2572" s="213"/>
      <c r="E2572" s="214"/>
      <c r="F2572" s="214"/>
      <c r="G2572" s="214"/>
    </row>
    <row r="2573" spans="1:7" x14ac:dyDescent="0.2">
      <c r="A2573" s="213"/>
      <c r="B2573" s="214"/>
      <c r="C2573" s="213"/>
      <c r="D2573" s="213"/>
      <c r="E2573" s="214"/>
      <c r="F2573" s="214"/>
      <c r="G2573" s="214"/>
    </row>
    <row r="2574" spans="1:7" x14ac:dyDescent="0.2">
      <c r="A2574" s="213"/>
      <c r="B2574" s="214"/>
      <c r="C2574" s="213"/>
      <c r="D2574" s="213"/>
      <c r="E2574" s="214"/>
      <c r="F2574" s="214"/>
      <c r="G2574" s="214"/>
    </row>
    <row r="2575" spans="1:7" x14ac:dyDescent="0.2">
      <c r="A2575" s="213"/>
      <c r="B2575" s="214"/>
      <c r="C2575" s="213"/>
      <c r="D2575" s="213"/>
      <c r="E2575" s="214"/>
      <c r="F2575" s="214"/>
      <c r="G2575" s="214"/>
    </row>
    <row r="2576" spans="1:7" x14ac:dyDescent="0.2">
      <c r="A2576" s="213"/>
      <c r="B2576" s="214"/>
      <c r="C2576" s="213"/>
      <c r="D2576" s="213"/>
      <c r="E2576" s="214"/>
      <c r="F2576" s="214"/>
      <c r="G2576" s="214"/>
    </row>
    <row r="2577" spans="1:7" x14ac:dyDescent="0.2">
      <c r="A2577" s="213"/>
      <c r="B2577" s="214"/>
      <c r="C2577" s="213"/>
      <c r="D2577" s="213"/>
      <c r="E2577" s="214"/>
      <c r="F2577" s="214"/>
      <c r="G2577" s="214"/>
    </row>
    <row r="2578" spans="1:7" x14ac:dyDescent="0.2">
      <c r="A2578" s="213"/>
      <c r="B2578" s="214"/>
      <c r="C2578" s="213"/>
      <c r="D2578" s="213"/>
      <c r="E2578" s="214"/>
      <c r="F2578" s="214"/>
      <c r="G2578" s="214"/>
    </row>
    <row r="2579" spans="1:7" x14ac:dyDescent="0.2">
      <c r="A2579" s="213"/>
      <c r="B2579" s="214"/>
      <c r="C2579" s="213"/>
      <c r="D2579" s="213"/>
      <c r="E2579" s="214"/>
      <c r="F2579" s="214"/>
      <c r="G2579" s="214"/>
    </row>
    <row r="2580" spans="1:7" x14ac:dyDescent="0.2">
      <c r="A2580" s="213"/>
      <c r="B2580" s="214"/>
      <c r="C2580" s="213"/>
      <c r="D2580" s="213"/>
      <c r="E2580" s="214"/>
      <c r="F2580" s="214"/>
      <c r="G2580" s="214"/>
    </row>
    <row r="2581" spans="1:7" x14ac:dyDescent="0.2">
      <c r="A2581" s="213"/>
      <c r="B2581" s="214"/>
      <c r="C2581" s="213"/>
      <c r="D2581" s="213"/>
      <c r="E2581" s="214"/>
      <c r="F2581" s="214"/>
      <c r="G2581" s="214"/>
    </row>
    <row r="2582" spans="1:7" x14ac:dyDescent="0.2">
      <c r="A2582" s="213"/>
      <c r="B2582" s="214"/>
      <c r="C2582" s="213"/>
      <c r="D2582" s="213"/>
      <c r="E2582" s="214"/>
      <c r="F2582" s="214"/>
      <c r="G2582" s="214"/>
    </row>
    <row r="2583" spans="1:7" x14ac:dyDescent="0.2">
      <c r="A2583" s="213"/>
      <c r="B2583" s="214"/>
      <c r="C2583" s="213"/>
      <c r="D2583" s="213"/>
      <c r="E2583" s="214"/>
      <c r="F2583" s="214"/>
      <c r="G2583" s="214"/>
    </row>
    <row r="2584" spans="1:7" x14ac:dyDescent="0.2">
      <c r="A2584" s="213"/>
      <c r="B2584" s="214"/>
      <c r="C2584" s="213"/>
      <c r="D2584" s="213"/>
      <c r="E2584" s="214"/>
      <c r="F2584" s="214"/>
      <c r="G2584" s="214"/>
    </row>
    <row r="2585" spans="1:7" x14ac:dyDescent="0.2">
      <c r="A2585" s="213"/>
      <c r="B2585" s="214"/>
      <c r="C2585" s="213"/>
      <c r="D2585" s="213"/>
      <c r="E2585" s="214"/>
      <c r="F2585" s="214"/>
      <c r="G2585" s="214"/>
    </row>
    <row r="2586" spans="1:7" x14ac:dyDescent="0.2">
      <c r="A2586" s="213"/>
      <c r="B2586" s="214"/>
      <c r="C2586" s="213"/>
      <c r="D2586" s="213"/>
      <c r="E2586" s="214"/>
      <c r="F2586" s="214"/>
      <c r="G2586" s="214"/>
    </row>
    <row r="2587" spans="1:7" x14ac:dyDescent="0.2">
      <c r="A2587" s="213"/>
      <c r="B2587" s="214"/>
      <c r="C2587" s="213"/>
      <c r="D2587" s="213"/>
      <c r="E2587" s="214"/>
      <c r="F2587" s="214"/>
      <c r="G2587" s="214"/>
    </row>
    <row r="2588" spans="1:7" x14ac:dyDescent="0.2">
      <c r="A2588" s="213"/>
      <c r="B2588" s="214"/>
      <c r="C2588" s="213"/>
      <c r="D2588" s="213"/>
      <c r="E2588" s="214"/>
      <c r="F2588" s="214"/>
      <c r="G2588" s="214"/>
    </row>
    <row r="2589" spans="1:7" x14ac:dyDescent="0.2">
      <c r="A2589" s="213"/>
      <c r="B2589" s="214"/>
      <c r="C2589" s="213"/>
      <c r="D2589" s="213"/>
      <c r="E2589" s="214"/>
      <c r="F2589" s="214"/>
      <c r="G2589" s="214"/>
    </row>
    <row r="2590" spans="1:7" x14ac:dyDescent="0.2">
      <c r="A2590" s="213"/>
      <c r="B2590" s="214"/>
      <c r="C2590" s="213"/>
      <c r="D2590" s="213"/>
      <c r="E2590" s="214"/>
      <c r="F2590" s="214"/>
      <c r="G2590" s="214"/>
    </row>
    <row r="2591" spans="1:7" x14ac:dyDescent="0.2">
      <c r="A2591" s="213"/>
      <c r="B2591" s="214"/>
      <c r="C2591" s="213"/>
      <c r="D2591" s="213"/>
      <c r="E2591" s="214"/>
      <c r="F2591" s="214"/>
      <c r="G2591" s="214"/>
    </row>
    <row r="2592" spans="1:7" x14ac:dyDescent="0.2">
      <c r="A2592" s="213"/>
      <c r="B2592" s="214"/>
      <c r="C2592" s="213"/>
      <c r="D2592" s="213"/>
      <c r="E2592" s="214"/>
      <c r="F2592" s="214"/>
      <c r="G2592" s="214"/>
    </row>
    <row r="2593" spans="1:7" x14ac:dyDescent="0.2">
      <c r="A2593" s="213"/>
      <c r="B2593" s="214"/>
      <c r="C2593" s="213"/>
      <c r="D2593" s="213"/>
      <c r="E2593" s="214"/>
      <c r="F2593" s="214"/>
      <c r="G2593" s="214"/>
    </row>
    <row r="2594" spans="1:7" x14ac:dyDescent="0.2">
      <c r="A2594" s="213"/>
      <c r="B2594" s="214"/>
      <c r="C2594" s="213"/>
      <c r="D2594" s="213"/>
      <c r="E2594" s="214"/>
      <c r="F2594" s="214"/>
      <c r="G2594" s="214"/>
    </row>
    <row r="2595" spans="1:7" x14ac:dyDescent="0.2">
      <c r="A2595" s="213"/>
      <c r="B2595" s="214"/>
      <c r="C2595" s="213"/>
      <c r="D2595" s="213"/>
      <c r="E2595" s="214"/>
      <c r="F2595" s="214"/>
      <c r="G2595" s="214"/>
    </row>
    <row r="2596" spans="1:7" x14ac:dyDescent="0.2">
      <c r="A2596" s="213"/>
      <c r="B2596" s="214"/>
      <c r="C2596" s="213"/>
      <c r="D2596" s="213"/>
      <c r="E2596" s="214"/>
      <c r="F2596" s="214"/>
      <c r="G2596" s="214"/>
    </row>
    <row r="2597" spans="1:7" x14ac:dyDescent="0.2">
      <c r="A2597" s="213"/>
      <c r="B2597" s="214"/>
      <c r="C2597" s="213"/>
      <c r="D2597" s="213"/>
      <c r="E2597" s="214"/>
      <c r="F2597" s="214"/>
      <c r="G2597" s="214"/>
    </row>
    <row r="2598" spans="1:7" x14ac:dyDescent="0.2">
      <c r="A2598" s="213"/>
      <c r="B2598" s="214"/>
      <c r="C2598" s="213"/>
      <c r="D2598" s="213"/>
      <c r="E2598" s="214"/>
      <c r="F2598" s="214"/>
      <c r="G2598" s="214"/>
    </row>
    <row r="2599" spans="1:7" x14ac:dyDescent="0.2">
      <c r="A2599" s="213"/>
      <c r="B2599" s="214"/>
      <c r="C2599" s="213"/>
      <c r="D2599" s="213"/>
      <c r="E2599" s="214"/>
      <c r="F2599" s="214"/>
      <c r="G2599" s="214"/>
    </row>
    <row r="2600" spans="1:7" x14ac:dyDescent="0.2">
      <c r="A2600" s="213"/>
      <c r="B2600" s="214"/>
      <c r="C2600" s="213"/>
      <c r="D2600" s="213"/>
      <c r="E2600" s="214"/>
      <c r="F2600" s="214"/>
      <c r="G2600" s="214"/>
    </row>
    <row r="2601" spans="1:7" x14ac:dyDescent="0.2">
      <c r="A2601" s="213"/>
      <c r="B2601" s="214"/>
      <c r="C2601" s="213"/>
      <c r="D2601" s="213"/>
      <c r="E2601" s="214"/>
      <c r="F2601" s="214"/>
      <c r="G2601" s="214"/>
    </row>
    <row r="2602" spans="1:7" x14ac:dyDescent="0.2">
      <c r="A2602" s="213"/>
      <c r="B2602" s="214"/>
      <c r="C2602" s="213"/>
      <c r="D2602" s="213"/>
      <c r="E2602" s="214"/>
      <c r="F2602" s="214"/>
      <c r="G2602" s="214"/>
    </row>
    <row r="2603" spans="1:7" x14ac:dyDescent="0.2">
      <c r="A2603" s="213"/>
      <c r="B2603" s="214"/>
      <c r="C2603" s="213"/>
      <c r="D2603" s="213"/>
      <c r="E2603" s="214"/>
      <c r="F2603" s="214"/>
      <c r="G2603" s="214"/>
    </row>
    <row r="2604" spans="1:7" x14ac:dyDescent="0.2">
      <c r="A2604" s="213"/>
      <c r="B2604" s="214"/>
      <c r="C2604" s="213"/>
      <c r="D2604" s="213"/>
      <c r="E2604" s="214"/>
      <c r="F2604" s="214"/>
      <c r="G2604" s="214"/>
    </row>
    <row r="2605" spans="1:7" x14ac:dyDescent="0.2">
      <c r="A2605" s="213"/>
      <c r="B2605" s="214"/>
      <c r="C2605" s="213"/>
      <c r="D2605" s="213"/>
      <c r="E2605" s="214"/>
      <c r="F2605" s="214"/>
      <c r="G2605" s="214"/>
    </row>
    <row r="2606" spans="1:7" x14ac:dyDescent="0.2">
      <c r="A2606" s="213"/>
      <c r="B2606" s="214"/>
      <c r="C2606" s="213"/>
      <c r="D2606" s="213"/>
      <c r="E2606" s="214"/>
      <c r="F2606" s="214"/>
      <c r="G2606" s="214"/>
    </row>
    <row r="2607" spans="1:7" x14ac:dyDescent="0.2">
      <c r="A2607" s="213"/>
      <c r="B2607" s="214"/>
      <c r="C2607" s="213"/>
      <c r="D2607" s="213"/>
      <c r="E2607" s="214"/>
      <c r="F2607" s="214"/>
      <c r="G2607" s="214"/>
    </row>
    <row r="2608" spans="1:7" x14ac:dyDescent="0.2">
      <c r="A2608" s="213"/>
      <c r="B2608" s="214"/>
      <c r="C2608" s="213"/>
      <c r="D2608" s="213"/>
      <c r="E2608" s="214"/>
      <c r="F2608" s="214"/>
      <c r="G2608" s="214"/>
    </row>
    <row r="2609" spans="1:7" x14ac:dyDescent="0.2">
      <c r="A2609" s="213"/>
      <c r="B2609" s="214"/>
      <c r="C2609" s="213"/>
      <c r="D2609" s="213"/>
      <c r="E2609" s="214"/>
      <c r="F2609" s="214"/>
      <c r="G2609" s="214"/>
    </row>
    <row r="2610" spans="1:7" x14ac:dyDescent="0.2">
      <c r="A2610" s="213"/>
      <c r="B2610" s="214"/>
      <c r="C2610" s="213"/>
      <c r="D2610" s="213"/>
      <c r="E2610" s="214"/>
      <c r="F2610" s="214"/>
      <c r="G2610" s="214"/>
    </row>
    <row r="2611" spans="1:7" x14ac:dyDescent="0.2">
      <c r="A2611" s="213"/>
      <c r="B2611" s="214"/>
      <c r="C2611" s="213"/>
      <c r="D2611" s="213"/>
      <c r="E2611" s="214"/>
      <c r="F2611" s="214"/>
      <c r="G2611" s="214"/>
    </row>
    <row r="2612" spans="1:7" x14ac:dyDescent="0.2">
      <c r="A2612" s="213"/>
      <c r="B2612" s="214"/>
      <c r="C2612" s="213"/>
      <c r="D2612" s="213"/>
      <c r="E2612" s="214"/>
      <c r="F2612" s="214"/>
      <c r="G2612" s="214"/>
    </row>
    <row r="2613" spans="1:7" x14ac:dyDescent="0.2">
      <c r="A2613" s="213"/>
      <c r="B2613" s="214"/>
      <c r="C2613" s="213"/>
      <c r="D2613" s="213"/>
      <c r="E2613" s="214"/>
      <c r="F2613" s="214"/>
      <c r="G2613" s="214"/>
    </row>
    <row r="2614" spans="1:7" x14ac:dyDescent="0.2">
      <c r="A2614" s="213"/>
      <c r="B2614" s="214"/>
      <c r="C2614" s="213"/>
      <c r="D2614" s="213"/>
      <c r="E2614" s="214"/>
      <c r="F2614" s="214"/>
      <c r="G2614" s="214"/>
    </row>
    <row r="2615" spans="1:7" x14ac:dyDescent="0.2">
      <c r="A2615" s="213"/>
      <c r="B2615" s="214"/>
      <c r="C2615" s="213"/>
      <c r="D2615" s="213"/>
      <c r="E2615" s="214"/>
      <c r="F2615" s="214"/>
      <c r="G2615" s="214"/>
    </row>
    <row r="2616" spans="1:7" x14ac:dyDescent="0.2">
      <c r="A2616" s="213"/>
      <c r="B2616" s="214"/>
      <c r="C2616" s="213"/>
      <c r="D2616" s="213"/>
      <c r="E2616" s="214"/>
      <c r="F2616" s="214"/>
      <c r="G2616" s="214"/>
    </row>
    <row r="2617" spans="1:7" x14ac:dyDescent="0.2">
      <c r="A2617" s="213"/>
      <c r="B2617" s="214"/>
      <c r="C2617" s="213"/>
      <c r="D2617" s="213"/>
      <c r="E2617" s="214"/>
      <c r="F2617" s="214"/>
      <c r="G2617" s="214"/>
    </row>
    <row r="2618" spans="1:7" x14ac:dyDescent="0.2">
      <c r="A2618" s="213"/>
      <c r="B2618" s="214"/>
      <c r="C2618" s="213"/>
      <c r="D2618" s="213"/>
      <c r="E2618" s="214"/>
      <c r="F2618" s="214"/>
      <c r="G2618" s="214"/>
    </row>
    <row r="2619" spans="1:7" x14ac:dyDescent="0.2">
      <c r="A2619" s="213"/>
      <c r="B2619" s="214"/>
      <c r="C2619" s="213"/>
      <c r="D2619" s="213"/>
      <c r="E2619" s="214"/>
      <c r="F2619" s="214"/>
      <c r="G2619" s="214"/>
    </row>
    <row r="2620" spans="1:7" x14ac:dyDescent="0.2">
      <c r="A2620" s="213"/>
      <c r="B2620" s="214"/>
      <c r="C2620" s="213"/>
      <c r="D2620" s="213"/>
      <c r="E2620" s="214"/>
      <c r="F2620" s="214"/>
      <c r="G2620" s="214"/>
    </row>
    <row r="2621" spans="1:7" x14ac:dyDescent="0.2">
      <c r="A2621" s="213"/>
      <c r="B2621" s="214"/>
      <c r="C2621" s="213"/>
      <c r="D2621" s="213"/>
      <c r="E2621" s="214"/>
      <c r="F2621" s="214"/>
      <c r="G2621" s="214"/>
    </row>
    <row r="2622" spans="1:7" x14ac:dyDescent="0.2">
      <c r="A2622" s="213"/>
      <c r="B2622" s="214"/>
      <c r="C2622" s="213"/>
      <c r="D2622" s="213"/>
      <c r="E2622" s="214"/>
      <c r="F2622" s="214"/>
      <c r="G2622" s="214"/>
    </row>
    <row r="2623" spans="1:7" x14ac:dyDescent="0.2">
      <c r="A2623" s="213"/>
      <c r="B2623" s="214"/>
      <c r="C2623" s="213"/>
      <c r="D2623" s="213"/>
      <c r="E2623" s="214"/>
      <c r="F2623" s="214"/>
      <c r="G2623" s="214"/>
    </row>
    <row r="2624" spans="1:7" x14ac:dyDescent="0.2">
      <c r="A2624" s="213"/>
      <c r="B2624" s="214"/>
      <c r="C2624" s="213"/>
      <c r="D2624" s="213"/>
      <c r="E2624" s="214"/>
      <c r="F2624" s="214"/>
      <c r="G2624" s="214"/>
    </row>
    <row r="2625" spans="1:7" x14ac:dyDescent="0.2">
      <c r="A2625" s="213"/>
      <c r="B2625" s="214"/>
      <c r="C2625" s="213"/>
      <c r="D2625" s="213"/>
      <c r="E2625" s="214"/>
      <c r="F2625" s="214"/>
      <c r="G2625" s="214"/>
    </row>
    <row r="2626" spans="1:7" x14ac:dyDescent="0.2">
      <c r="A2626" s="213"/>
      <c r="B2626" s="214"/>
      <c r="C2626" s="213"/>
      <c r="D2626" s="213"/>
      <c r="E2626" s="214"/>
      <c r="F2626" s="214"/>
      <c r="G2626" s="214"/>
    </row>
    <row r="2627" spans="1:7" x14ac:dyDescent="0.2">
      <c r="A2627" s="213"/>
      <c r="B2627" s="214"/>
      <c r="C2627" s="213"/>
      <c r="D2627" s="213"/>
      <c r="E2627" s="214"/>
      <c r="F2627" s="214"/>
      <c r="G2627" s="214"/>
    </row>
    <row r="2628" spans="1:7" x14ac:dyDescent="0.2">
      <c r="A2628" s="213"/>
      <c r="B2628" s="214"/>
      <c r="C2628" s="213"/>
      <c r="D2628" s="213"/>
      <c r="E2628" s="214"/>
      <c r="F2628" s="214"/>
      <c r="G2628" s="214"/>
    </row>
    <row r="2629" spans="1:7" x14ac:dyDescent="0.2">
      <c r="A2629" s="213"/>
      <c r="B2629" s="214"/>
      <c r="C2629" s="213"/>
      <c r="D2629" s="213"/>
      <c r="E2629" s="214"/>
      <c r="F2629" s="214"/>
      <c r="G2629" s="214"/>
    </row>
    <row r="2630" spans="1:7" x14ac:dyDescent="0.2">
      <c r="A2630" s="213"/>
      <c r="B2630" s="214"/>
      <c r="C2630" s="213"/>
      <c r="D2630" s="213"/>
      <c r="E2630" s="214"/>
      <c r="F2630" s="214"/>
      <c r="G2630" s="214"/>
    </row>
    <row r="2631" spans="1:7" x14ac:dyDescent="0.2">
      <c r="A2631" s="213"/>
      <c r="B2631" s="214"/>
      <c r="C2631" s="213"/>
      <c r="D2631" s="213"/>
      <c r="E2631" s="214"/>
      <c r="F2631" s="214"/>
      <c r="G2631" s="214"/>
    </row>
    <row r="2632" spans="1:7" x14ac:dyDescent="0.2">
      <c r="A2632" s="213"/>
      <c r="B2632" s="214"/>
      <c r="C2632" s="213"/>
      <c r="D2632" s="213"/>
      <c r="E2632" s="214"/>
      <c r="F2632" s="214"/>
      <c r="G2632" s="214"/>
    </row>
    <row r="2633" spans="1:7" x14ac:dyDescent="0.2">
      <c r="A2633" s="213"/>
      <c r="B2633" s="214"/>
      <c r="C2633" s="213"/>
      <c r="D2633" s="213"/>
      <c r="E2633" s="214"/>
      <c r="F2633" s="214"/>
      <c r="G2633" s="214"/>
    </row>
    <row r="2634" spans="1:7" x14ac:dyDescent="0.2">
      <c r="A2634" s="213"/>
      <c r="B2634" s="214"/>
      <c r="C2634" s="213"/>
      <c r="D2634" s="213"/>
      <c r="E2634" s="214"/>
      <c r="F2634" s="214"/>
      <c r="G2634" s="214"/>
    </row>
    <row r="2635" spans="1:7" x14ac:dyDescent="0.2">
      <c r="A2635" s="213"/>
      <c r="B2635" s="214"/>
      <c r="C2635" s="213"/>
      <c r="D2635" s="213"/>
      <c r="E2635" s="214"/>
      <c r="F2635" s="214"/>
      <c r="G2635" s="214"/>
    </row>
    <row r="2636" spans="1:7" x14ac:dyDescent="0.2">
      <c r="A2636" s="213"/>
      <c r="B2636" s="214"/>
      <c r="C2636" s="213"/>
      <c r="D2636" s="213"/>
      <c r="E2636" s="214"/>
      <c r="F2636" s="214"/>
      <c r="G2636" s="214"/>
    </row>
    <row r="2637" spans="1:7" x14ac:dyDescent="0.2">
      <c r="A2637" s="213"/>
      <c r="B2637" s="214"/>
      <c r="C2637" s="213"/>
      <c r="D2637" s="213"/>
      <c r="E2637" s="214"/>
      <c r="F2637" s="214"/>
      <c r="G2637" s="214"/>
    </row>
    <row r="2638" spans="1:7" x14ac:dyDescent="0.2">
      <c r="A2638" s="213"/>
      <c r="B2638" s="214"/>
      <c r="C2638" s="213"/>
      <c r="D2638" s="213"/>
      <c r="E2638" s="214"/>
      <c r="F2638" s="214"/>
      <c r="G2638" s="214"/>
    </row>
    <row r="2639" spans="1:7" x14ac:dyDescent="0.2">
      <c r="A2639" s="213"/>
      <c r="B2639" s="214"/>
      <c r="C2639" s="213"/>
      <c r="D2639" s="213"/>
      <c r="E2639" s="214"/>
      <c r="F2639" s="214"/>
      <c r="G2639" s="214"/>
    </row>
    <row r="2640" spans="1:7" x14ac:dyDescent="0.2">
      <c r="A2640" s="213"/>
      <c r="B2640" s="214"/>
      <c r="C2640" s="213"/>
      <c r="D2640" s="213"/>
      <c r="E2640" s="214"/>
      <c r="F2640" s="214"/>
      <c r="G2640" s="214"/>
    </row>
    <row r="2641" spans="1:7" x14ac:dyDescent="0.2">
      <c r="A2641" s="213"/>
      <c r="B2641" s="214"/>
      <c r="C2641" s="213"/>
      <c r="D2641" s="213"/>
      <c r="E2641" s="214"/>
      <c r="F2641" s="214"/>
      <c r="G2641" s="214"/>
    </row>
    <row r="2642" spans="1:7" x14ac:dyDescent="0.2">
      <c r="A2642" s="213"/>
      <c r="B2642" s="214"/>
      <c r="C2642" s="213"/>
      <c r="D2642" s="213"/>
      <c r="E2642" s="214"/>
      <c r="F2642" s="214"/>
      <c r="G2642" s="214"/>
    </row>
    <row r="2643" spans="1:7" x14ac:dyDescent="0.2">
      <c r="A2643" s="213"/>
      <c r="B2643" s="214"/>
      <c r="C2643" s="213"/>
      <c r="D2643" s="213"/>
      <c r="E2643" s="214"/>
      <c r="F2643" s="214"/>
      <c r="G2643" s="214"/>
    </row>
    <row r="2644" spans="1:7" x14ac:dyDescent="0.2">
      <c r="A2644" s="213"/>
      <c r="B2644" s="214"/>
      <c r="C2644" s="213"/>
      <c r="D2644" s="213"/>
      <c r="E2644" s="214"/>
      <c r="F2644" s="214"/>
      <c r="G2644" s="214"/>
    </row>
    <row r="2645" spans="1:7" x14ac:dyDescent="0.2">
      <c r="A2645" s="213"/>
      <c r="B2645" s="214"/>
      <c r="C2645" s="213"/>
      <c r="D2645" s="213"/>
      <c r="E2645" s="214"/>
      <c r="F2645" s="214"/>
      <c r="G2645" s="214"/>
    </row>
    <row r="2646" spans="1:7" x14ac:dyDescent="0.2">
      <c r="A2646" s="213"/>
      <c r="B2646" s="214"/>
      <c r="C2646" s="213"/>
      <c r="D2646" s="213"/>
      <c r="E2646" s="214"/>
      <c r="F2646" s="214"/>
      <c r="G2646" s="214"/>
    </row>
    <row r="2647" spans="1:7" x14ac:dyDescent="0.2">
      <c r="A2647" s="213"/>
      <c r="B2647" s="214"/>
      <c r="C2647" s="213"/>
      <c r="D2647" s="213"/>
      <c r="E2647" s="214"/>
      <c r="F2647" s="214"/>
      <c r="G2647" s="214"/>
    </row>
    <row r="2648" spans="1:7" x14ac:dyDescent="0.2">
      <c r="A2648" s="213"/>
      <c r="B2648" s="214"/>
      <c r="C2648" s="213"/>
      <c r="D2648" s="213"/>
      <c r="E2648" s="214"/>
      <c r="F2648" s="214"/>
      <c r="G2648" s="214"/>
    </row>
    <row r="2649" spans="1:7" x14ac:dyDescent="0.2">
      <c r="A2649" s="213"/>
      <c r="B2649" s="214"/>
      <c r="C2649" s="213"/>
      <c r="D2649" s="213"/>
      <c r="E2649" s="214"/>
      <c r="F2649" s="214"/>
      <c r="G2649" s="214"/>
    </row>
    <row r="2650" spans="1:7" x14ac:dyDescent="0.2">
      <c r="A2650" s="213"/>
      <c r="B2650" s="214"/>
      <c r="C2650" s="213"/>
      <c r="D2650" s="213"/>
      <c r="E2650" s="214"/>
      <c r="F2650" s="214"/>
      <c r="G2650" s="214"/>
    </row>
    <row r="2651" spans="1:7" x14ac:dyDescent="0.2">
      <c r="A2651" s="213"/>
      <c r="B2651" s="214"/>
      <c r="C2651" s="213"/>
      <c r="D2651" s="213"/>
      <c r="E2651" s="214"/>
      <c r="F2651" s="214"/>
      <c r="G2651" s="214"/>
    </row>
    <row r="2652" spans="1:7" x14ac:dyDescent="0.2">
      <c r="A2652" s="213"/>
      <c r="B2652" s="214"/>
      <c r="C2652" s="213"/>
      <c r="D2652" s="213"/>
      <c r="E2652" s="214"/>
      <c r="F2652" s="214"/>
      <c r="G2652" s="214"/>
    </row>
    <row r="2653" spans="1:7" x14ac:dyDescent="0.2">
      <c r="A2653" s="213"/>
      <c r="B2653" s="214"/>
      <c r="C2653" s="213"/>
      <c r="D2653" s="213"/>
      <c r="E2653" s="214"/>
      <c r="F2653" s="214"/>
      <c r="G2653" s="214"/>
    </row>
    <row r="2654" spans="1:7" x14ac:dyDescent="0.2">
      <c r="A2654" s="213"/>
      <c r="B2654" s="214"/>
      <c r="C2654" s="213"/>
      <c r="D2654" s="213"/>
      <c r="E2654" s="214"/>
      <c r="F2654" s="214"/>
      <c r="G2654" s="214"/>
    </row>
    <row r="2655" spans="1:7" x14ac:dyDescent="0.2">
      <c r="A2655" s="213"/>
      <c r="B2655" s="214"/>
      <c r="C2655" s="213"/>
      <c r="D2655" s="213"/>
      <c r="E2655" s="214"/>
      <c r="F2655" s="214"/>
      <c r="G2655" s="214"/>
    </row>
    <row r="2656" spans="1:7" x14ac:dyDescent="0.2">
      <c r="A2656" s="213"/>
      <c r="B2656" s="214"/>
      <c r="C2656" s="213"/>
      <c r="D2656" s="213"/>
      <c r="E2656" s="214"/>
      <c r="F2656" s="214"/>
      <c r="G2656" s="214"/>
    </row>
    <row r="2657" spans="1:7" x14ac:dyDescent="0.2">
      <c r="A2657" s="213"/>
      <c r="B2657" s="214"/>
      <c r="C2657" s="213"/>
      <c r="D2657" s="213"/>
      <c r="E2657" s="214"/>
      <c r="F2657" s="214"/>
      <c r="G2657" s="214"/>
    </row>
    <row r="2658" spans="1:7" x14ac:dyDescent="0.2">
      <c r="A2658" s="213"/>
      <c r="B2658" s="214"/>
      <c r="C2658" s="213"/>
      <c r="D2658" s="213"/>
      <c r="E2658" s="214"/>
      <c r="F2658" s="214"/>
      <c r="G2658" s="214"/>
    </row>
    <row r="2659" spans="1:7" x14ac:dyDescent="0.2">
      <c r="A2659" s="213"/>
      <c r="B2659" s="214"/>
      <c r="C2659" s="213"/>
      <c r="D2659" s="213"/>
      <c r="E2659" s="214"/>
      <c r="F2659" s="214"/>
      <c r="G2659" s="214"/>
    </row>
    <row r="2660" spans="1:7" x14ac:dyDescent="0.2">
      <c r="A2660" s="213"/>
      <c r="B2660" s="214"/>
      <c r="C2660" s="213"/>
      <c r="D2660" s="213"/>
      <c r="E2660" s="214"/>
      <c r="F2660" s="214"/>
      <c r="G2660" s="214"/>
    </row>
    <row r="2661" spans="1:7" x14ac:dyDescent="0.2">
      <c r="A2661" s="213"/>
      <c r="B2661" s="214"/>
      <c r="C2661" s="213"/>
      <c r="D2661" s="213"/>
      <c r="E2661" s="214"/>
      <c r="F2661" s="214"/>
      <c r="G2661" s="214"/>
    </row>
    <row r="2662" spans="1:7" x14ac:dyDescent="0.2">
      <c r="A2662" s="213"/>
      <c r="B2662" s="214"/>
      <c r="C2662" s="213"/>
      <c r="D2662" s="213"/>
      <c r="E2662" s="214"/>
      <c r="F2662" s="214"/>
      <c r="G2662" s="214"/>
    </row>
    <row r="2663" spans="1:7" x14ac:dyDescent="0.2">
      <c r="A2663" s="213"/>
      <c r="B2663" s="214"/>
      <c r="C2663" s="213"/>
      <c r="D2663" s="213"/>
      <c r="E2663" s="214"/>
      <c r="F2663" s="214"/>
      <c r="G2663" s="214"/>
    </row>
    <row r="2664" spans="1:7" x14ac:dyDescent="0.2">
      <c r="A2664" s="213"/>
      <c r="B2664" s="214"/>
      <c r="C2664" s="213"/>
      <c r="D2664" s="213"/>
      <c r="E2664" s="214"/>
      <c r="F2664" s="214"/>
      <c r="G2664" s="214"/>
    </row>
    <row r="2665" spans="1:7" x14ac:dyDescent="0.2">
      <c r="A2665" s="213"/>
      <c r="B2665" s="214"/>
      <c r="C2665" s="213"/>
      <c r="D2665" s="213"/>
      <c r="E2665" s="214"/>
      <c r="F2665" s="214"/>
      <c r="G2665" s="214"/>
    </row>
    <row r="2666" spans="1:7" x14ac:dyDescent="0.2">
      <c r="A2666" s="213"/>
      <c r="B2666" s="214"/>
      <c r="C2666" s="213"/>
      <c r="D2666" s="213"/>
      <c r="E2666" s="214"/>
      <c r="F2666" s="214"/>
      <c r="G2666" s="214"/>
    </row>
    <row r="2667" spans="1:7" x14ac:dyDescent="0.2">
      <c r="A2667" s="213"/>
      <c r="B2667" s="214"/>
      <c r="C2667" s="213"/>
      <c r="D2667" s="213"/>
      <c r="E2667" s="214"/>
      <c r="F2667" s="214"/>
      <c r="G2667" s="214"/>
    </row>
    <row r="2668" spans="1:7" x14ac:dyDescent="0.2">
      <c r="A2668" s="213"/>
      <c r="B2668" s="214"/>
      <c r="C2668" s="213"/>
      <c r="D2668" s="213"/>
      <c r="E2668" s="214"/>
      <c r="F2668" s="214"/>
      <c r="G2668" s="214"/>
    </row>
    <row r="2669" spans="1:7" x14ac:dyDescent="0.2">
      <c r="A2669" s="213"/>
      <c r="B2669" s="214"/>
      <c r="C2669" s="213"/>
      <c r="D2669" s="213"/>
      <c r="E2669" s="214"/>
      <c r="F2669" s="214"/>
      <c r="G2669" s="214"/>
    </row>
    <row r="2670" spans="1:7" x14ac:dyDescent="0.2">
      <c r="A2670" s="213"/>
      <c r="B2670" s="214"/>
      <c r="C2670" s="213"/>
      <c r="D2670" s="213"/>
      <c r="E2670" s="214"/>
      <c r="F2670" s="214"/>
      <c r="G2670" s="214"/>
    </row>
    <row r="2671" spans="1:7" x14ac:dyDescent="0.2">
      <c r="A2671" s="213"/>
      <c r="B2671" s="214"/>
      <c r="C2671" s="213"/>
      <c r="D2671" s="213"/>
      <c r="E2671" s="214"/>
      <c r="F2671" s="214"/>
      <c r="G2671" s="214"/>
    </row>
    <row r="2672" spans="1:7" x14ac:dyDescent="0.2">
      <c r="A2672" s="213"/>
      <c r="B2672" s="214"/>
      <c r="C2672" s="213"/>
      <c r="D2672" s="213"/>
      <c r="E2672" s="214"/>
      <c r="F2672" s="214"/>
      <c r="G2672" s="214"/>
    </row>
    <row r="2673" spans="1:7" x14ac:dyDescent="0.2">
      <c r="A2673" s="213"/>
      <c r="B2673" s="214"/>
      <c r="C2673" s="213"/>
      <c r="D2673" s="213"/>
      <c r="E2673" s="214"/>
      <c r="F2673" s="214"/>
      <c r="G2673" s="214"/>
    </row>
    <row r="2674" spans="1:7" x14ac:dyDescent="0.2">
      <c r="A2674" s="213"/>
      <c r="B2674" s="214"/>
      <c r="C2674" s="213"/>
      <c r="D2674" s="213"/>
      <c r="E2674" s="214"/>
      <c r="F2674" s="214"/>
      <c r="G2674" s="214"/>
    </row>
    <row r="2675" spans="1:7" x14ac:dyDescent="0.2">
      <c r="A2675" s="213"/>
      <c r="B2675" s="214"/>
      <c r="C2675" s="213"/>
      <c r="D2675" s="213"/>
      <c r="E2675" s="214"/>
      <c r="F2675" s="214"/>
      <c r="G2675" s="214"/>
    </row>
    <row r="2676" spans="1:7" x14ac:dyDescent="0.2">
      <c r="A2676" s="213"/>
      <c r="B2676" s="214"/>
      <c r="C2676" s="213"/>
      <c r="D2676" s="213"/>
      <c r="E2676" s="214"/>
      <c r="F2676" s="214"/>
      <c r="G2676" s="214"/>
    </row>
    <row r="2677" spans="1:7" x14ac:dyDescent="0.2">
      <c r="A2677" s="213"/>
      <c r="B2677" s="214"/>
      <c r="C2677" s="213"/>
      <c r="D2677" s="213"/>
      <c r="E2677" s="214"/>
      <c r="F2677" s="214"/>
      <c r="G2677" s="214"/>
    </row>
    <row r="2678" spans="1:7" x14ac:dyDescent="0.2">
      <c r="A2678" s="213"/>
      <c r="B2678" s="214"/>
      <c r="C2678" s="213"/>
      <c r="D2678" s="213"/>
      <c r="E2678" s="214"/>
      <c r="F2678" s="214"/>
      <c r="G2678" s="214"/>
    </row>
    <row r="2679" spans="1:7" x14ac:dyDescent="0.2">
      <c r="A2679" s="213"/>
      <c r="B2679" s="214"/>
      <c r="C2679" s="213"/>
      <c r="D2679" s="213"/>
      <c r="E2679" s="214"/>
      <c r="F2679" s="214"/>
      <c r="G2679" s="214"/>
    </row>
    <row r="2680" spans="1:7" x14ac:dyDescent="0.2">
      <c r="A2680" s="213"/>
      <c r="B2680" s="214"/>
      <c r="C2680" s="213"/>
      <c r="D2680" s="213"/>
      <c r="E2680" s="214"/>
      <c r="F2680" s="214"/>
      <c r="G2680" s="214"/>
    </row>
    <row r="2681" spans="1:7" x14ac:dyDescent="0.2">
      <c r="A2681" s="213"/>
      <c r="B2681" s="214"/>
      <c r="C2681" s="213"/>
      <c r="D2681" s="213"/>
      <c r="E2681" s="214"/>
      <c r="F2681" s="214"/>
      <c r="G2681" s="214"/>
    </row>
    <row r="2682" spans="1:7" x14ac:dyDescent="0.2">
      <c r="A2682" s="213"/>
      <c r="B2682" s="214"/>
      <c r="C2682" s="213"/>
      <c r="D2682" s="213"/>
      <c r="E2682" s="214"/>
      <c r="F2682" s="214"/>
      <c r="G2682" s="214"/>
    </row>
    <row r="2683" spans="1:7" x14ac:dyDescent="0.2">
      <c r="A2683" s="213"/>
      <c r="B2683" s="214"/>
      <c r="C2683" s="213"/>
      <c r="D2683" s="213"/>
      <c r="E2683" s="214"/>
      <c r="F2683" s="214"/>
      <c r="G2683" s="214"/>
    </row>
    <row r="2684" spans="1:7" x14ac:dyDescent="0.2">
      <c r="A2684" s="213"/>
      <c r="B2684" s="214"/>
      <c r="C2684" s="213"/>
      <c r="D2684" s="213"/>
      <c r="E2684" s="214"/>
      <c r="F2684" s="214"/>
      <c r="G2684" s="214"/>
    </row>
    <row r="2685" spans="1:7" x14ac:dyDescent="0.2">
      <c r="A2685" s="213"/>
      <c r="B2685" s="214"/>
      <c r="C2685" s="213"/>
      <c r="D2685" s="213"/>
      <c r="E2685" s="214"/>
      <c r="F2685" s="214"/>
      <c r="G2685" s="214"/>
    </row>
    <row r="2686" spans="1:7" x14ac:dyDescent="0.2">
      <c r="A2686" s="213"/>
      <c r="B2686" s="214"/>
      <c r="C2686" s="213"/>
      <c r="D2686" s="213"/>
      <c r="E2686" s="214"/>
      <c r="F2686" s="214"/>
      <c r="G2686" s="214"/>
    </row>
    <row r="2687" spans="1:7" x14ac:dyDescent="0.2">
      <c r="A2687" s="213"/>
      <c r="B2687" s="214"/>
      <c r="C2687" s="213"/>
      <c r="D2687" s="213"/>
      <c r="E2687" s="214"/>
      <c r="F2687" s="214"/>
      <c r="G2687" s="214"/>
    </row>
    <row r="2688" spans="1:7" x14ac:dyDescent="0.2">
      <c r="A2688" s="213"/>
      <c r="B2688" s="214"/>
      <c r="C2688" s="213"/>
      <c r="D2688" s="213"/>
      <c r="E2688" s="214"/>
      <c r="F2688" s="214"/>
      <c r="G2688" s="214"/>
    </row>
    <row r="2689" spans="1:7" x14ac:dyDescent="0.2">
      <c r="A2689" s="213"/>
      <c r="B2689" s="214"/>
      <c r="C2689" s="213"/>
      <c r="D2689" s="213"/>
      <c r="E2689" s="214"/>
      <c r="F2689" s="214"/>
      <c r="G2689" s="214"/>
    </row>
    <row r="2690" spans="1:7" x14ac:dyDescent="0.2">
      <c r="A2690" s="213"/>
      <c r="B2690" s="214"/>
      <c r="C2690" s="213"/>
      <c r="D2690" s="213"/>
      <c r="E2690" s="214"/>
      <c r="F2690" s="214"/>
      <c r="G2690" s="214"/>
    </row>
    <row r="2691" spans="1:7" x14ac:dyDescent="0.2">
      <c r="A2691" s="213"/>
      <c r="B2691" s="214"/>
      <c r="C2691" s="213"/>
      <c r="D2691" s="213"/>
      <c r="E2691" s="214"/>
      <c r="F2691" s="214"/>
      <c r="G2691" s="214"/>
    </row>
    <row r="2692" spans="1:7" x14ac:dyDescent="0.2">
      <c r="A2692" s="213"/>
      <c r="B2692" s="214"/>
      <c r="C2692" s="213"/>
      <c r="D2692" s="213"/>
      <c r="E2692" s="214"/>
      <c r="F2692" s="214"/>
      <c r="G2692" s="214"/>
    </row>
    <row r="2693" spans="1:7" x14ac:dyDescent="0.2">
      <c r="A2693" s="213"/>
      <c r="B2693" s="214"/>
      <c r="C2693" s="213"/>
      <c r="D2693" s="213"/>
      <c r="E2693" s="214"/>
      <c r="F2693" s="214"/>
      <c r="G2693" s="214"/>
    </row>
    <row r="2694" spans="1:7" x14ac:dyDescent="0.2">
      <c r="A2694" s="213"/>
      <c r="B2694" s="214"/>
      <c r="C2694" s="213"/>
      <c r="D2694" s="213"/>
      <c r="E2694" s="214"/>
      <c r="F2694" s="214"/>
      <c r="G2694" s="214"/>
    </row>
    <row r="2695" spans="1:7" x14ac:dyDescent="0.2">
      <c r="A2695" s="213"/>
      <c r="B2695" s="214"/>
      <c r="C2695" s="213"/>
      <c r="D2695" s="213"/>
      <c r="E2695" s="214"/>
      <c r="F2695" s="214"/>
      <c r="G2695" s="214"/>
    </row>
    <row r="2696" spans="1:7" x14ac:dyDescent="0.2">
      <c r="A2696" s="213"/>
      <c r="B2696" s="214"/>
      <c r="C2696" s="213"/>
      <c r="D2696" s="213"/>
      <c r="E2696" s="214"/>
      <c r="F2696" s="214"/>
      <c r="G2696" s="214"/>
    </row>
    <row r="2697" spans="1:7" x14ac:dyDescent="0.2">
      <c r="A2697" s="213"/>
      <c r="B2697" s="214"/>
      <c r="C2697" s="213"/>
      <c r="D2697" s="213"/>
      <c r="E2697" s="214"/>
      <c r="F2697" s="214"/>
      <c r="G2697" s="214"/>
    </row>
    <row r="2698" spans="1:7" x14ac:dyDescent="0.2">
      <c r="A2698" s="213"/>
      <c r="B2698" s="214"/>
      <c r="C2698" s="213"/>
      <c r="D2698" s="213"/>
      <c r="E2698" s="214"/>
      <c r="F2698" s="214"/>
      <c r="G2698" s="214"/>
    </row>
    <row r="2699" spans="1:7" x14ac:dyDescent="0.2">
      <c r="A2699" s="213"/>
      <c r="B2699" s="214"/>
      <c r="C2699" s="213"/>
      <c r="D2699" s="213"/>
      <c r="E2699" s="214"/>
      <c r="F2699" s="214"/>
      <c r="G2699" s="214"/>
    </row>
    <row r="2700" spans="1:7" x14ac:dyDescent="0.2">
      <c r="A2700" s="213"/>
      <c r="B2700" s="214"/>
      <c r="C2700" s="213"/>
      <c r="D2700" s="213"/>
      <c r="E2700" s="214"/>
      <c r="F2700" s="214"/>
      <c r="G2700" s="214"/>
    </row>
    <row r="2701" spans="1:7" x14ac:dyDescent="0.2">
      <c r="A2701" s="213"/>
      <c r="B2701" s="214"/>
      <c r="C2701" s="213"/>
      <c r="D2701" s="213"/>
      <c r="E2701" s="214"/>
      <c r="F2701" s="214"/>
      <c r="G2701" s="214"/>
    </row>
    <row r="2702" spans="1:7" x14ac:dyDescent="0.2">
      <c r="A2702" s="213"/>
      <c r="B2702" s="214"/>
      <c r="C2702" s="213"/>
      <c r="D2702" s="213"/>
      <c r="E2702" s="214"/>
      <c r="F2702" s="214"/>
      <c r="G2702" s="214"/>
    </row>
    <row r="2703" spans="1:7" x14ac:dyDescent="0.2">
      <c r="A2703" s="213"/>
      <c r="B2703" s="214"/>
      <c r="C2703" s="213"/>
      <c r="D2703" s="213"/>
      <c r="E2703" s="214"/>
      <c r="F2703" s="214"/>
      <c r="G2703" s="214"/>
    </row>
    <row r="2704" spans="1:7" x14ac:dyDescent="0.2">
      <c r="A2704" s="213"/>
      <c r="B2704" s="214"/>
      <c r="C2704" s="213"/>
      <c r="D2704" s="213"/>
      <c r="E2704" s="214"/>
      <c r="F2704" s="214"/>
      <c r="G2704" s="214"/>
    </row>
    <row r="2705" spans="1:7" x14ac:dyDescent="0.2">
      <c r="A2705" s="213"/>
      <c r="B2705" s="214"/>
      <c r="C2705" s="213"/>
      <c r="D2705" s="213"/>
      <c r="E2705" s="214"/>
      <c r="F2705" s="214"/>
      <c r="G2705" s="214"/>
    </row>
    <row r="2706" spans="1:7" x14ac:dyDescent="0.2">
      <c r="A2706" s="213"/>
      <c r="B2706" s="214"/>
      <c r="C2706" s="213"/>
      <c r="D2706" s="213"/>
      <c r="E2706" s="214"/>
      <c r="F2706" s="214"/>
      <c r="G2706" s="214"/>
    </row>
    <row r="2707" spans="1:7" x14ac:dyDescent="0.2">
      <c r="A2707" s="213"/>
      <c r="B2707" s="214"/>
      <c r="C2707" s="213"/>
      <c r="D2707" s="213"/>
      <c r="E2707" s="214"/>
      <c r="F2707" s="214"/>
      <c r="G2707" s="214"/>
    </row>
    <row r="2708" spans="1:7" x14ac:dyDescent="0.2">
      <c r="A2708" s="213"/>
      <c r="B2708" s="214"/>
      <c r="C2708" s="213"/>
      <c r="D2708" s="213"/>
      <c r="E2708" s="214"/>
      <c r="F2708" s="214"/>
      <c r="G2708" s="214"/>
    </row>
    <row r="2709" spans="1:7" x14ac:dyDescent="0.2">
      <c r="A2709" s="213"/>
      <c r="B2709" s="214"/>
      <c r="C2709" s="213"/>
      <c r="D2709" s="213"/>
      <c r="E2709" s="214"/>
      <c r="F2709" s="214"/>
      <c r="G2709" s="214"/>
    </row>
    <row r="2710" spans="1:7" x14ac:dyDescent="0.2">
      <c r="A2710" s="213"/>
      <c r="B2710" s="214"/>
      <c r="C2710" s="213"/>
      <c r="D2710" s="213"/>
      <c r="E2710" s="214"/>
      <c r="F2710" s="214"/>
      <c r="G2710" s="214"/>
    </row>
    <row r="2711" spans="1:7" x14ac:dyDescent="0.2">
      <c r="A2711" s="213"/>
      <c r="B2711" s="214"/>
      <c r="C2711" s="213"/>
      <c r="D2711" s="213"/>
      <c r="E2711" s="214"/>
      <c r="F2711" s="214"/>
      <c r="G2711" s="214"/>
    </row>
    <row r="2712" spans="1:7" x14ac:dyDescent="0.2">
      <c r="A2712" s="213"/>
      <c r="B2712" s="214"/>
      <c r="C2712" s="213"/>
      <c r="D2712" s="213"/>
      <c r="E2712" s="214"/>
      <c r="F2712" s="214"/>
      <c r="G2712" s="214"/>
    </row>
    <row r="2713" spans="1:7" x14ac:dyDescent="0.2">
      <c r="A2713" s="213"/>
      <c r="B2713" s="214"/>
      <c r="C2713" s="213"/>
      <c r="D2713" s="213"/>
      <c r="E2713" s="214"/>
      <c r="F2713" s="214"/>
      <c r="G2713" s="214"/>
    </row>
    <row r="2714" spans="1:7" x14ac:dyDescent="0.2">
      <c r="A2714" s="213"/>
      <c r="B2714" s="214"/>
      <c r="C2714" s="213"/>
      <c r="D2714" s="213"/>
      <c r="E2714" s="214"/>
      <c r="F2714" s="214"/>
      <c r="G2714" s="214"/>
    </row>
    <row r="2715" spans="1:7" x14ac:dyDescent="0.2">
      <c r="A2715" s="213"/>
      <c r="B2715" s="214"/>
      <c r="C2715" s="213"/>
      <c r="D2715" s="213"/>
      <c r="E2715" s="214"/>
      <c r="F2715" s="214"/>
      <c r="G2715" s="214"/>
    </row>
    <row r="2716" spans="1:7" x14ac:dyDescent="0.2">
      <c r="A2716" s="213"/>
      <c r="B2716" s="214"/>
      <c r="C2716" s="213"/>
      <c r="D2716" s="213"/>
      <c r="E2716" s="214"/>
      <c r="F2716" s="214"/>
      <c r="G2716" s="214"/>
    </row>
    <row r="2717" spans="1:7" x14ac:dyDescent="0.2">
      <c r="A2717" s="213"/>
      <c r="B2717" s="214"/>
      <c r="C2717" s="213"/>
      <c r="D2717" s="213"/>
      <c r="E2717" s="214"/>
      <c r="F2717" s="214"/>
      <c r="G2717" s="214"/>
    </row>
    <row r="2718" spans="1:7" x14ac:dyDescent="0.2">
      <c r="A2718" s="213"/>
      <c r="B2718" s="214"/>
      <c r="C2718" s="213"/>
      <c r="D2718" s="213"/>
      <c r="E2718" s="214"/>
      <c r="F2718" s="214"/>
      <c r="G2718" s="214"/>
    </row>
    <row r="2719" spans="1:7" x14ac:dyDescent="0.2">
      <c r="A2719" s="213"/>
      <c r="B2719" s="214"/>
      <c r="C2719" s="213"/>
      <c r="D2719" s="213"/>
      <c r="E2719" s="214"/>
      <c r="F2719" s="214"/>
      <c r="G2719" s="214"/>
    </row>
    <row r="2720" spans="1:7" x14ac:dyDescent="0.2">
      <c r="A2720" s="213"/>
      <c r="B2720" s="214"/>
      <c r="C2720" s="213"/>
      <c r="D2720" s="213"/>
      <c r="E2720" s="214"/>
      <c r="F2720" s="214"/>
      <c r="G2720" s="214"/>
    </row>
    <row r="2721" spans="1:7" x14ac:dyDescent="0.2">
      <c r="A2721" s="213"/>
      <c r="B2721" s="214"/>
      <c r="C2721" s="213"/>
      <c r="D2721" s="213"/>
      <c r="E2721" s="214"/>
      <c r="F2721" s="214"/>
      <c r="G2721" s="214"/>
    </row>
    <row r="2722" spans="1:7" x14ac:dyDescent="0.2">
      <c r="A2722" s="213"/>
      <c r="B2722" s="214"/>
      <c r="C2722" s="213"/>
      <c r="D2722" s="213"/>
      <c r="E2722" s="214"/>
      <c r="F2722" s="214"/>
      <c r="G2722" s="214"/>
    </row>
    <row r="2723" spans="1:7" x14ac:dyDescent="0.2">
      <c r="A2723" s="213"/>
      <c r="B2723" s="214"/>
      <c r="C2723" s="213"/>
      <c r="D2723" s="213"/>
      <c r="E2723" s="214"/>
      <c r="F2723" s="214"/>
      <c r="G2723" s="214"/>
    </row>
    <row r="2724" spans="1:7" x14ac:dyDescent="0.2">
      <c r="A2724" s="213"/>
      <c r="B2724" s="214"/>
      <c r="C2724" s="213"/>
      <c r="D2724" s="213"/>
      <c r="E2724" s="214"/>
      <c r="F2724" s="214"/>
      <c r="G2724" s="214"/>
    </row>
    <row r="2725" spans="1:7" x14ac:dyDescent="0.2">
      <c r="A2725" s="213"/>
      <c r="B2725" s="214"/>
      <c r="C2725" s="213"/>
      <c r="D2725" s="213"/>
      <c r="E2725" s="214"/>
      <c r="F2725" s="214"/>
      <c r="G2725" s="214"/>
    </row>
    <row r="2726" spans="1:7" x14ac:dyDescent="0.2">
      <c r="A2726" s="213"/>
      <c r="B2726" s="214"/>
      <c r="C2726" s="213"/>
      <c r="D2726" s="213"/>
      <c r="E2726" s="214"/>
      <c r="F2726" s="214"/>
      <c r="G2726" s="214"/>
    </row>
    <row r="2727" spans="1:7" x14ac:dyDescent="0.2">
      <c r="A2727" s="213"/>
      <c r="B2727" s="214"/>
      <c r="C2727" s="213"/>
      <c r="D2727" s="213"/>
      <c r="E2727" s="214"/>
      <c r="F2727" s="214"/>
      <c r="G2727" s="214"/>
    </row>
    <row r="2728" spans="1:7" x14ac:dyDescent="0.2">
      <c r="A2728" s="213"/>
      <c r="B2728" s="214"/>
      <c r="C2728" s="213"/>
      <c r="D2728" s="213"/>
      <c r="E2728" s="214"/>
      <c r="F2728" s="214"/>
      <c r="G2728" s="214"/>
    </row>
    <row r="2729" spans="1:7" x14ac:dyDescent="0.2">
      <c r="A2729" s="213"/>
      <c r="B2729" s="214"/>
      <c r="C2729" s="213"/>
      <c r="D2729" s="213"/>
      <c r="E2729" s="214"/>
      <c r="F2729" s="214"/>
      <c r="G2729" s="214"/>
    </row>
    <row r="2730" spans="1:7" x14ac:dyDescent="0.2">
      <c r="A2730" s="213"/>
      <c r="B2730" s="214"/>
      <c r="C2730" s="213"/>
      <c r="D2730" s="213"/>
      <c r="E2730" s="214"/>
      <c r="F2730" s="214"/>
      <c r="G2730" s="214"/>
    </row>
    <row r="2731" spans="1:7" x14ac:dyDescent="0.2">
      <c r="A2731" s="213"/>
      <c r="B2731" s="214"/>
      <c r="C2731" s="213"/>
      <c r="D2731" s="213"/>
      <c r="E2731" s="214"/>
      <c r="F2731" s="214"/>
      <c r="G2731" s="214"/>
    </row>
    <row r="2732" spans="1:7" x14ac:dyDescent="0.2">
      <c r="A2732" s="213"/>
      <c r="B2732" s="214"/>
      <c r="C2732" s="213"/>
      <c r="D2732" s="213"/>
      <c r="E2732" s="214"/>
      <c r="F2732" s="214"/>
      <c r="G2732" s="214"/>
    </row>
    <row r="2733" spans="1:7" x14ac:dyDescent="0.2">
      <c r="A2733" s="213"/>
      <c r="B2733" s="214"/>
      <c r="C2733" s="213"/>
      <c r="D2733" s="213"/>
      <c r="E2733" s="214"/>
      <c r="F2733" s="214"/>
      <c r="G2733" s="214"/>
    </row>
    <row r="2734" spans="1:7" x14ac:dyDescent="0.2">
      <c r="A2734" s="213"/>
      <c r="B2734" s="214"/>
      <c r="C2734" s="213"/>
      <c r="D2734" s="213"/>
      <c r="E2734" s="214"/>
      <c r="F2734" s="214"/>
      <c r="G2734" s="214"/>
    </row>
    <row r="2735" spans="1:7" x14ac:dyDescent="0.2">
      <c r="A2735" s="213"/>
      <c r="B2735" s="214"/>
      <c r="C2735" s="213"/>
      <c r="D2735" s="213"/>
      <c r="E2735" s="214"/>
      <c r="F2735" s="214"/>
      <c r="G2735" s="214"/>
    </row>
    <row r="2736" spans="1:7" x14ac:dyDescent="0.2">
      <c r="A2736" s="213"/>
      <c r="B2736" s="214"/>
      <c r="C2736" s="213"/>
      <c r="D2736" s="213"/>
      <c r="E2736" s="214"/>
      <c r="F2736" s="214"/>
      <c r="G2736" s="214"/>
    </row>
    <row r="2737" spans="1:7" x14ac:dyDescent="0.2">
      <c r="A2737" s="213"/>
      <c r="B2737" s="214"/>
      <c r="C2737" s="213"/>
      <c r="D2737" s="213"/>
      <c r="E2737" s="214"/>
      <c r="F2737" s="214"/>
      <c r="G2737" s="214"/>
    </row>
    <row r="2738" spans="1:7" x14ac:dyDescent="0.2">
      <c r="A2738" s="213"/>
      <c r="B2738" s="214"/>
      <c r="C2738" s="213"/>
      <c r="D2738" s="213"/>
      <c r="E2738" s="214"/>
      <c r="F2738" s="214"/>
      <c r="G2738" s="214"/>
    </row>
    <row r="2739" spans="1:7" x14ac:dyDescent="0.2">
      <c r="A2739" s="213"/>
      <c r="B2739" s="214"/>
      <c r="C2739" s="213"/>
      <c r="D2739" s="213"/>
      <c r="E2739" s="214"/>
      <c r="F2739" s="214"/>
      <c r="G2739" s="214"/>
    </row>
    <row r="2740" spans="1:7" x14ac:dyDescent="0.2">
      <c r="A2740" s="213"/>
      <c r="B2740" s="214"/>
      <c r="C2740" s="213"/>
      <c r="D2740" s="213"/>
      <c r="E2740" s="214"/>
      <c r="F2740" s="214"/>
      <c r="G2740" s="214"/>
    </row>
    <row r="2741" spans="1:7" x14ac:dyDescent="0.2">
      <c r="A2741" s="213"/>
      <c r="B2741" s="214"/>
      <c r="C2741" s="213"/>
      <c r="D2741" s="213"/>
      <c r="E2741" s="214"/>
      <c r="F2741" s="214"/>
      <c r="G2741" s="214"/>
    </row>
    <row r="2742" spans="1:7" x14ac:dyDescent="0.2">
      <c r="A2742" s="213"/>
      <c r="B2742" s="214"/>
      <c r="C2742" s="213"/>
      <c r="D2742" s="213"/>
      <c r="E2742" s="214"/>
      <c r="F2742" s="214"/>
      <c r="G2742" s="214"/>
    </row>
    <row r="2743" spans="1:7" x14ac:dyDescent="0.2">
      <c r="A2743" s="213"/>
      <c r="B2743" s="214"/>
      <c r="C2743" s="213"/>
      <c r="D2743" s="213"/>
      <c r="E2743" s="214"/>
      <c r="F2743" s="214"/>
      <c r="G2743" s="214"/>
    </row>
    <row r="2744" spans="1:7" x14ac:dyDescent="0.2">
      <c r="A2744" s="213"/>
      <c r="B2744" s="214"/>
      <c r="C2744" s="213"/>
      <c r="D2744" s="213"/>
      <c r="E2744" s="214"/>
      <c r="F2744" s="214"/>
      <c r="G2744" s="214"/>
    </row>
    <row r="2745" spans="1:7" x14ac:dyDescent="0.2">
      <c r="A2745" s="213"/>
      <c r="B2745" s="214"/>
      <c r="C2745" s="213"/>
      <c r="D2745" s="213"/>
      <c r="E2745" s="214"/>
      <c r="F2745" s="214"/>
      <c r="G2745" s="214"/>
    </row>
    <row r="2746" spans="1:7" x14ac:dyDescent="0.2">
      <c r="A2746" s="213"/>
      <c r="B2746" s="214"/>
      <c r="C2746" s="213"/>
      <c r="D2746" s="213"/>
      <c r="E2746" s="214"/>
      <c r="F2746" s="214"/>
      <c r="G2746" s="214"/>
    </row>
    <row r="2747" spans="1:7" x14ac:dyDescent="0.2">
      <c r="A2747" s="213"/>
      <c r="B2747" s="214"/>
      <c r="C2747" s="213"/>
      <c r="D2747" s="213"/>
      <c r="E2747" s="214"/>
      <c r="F2747" s="214"/>
      <c r="G2747" s="214"/>
    </row>
    <row r="2748" spans="1:7" x14ac:dyDescent="0.2">
      <c r="A2748" s="213"/>
      <c r="B2748" s="214"/>
      <c r="C2748" s="213"/>
      <c r="D2748" s="213"/>
      <c r="E2748" s="214"/>
      <c r="F2748" s="214"/>
      <c r="G2748" s="214"/>
    </row>
    <row r="2749" spans="1:7" x14ac:dyDescent="0.2">
      <c r="A2749" s="213"/>
      <c r="B2749" s="214"/>
      <c r="C2749" s="213"/>
      <c r="D2749" s="213"/>
      <c r="E2749" s="214"/>
      <c r="F2749" s="214"/>
      <c r="G2749" s="214"/>
    </row>
    <row r="2750" spans="1:7" x14ac:dyDescent="0.2">
      <c r="A2750" s="213"/>
      <c r="B2750" s="214"/>
      <c r="C2750" s="213"/>
      <c r="D2750" s="213"/>
      <c r="E2750" s="214"/>
      <c r="F2750" s="214"/>
      <c r="G2750" s="214"/>
    </row>
    <row r="2751" spans="1:7" x14ac:dyDescent="0.2">
      <c r="A2751" s="213"/>
      <c r="B2751" s="214"/>
      <c r="C2751" s="213"/>
      <c r="D2751" s="213"/>
      <c r="E2751" s="214"/>
      <c r="F2751" s="214"/>
      <c r="G2751" s="214"/>
    </row>
    <row r="2752" spans="1:7" x14ac:dyDescent="0.2">
      <c r="A2752" s="213"/>
      <c r="B2752" s="214"/>
      <c r="C2752" s="213"/>
      <c r="D2752" s="213"/>
      <c r="E2752" s="214"/>
      <c r="F2752" s="214"/>
      <c r="G2752" s="214"/>
    </row>
    <row r="2753" spans="1:7" x14ac:dyDescent="0.2">
      <c r="A2753" s="213"/>
      <c r="B2753" s="214"/>
      <c r="C2753" s="213"/>
      <c r="D2753" s="213"/>
      <c r="E2753" s="214"/>
      <c r="F2753" s="214"/>
      <c r="G2753" s="214"/>
    </row>
    <row r="2754" spans="1:7" x14ac:dyDescent="0.2">
      <c r="A2754" s="213"/>
      <c r="B2754" s="214"/>
      <c r="C2754" s="213"/>
      <c r="D2754" s="213"/>
      <c r="E2754" s="214"/>
      <c r="F2754" s="214"/>
      <c r="G2754" s="214"/>
    </row>
    <row r="2755" spans="1:7" x14ac:dyDescent="0.2">
      <c r="A2755" s="213"/>
      <c r="B2755" s="214"/>
      <c r="C2755" s="213"/>
      <c r="D2755" s="213"/>
      <c r="E2755" s="214"/>
      <c r="F2755" s="214"/>
      <c r="G2755" s="214"/>
    </row>
    <row r="2756" spans="1:7" x14ac:dyDescent="0.2">
      <c r="A2756" s="213"/>
      <c r="B2756" s="214"/>
      <c r="C2756" s="213"/>
      <c r="D2756" s="213"/>
      <c r="E2756" s="214"/>
      <c r="F2756" s="214"/>
      <c r="G2756" s="214"/>
    </row>
    <row r="2757" spans="1:7" x14ac:dyDescent="0.2">
      <c r="A2757" s="213"/>
      <c r="B2757" s="214"/>
      <c r="C2757" s="213"/>
      <c r="D2757" s="213"/>
      <c r="E2757" s="214"/>
      <c r="F2757" s="214"/>
      <c r="G2757" s="214"/>
    </row>
    <row r="2758" spans="1:7" x14ac:dyDescent="0.2">
      <c r="A2758" s="213"/>
      <c r="B2758" s="214"/>
      <c r="C2758" s="213"/>
      <c r="D2758" s="213"/>
      <c r="E2758" s="214"/>
      <c r="F2758" s="214"/>
      <c r="G2758" s="214"/>
    </row>
    <row r="2759" spans="1:7" x14ac:dyDescent="0.2">
      <c r="A2759" s="213"/>
      <c r="B2759" s="214"/>
      <c r="C2759" s="213"/>
      <c r="D2759" s="213"/>
      <c r="E2759" s="214"/>
      <c r="F2759" s="214"/>
      <c r="G2759" s="214"/>
    </row>
    <row r="2760" spans="1:7" x14ac:dyDescent="0.2">
      <c r="A2760" s="213"/>
      <c r="B2760" s="214"/>
      <c r="C2760" s="213"/>
      <c r="D2760" s="213"/>
      <c r="E2760" s="214"/>
      <c r="F2760" s="214"/>
      <c r="G2760" s="214"/>
    </row>
    <row r="2761" spans="1:7" x14ac:dyDescent="0.2">
      <c r="A2761" s="213"/>
      <c r="B2761" s="214"/>
      <c r="C2761" s="213"/>
      <c r="D2761" s="213"/>
      <c r="E2761" s="214"/>
      <c r="F2761" s="214"/>
      <c r="G2761" s="214"/>
    </row>
    <row r="2762" spans="1:7" x14ac:dyDescent="0.2">
      <c r="A2762" s="213"/>
      <c r="B2762" s="214"/>
      <c r="C2762" s="213"/>
      <c r="D2762" s="213"/>
      <c r="E2762" s="214"/>
      <c r="F2762" s="214"/>
      <c r="G2762" s="214"/>
    </row>
    <row r="2763" spans="1:7" x14ac:dyDescent="0.2">
      <c r="A2763" s="213"/>
      <c r="B2763" s="214"/>
      <c r="C2763" s="213"/>
      <c r="D2763" s="213"/>
      <c r="E2763" s="214"/>
      <c r="F2763" s="214"/>
      <c r="G2763" s="214"/>
    </row>
    <row r="2764" spans="1:7" x14ac:dyDescent="0.2">
      <c r="A2764" s="213"/>
      <c r="B2764" s="214"/>
      <c r="C2764" s="213"/>
      <c r="D2764" s="213"/>
      <c r="E2764" s="214"/>
      <c r="F2764" s="214"/>
      <c r="G2764" s="214"/>
    </row>
    <row r="2765" spans="1:7" x14ac:dyDescent="0.2">
      <c r="A2765" s="213"/>
      <c r="B2765" s="214"/>
      <c r="C2765" s="213"/>
      <c r="D2765" s="213"/>
      <c r="E2765" s="214"/>
      <c r="F2765" s="214"/>
      <c r="G2765" s="214"/>
    </row>
    <row r="2766" spans="1:7" x14ac:dyDescent="0.2">
      <c r="A2766" s="213"/>
      <c r="B2766" s="214"/>
      <c r="C2766" s="213"/>
      <c r="D2766" s="213"/>
      <c r="E2766" s="214"/>
      <c r="F2766" s="214"/>
      <c r="G2766" s="214"/>
    </row>
    <row r="2767" spans="1:7" x14ac:dyDescent="0.2">
      <c r="A2767" s="213"/>
      <c r="B2767" s="214"/>
      <c r="C2767" s="213"/>
      <c r="D2767" s="213"/>
      <c r="E2767" s="214"/>
      <c r="F2767" s="214"/>
      <c r="G2767" s="214"/>
    </row>
    <row r="2768" spans="1:7" x14ac:dyDescent="0.2">
      <c r="A2768" s="213"/>
      <c r="B2768" s="214"/>
      <c r="C2768" s="213"/>
      <c r="D2768" s="213"/>
      <c r="E2768" s="214"/>
      <c r="F2768" s="214"/>
      <c r="G2768" s="214"/>
    </row>
    <row r="2769" spans="1:7" x14ac:dyDescent="0.2">
      <c r="A2769" s="213"/>
      <c r="B2769" s="214"/>
      <c r="C2769" s="213"/>
      <c r="D2769" s="213"/>
      <c r="E2769" s="214"/>
      <c r="F2769" s="214"/>
      <c r="G2769" s="214"/>
    </row>
    <row r="2770" spans="1:7" x14ac:dyDescent="0.2">
      <c r="A2770" s="213"/>
      <c r="B2770" s="214"/>
      <c r="C2770" s="213"/>
      <c r="D2770" s="213"/>
      <c r="E2770" s="214"/>
      <c r="F2770" s="214"/>
      <c r="G2770" s="214"/>
    </row>
    <row r="2771" spans="1:7" x14ac:dyDescent="0.2">
      <c r="A2771" s="213"/>
      <c r="B2771" s="214"/>
      <c r="C2771" s="213"/>
      <c r="D2771" s="213"/>
      <c r="E2771" s="214"/>
      <c r="F2771" s="214"/>
      <c r="G2771" s="214"/>
    </row>
    <row r="2772" spans="1:7" x14ac:dyDescent="0.2">
      <c r="A2772" s="213"/>
      <c r="B2772" s="214"/>
      <c r="C2772" s="213"/>
      <c r="D2772" s="213"/>
      <c r="E2772" s="214"/>
      <c r="F2772" s="214"/>
      <c r="G2772" s="214"/>
    </row>
    <row r="2773" spans="1:7" x14ac:dyDescent="0.2">
      <c r="A2773" s="213"/>
      <c r="B2773" s="214"/>
      <c r="C2773" s="213"/>
      <c r="D2773" s="213"/>
      <c r="E2773" s="214"/>
      <c r="F2773" s="214"/>
      <c r="G2773" s="214"/>
    </row>
    <row r="2774" spans="1:7" x14ac:dyDescent="0.2">
      <c r="A2774" s="213"/>
      <c r="B2774" s="214"/>
      <c r="C2774" s="213"/>
      <c r="D2774" s="213"/>
      <c r="E2774" s="214"/>
      <c r="F2774" s="214"/>
      <c r="G2774" s="214"/>
    </row>
    <row r="2775" spans="1:7" x14ac:dyDescent="0.2">
      <c r="A2775" s="213"/>
      <c r="B2775" s="214"/>
      <c r="C2775" s="213"/>
      <c r="D2775" s="213"/>
      <c r="E2775" s="214"/>
      <c r="F2775" s="214"/>
      <c r="G2775" s="214"/>
    </row>
    <row r="2776" spans="1:7" x14ac:dyDescent="0.2">
      <c r="A2776" s="213"/>
      <c r="B2776" s="214"/>
      <c r="C2776" s="213"/>
      <c r="D2776" s="213"/>
      <c r="E2776" s="214"/>
      <c r="F2776" s="214"/>
      <c r="G2776" s="214"/>
    </row>
    <row r="2777" spans="1:7" x14ac:dyDescent="0.2">
      <c r="A2777" s="213"/>
      <c r="B2777" s="214"/>
      <c r="C2777" s="213"/>
      <c r="D2777" s="213"/>
      <c r="E2777" s="214"/>
      <c r="F2777" s="214"/>
      <c r="G2777" s="214"/>
    </row>
    <row r="2778" spans="1:7" x14ac:dyDescent="0.2">
      <c r="A2778" s="213"/>
      <c r="B2778" s="214"/>
      <c r="C2778" s="213"/>
      <c r="D2778" s="213"/>
      <c r="E2778" s="214"/>
      <c r="F2778" s="214"/>
      <c r="G2778" s="214"/>
    </row>
    <row r="2779" spans="1:7" x14ac:dyDescent="0.2">
      <c r="A2779" s="213"/>
      <c r="B2779" s="214"/>
      <c r="C2779" s="213"/>
      <c r="D2779" s="213"/>
      <c r="E2779" s="214"/>
      <c r="F2779" s="214"/>
      <c r="G2779" s="214"/>
    </row>
    <row r="2780" spans="1:7" x14ac:dyDescent="0.2">
      <c r="A2780" s="213"/>
      <c r="B2780" s="214"/>
      <c r="C2780" s="213"/>
      <c r="D2780" s="213"/>
      <c r="E2780" s="214"/>
      <c r="F2780" s="214"/>
      <c r="G2780" s="214"/>
    </row>
    <row r="2781" spans="1:7" x14ac:dyDescent="0.2">
      <c r="A2781" s="213"/>
      <c r="B2781" s="214"/>
      <c r="C2781" s="213"/>
      <c r="D2781" s="213"/>
      <c r="E2781" s="214"/>
      <c r="F2781" s="214"/>
      <c r="G2781" s="214"/>
    </row>
    <row r="2782" spans="1:7" x14ac:dyDescent="0.2">
      <c r="A2782" s="213"/>
      <c r="B2782" s="214"/>
      <c r="C2782" s="213"/>
      <c r="D2782" s="213"/>
      <c r="E2782" s="214"/>
      <c r="F2782" s="214"/>
      <c r="G2782" s="214"/>
    </row>
    <row r="2783" spans="1:7" x14ac:dyDescent="0.2">
      <c r="A2783" s="213"/>
      <c r="B2783" s="214"/>
      <c r="C2783" s="213"/>
      <c r="D2783" s="213"/>
      <c r="E2783" s="214"/>
      <c r="F2783" s="214"/>
      <c r="G2783" s="214"/>
    </row>
    <row r="2784" spans="1:7" x14ac:dyDescent="0.2">
      <c r="A2784" s="213"/>
      <c r="B2784" s="214"/>
      <c r="C2784" s="213"/>
      <c r="D2784" s="213"/>
      <c r="E2784" s="214"/>
      <c r="F2784" s="214"/>
      <c r="G2784" s="214"/>
    </row>
    <row r="2785" spans="1:7" x14ac:dyDescent="0.2">
      <c r="A2785" s="213"/>
      <c r="B2785" s="214"/>
      <c r="C2785" s="213"/>
      <c r="D2785" s="213"/>
      <c r="E2785" s="214"/>
      <c r="F2785" s="214"/>
      <c r="G2785" s="214"/>
    </row>
    <row r="2786" spans="1:7" x14ac:dyDescent="0.2">
      <c r="A2786" s="213"/>
      <c r="B2786" s="214"/>
      <c r="C2786" s="213"/>
      <c r="D2786" s="213"/>
      <c r="E2786" s="214"/>
      <c r="F2786" s="214"/>
      <c r="G2786" s="214"/>
    </row>
    <row r="2787" spans="1:7" x14ac:dyDescent="0.2">
      <c r="A2787" s="213"/>
      <c r="B2787" s="214"/>
      <c r="C2787" s="213"/>
      <c r="D2787" s="213"/>
      <c r="E2787" s="214"/>
      <c r="F2787" s="214"/>
      <c r="G2787" s="214"/>
    </row>
    <row r="2788" spans="1:7" x14ac:dyDescent="0.2">
      <c r="A2788" s="213"/>
      <c r="B2788" s="214"/>
      <c r="C2788" s="213"/>
      <c r="D2788" s="213"/>
      <c r="E2788" s="214"/>
      <c r="F2788" s="214"/>
      <c r="G2788" s="214"/>
    </row>
    <row r="2789" spans="1:7" x14ac:dyDescent="0.2">
      <c r="A2789" s="213"/>
      <c r="B2789" s="214"/>
      <c r="C2789" s="213"/>
      <c r="D2789" s="213"/>
      <c r="E2789" s="214"/>
      <c r="F2789" s="214"/>
      <c r="G2789" s="214"/>
    </row>
    <row r="2790" spans="1:7" x14ac:dyDescent="0.2">
      <c r="A2790" s="213"/>
      <c r="B2790" s="214"/>
      <c r="C2790" s="213"/>
      <c r="D2790" s="213"/>
      <c r="E2790" s="214"/>
      <c r="F2790" s="214"/>
      <c r="G2790" s="214"/>
    </row>
    <row r="2791" spans="1:7" x14ac:dyDescent="0.2">
      <c r="A2791" s="213"/>
      <c r="B2791" s="214"/>
      <c r="C2791" s="213"/>
      <c r="D2791" s="213"/>
      <c r="E2791" s="214"/>
      <c r="F2791" s="214"/>
      <c r="G2791" s="214"/>
    </row>
    <row r="2792" spans="1:7" x14ac:dyDescent="0.2">
      <c r="A2792" s="213"/>
      <c r="B2792" s="214"/>
      <c r="C2792" s="213"/>
      <c r="D2792" s="213"/>
      <c r="E2792" s="214"/>
      <c r="F2792" s="214"/>
      <c r="G2792" s="214"/>
    </row>
    <row r="2793" spans="1:7" x14ac:dyDescent="0.2">
      <c r="A2793" s="213"/>
      <c r="B2793" s="214"/>
      <c r="C2793" s="213"/>
      <c r="D2793" s="213"/>
      <c r="E2793" s="214"/>
      <c r="F2793" s="214"/>
      <c r="G2793" s="214"/>
    </row>
    <row r="2794" spans="1:7" x14ac:dyDescent="0.2">
      <c r="A2794" s="213"/>
      <c r="B2794" s="214"/>
      <c r="C2794" s="213"/>
      <c r="D2794" s="213"/>
      <c r="E2794" s="214"/>
      <c r="F2794" s="214"/>
      <c r="G2794" s="214"/>
    </row>
    <row r="2795" spans="1:7" x14ac:dyDescent="0.2">
      <c r="A2795" s="213"/>
      <c r="B2795" s="214"/>
      <c r="C2795" s="213"/>
      <c r="D2795" s="213"/>
      <c r="E2795" s="214"/>
      <c r="F2795" s="214"/>
      <c r="G2795" s="214"/>
    </row>
    <row r="2796" spans="1:7" x14ac:dyDescent="0.2">
      <c r="A2796" s="213"/>
      <c r="B2796" s="214"/>
      <c r="C2796" s="213"/>
      <c r="D2796" s="213"/>
      <c r="E2796" s="214"/>
      <c r="F2796" s="214"/>
      <c r="G2796" s="214"/>
    </row>
    <row r="2797" spans="1:7" x14ac:dyDescent="0.2">
      <c r="A2797" s="213"/>
      <c r="B2797" s="214"/>
      <c r="C2797" s="213"/>
      <c r="D2797" s="213"/>
      <c r="E2797" s="214"/>
      <c r="F2797" s="214"/>
      <c r="G2797" s="214"/>
    </row>
    <row r="2798" spans="1:7" x14ac:dyDescent="0.2">
      <c r="A2798" s="213"/>
      <c r="B2798" s="214"/>
      <c r="C2798" s="213"/>
      <c r="D2798" s="213"/>
      <c r="E2798" s="214"/>
      <c r="F2798" s="214"/>
      <c r="G2798" s="214"/>
    </row>
    <row r="2799" spans="1:7" x14ac:dyDescent="0.2">
      <c r="A2799" s="213"/>
      <c r="B2799" s="214"/>
      <c r="C2799" s="213"/>
      <c r="D2799" s="213"/>
      <c r="E2799" s="214"/>
      <c r="F2799" s="214"/>
      <c r="G2799" s="214"/>
    </row>
    <row r="2800" spans="1:7" x14ac:dyDescent="0.2">
      <c r="A2800" s="213"/>
      <c r="B2800" s="214"/>
      <c r="C2800" s="213"/>
      <c r="D2800" s="213"/>
      <c r="E2800" s="214"/>
      <c r="F2800" s="214"/>
      <c r="G2800" s="214"/>
    </row>
    <row r="2801" spans="1:7" x14ac:dyDescent="0.2">
      <c r="A2801" s="213"/>
      <c r="B2801" s="214"/>
      <c r="C2801" s="213"/>
      <c r="D2801" s="213"/>
      <c r="E2801" s="214"/>
      <c r="F2801" s="214"/>
      <c r="G2801" s="214"/>
    </row>
    <row r="2802" spans="1:7" x14ac:dyDescent="0.2">
      <c r="A2802" s="213"/>
      <c r="B2802" s="214"/>
      <c r="C2802" s="213"/>
      <c r="D2802" s="213"/>
      <c r="E2802" s="214"/>
      <c r="F2802" s="214"/>
      <c r="G2802" s="214"/>
    </row>
    <row r="2803" spans="1:7" x14ac:dyDescent="0.2">
      <c r="A2803" s="213"/>
      <c r="B2803" s="214"/>
      <c r="C2803" s="213"/>
      <c r="D2803" s="213"/>
      <c r="E2803" s="214"/>
      <c r="F2803" s="214"/>
      <c r="G2803" s="214"/>
    </row>
    <row r="2804" spans="1:7" x14ac:dyDescent="0.2">
      <c r="A2804" s="213"/>
      <c r="B2804" s="214"/>
      <c r="C2804" s="213"/>
      <c r="D2804" s="213"/>
      <c r="E2804" s="214"/>
      <c r="F2804" s="214"/>
      <c r="G2804" s="214"/>
    </row>
    <row r="2805" spans="1:7" x14ac:dyDescent="0.2">
      <c r="A2805" s="213"/>
      <c r="B2805" s="214"/>
      <c r="C2805" s="213"/>
      <c r="D2805" s="213"/>
      <c r="E2805" s="214"/>
      <c r="F2805" s="214"/>
      <c r="G2805" s="214"/>
    </row>
    <row r="2806" spans="1:7" x14ac:dyDescent="0.2">
      <c r="A2806" s="213"/>
      <c r="B2806" s="214"/>
      <c r="C2806" s="213"/>
      <c r="D2806" s="213"/>
      <c r="E2806" s="214"/>
      <c r="F2806" s="214"/>
      <c r="G2806" s="214"/>
    </row>
    <row r="2807" spans="1:7" x14ac:dyDescent="0.2">
      <c r="A2807" s="213"/>
      <c r="B2807" s="214"/>
      <c r="C2807" s="213"/>
      <c r="D2807" s="213"/>
      <c r="E2807" s="214"/>
      <c r="F2807" s="214"/>
      <c r="G2807" s="214"/>
    </row>
    <row r="2808" spans="1:7" x14ac:dyDescent="0.2">
      <c r="A2808" s="213"/>
      <c r="B2808" s="214"/>
      <c r="C2808" s="213"/>
      <c r="D2808" s="213"/>
      <c r="E2808" s="214"/>
      <c r="F2808" s="214"/>
      <c r="G2808" s="214"/>
    </row>
    <row r="2809" spans="1:7" x14ac:dyDescent="0.2">
      <c r="A2809" s="213"/>
      <c r="B2809" s="214"/>
      <c r="C2809" s="213"/>
      <c r="D2809" s="213"/>
      <c r="E2809" s="214"/>
      <c r="F2809" s="214"/>
      <c r="G2809" s="214"/>
    </row>
    <row r="2810" spans="1:7" x14ac:dyDescent="0.2">
      <c r="A2810" s="213"/>
      <c r="B2810" s="214"/>
      <c r="C2810" s="213"/>
      <c r="D2810" s="213"/>
      <c r="E2810" s="214"/>
      <c r="F2810" s="214"/>
      <c r="G2810" s="214"/>
    </row>
    <row r="2811" spans="1:7" x14ac:dyDescent="0.2">
      <c r="A2811" s="213"/>
      <c r="B2811" s="214"/>
      <c r="C2811" s="213"/>
      <c r="D2811" s="213"/>
      <c r="E2811" s="214"/>
      <c r="F2811" s="214"/>
      <c r="G2811" s="214"/>
    </row>
    <row r="2812" spans="1:7" x14ac:dyDescent="0.2">
      <c r="A2812" s="213"/>
      <c r="B2812" s="214"/>
      <c r="C2812" s="213"/>
      <c r="D2812" s="213"/>
      <c r="E2812" s="214"/>
      <c r="F2812" s="214"/>
      <c r="G2812" s="214"/>
    </row>
    <row r="2813" spans="1:7" x14ac:dyDescent="0.2">
      <c r="A2813" s="213"/>
      <c r="B2813" s="214"/>
      <c r="C2813" s="213"/>
      <c r="D2813" s="213"/>
      <c r="E2813" s="214"/>
      <c r="F2813" s="214"/>
      <c r="G2813" s="214"/>
    </row>
    <row r="2814" spans="1:7" x14ac:dyDescent="0.2">
      <c r="A2814" s="213"/>
      <c r="B2814" s="214"/>
      <c r="C2814" s="213"/>
      <c r="D2814" s="213"/>
      <c r="E2814" s="214"/>
      <c r="F2814" s="214"/>
      <c r="G2814" s="214"/>
    </row>
    <row r="2815" spans="1:7" x14ac:dyDescent="0.2">
      <c r="A2815" s="213"/>
      <c r="B2815" s="214"/>
      <c r="C2815" s="213"/>
      <c r="D2815" s="213"/>
      <c r="E2815" s="214"/>
      <c r="F2815" s="214"/>
      <c r="G2815" s="214"/>
    </row>
    <row r="2816" spans="1:7" x14ac:dyDescent="0.2">
      <c r="A2816" s="213"/>
      <c r="B2816" s="214"/>
      <c r="C2816" s="213"/>
      <c r="D2816" s="213"/>
      <c r="E2816" s="214"/>
      <c r="F2816" s="214"/>
      <c r="G2816" s="214"/>
    </row>
    <row r="2817" spans="1:7" x14ac:dyDescent="0.2">
      <c r="A2817" s="213"/>
      <c r="B2817" s="214"/>
      <c r="C2817" s="213"/>
      <c r="D2817" s="213"/>
      <c r="E2817" s="214"/>
      <c r="F2817" s="214"/>
      <c r="G2817" s="214"/>
    </row>
    <row r="2818" spans="1:7" x14ac:dyDescent="0.2">
      <c r="A2818" s="213"/>
      <c r="B2818" s="214"/>
      <c r="C2818" s="213"/>
      <c r="D2818" s="213"/>
      <c r="E2818" s="214"/>
      <c r="F2818" s="214"/>
      <c r="G2818" s="214"/>
    </row>
    <row r="2819" spans="1:7" x14ac:dyDescent="0.2">
      <c r="A2819" s="213"/>
      <c r="B2819" s="214"/>
      <c r="C2819" s="213"/>
      <c r="D2819" s="213"/>
      <c r="E2819" s="214"/>
      <c r="F2819" s="214"/>
      <c r="G2819" s="214"/>
    </row>
    <row r="2820" spans="1:7" x14ac:dyDescent="0.2">
      <c r="A2820" s="213"/>
      <c r="B2820" s="214"/>
      <c r="C2820" s="213"/>
      <c r="D2820" s="213"/>
      <c r="E2820" s="214"/>
      <c r="F2820" s="214"/>
      <c r="G2820" s="214"/>
    </row>
    <row r="2821" spans="1:7" x14ac:dyDescent="0.2">
      <c r="A2821" s="213"/>
      <c r="B2821" s="214"/>
      <c r="C2821" s="213"/>
      <c r="D2821" s="213"/>
      <c r="E2821" s="214"/>
      <c r="F2821" s="214"/>
      <c r="G2821" s="214"/>
    </row>
    <row r="2822" spans="1:7" x14ac:dyDescent="0.2">
      <c r="A2822" s="213"/>
      <c r="B2822" s="214"/>
      <c r="C2822" s="213"/>
      <c r="D2822" s="213"/>
      <c r="E2822" s="214"/>
      <c r="F2822" s="214"/>
      <c r="G2822" s="214"/>
    </row>
    <row r="2823" spans="1:7" x14ac:dyDescent="0.2">
      <c r="A2823" s="213"/>
      <c r="B2823" s="214"/>
      <c r="C2823" s="213"/>
      <c r="D2823" s="213"/>
      <c r="E2823" s="214"/>
      <c r="F2823" s="214"/>
      <c r="G2823" s="214"/>
    </row>
    <row r="2824" spans="1:7" x14ac:dyDescent="0.2">
      <c r="A2824" s="213"/>
      <c r="B2824" s="214"/>
      <c r="C2824" s="213"/>
      <c r="D2824" s="213"/>
      <c r="E2824" s="214"/>
      <c r="F2824" s="214"/>
      <c r="G2824" s="214"/>
    </row>
    <row r="2825" spans="1:7" x14ac:dyDescent="0.2">
      <c r="A2825" s="213"/>
      <c r="B2825" s="214"/>
      <c r="C2825" s="213"/>
      <c r="D2825" s="213"/>
      <c r="E2825" s="214"/>
      <c r="F2825" s="214"/>
      <c r="G2825" s="214"/>
    </row>
    <row r="2826" spans="1:7" x14ac:dyDescent="0.2">
      <c r="A2826" s="213"/>
      <c r="B2826" s="214"/>
      <c r="C2826" s="213"/>
      <c r="D2826" s="213"/>
      <c r="E2826" s="214"/>
      <c r="F2826" s="214"/>
      <c r="G2826" s="214"/>
    </row>
    <row r="2827" spans="1:7" x14ac:dyDescent="0.2">
      <c r="A2827" s="213"/>
      <c r="B2827" s="214"/>
      <c r="C2827" s="213"/>
      <c r="D2827" s="213"/>
      <c r="E2827" s="214"/>
      <c r="F2827" s="214"/>
      <c r="G2827" s="214"/>
    </row>
    <row r="2828" spans="1:7" x14ac:dyDescent="0.2">
      <c r="A2828" s="213"/>
      <c r="B2828" s="214"/>
      <c r="C2828" s="213"/>
      <c r="D2828" s="213"/>
      <c r="E2828" s="214"/>
      <c r="F2828" s="214"/>
      <c r="G2828" s="214"/>
    </row>
    <row r="2829" spans="1:7" x14ac:dyDescent="0.2">
      <c r="A2829" s="213"/>
      <c r="B2829" s="214"/>
      <c r="C2829" s="213"/>
      <c r="D2829" s="213"/>
      <c r="E2829" s="214"/>
      <c r="F2829" s="214"/>
      <c r="G2829" s="214"/>
    </row>
    <row r="2830" spans="1:7" x14ac:dyDescent="0.2">
      <c r="A2830" s="213"/>
      <c r="B2830" s="214"/>
      <c r="C2830" s="213"/>
      <c r="D2830" s="213"/>
      <c r="E2830" s="214"/>
      <c r="F2830" s="214"/>
      <c r="G2830" s="214"/>
    </row>
    <row r="2831" spans="1:7" x14ac:dyDescent="0.2">
      <c r="A2831" s="213"/>
      <c r="B2831" s="214"/>
      <c r="C2831" s="213"/>
      <c r="D2831" s="213"/>
      <c r="E2831" s="214"/>
      <c r="F2831" s="214"/>
      <c r="G2831" s="214"/>
    </row>
    <row r="2832" spans="1:7" x14ac:dyDescent="0.2">
      <c r="A2832" s="213"/>
      <c r="B2832" s="214"/>
      <c r="C2832" s="213"/>
      <c r="D2832" s="213"/>
      <c r="E2832" s="214"/>
      <c r="F2832" s="214"/>
      <c r="G2832" s="214"/>
    </row>
    <row r="2833" spans="1:7" x14ac:dyDescent="0.2">
      <c r="A2833" s="213"/>
      <c r="B2833" s="214"/>
      <c r="C2833" s="213"/>
      <c r="D2833" s="213"/>
      <c r="E2833" s="214"/>
      <c r="F2833" s="214"/>
      <c r="G2833" s="214"/>
    </row>
    <row r="2834" spans="1:7" x14ac:dyDescent="0.2">
      <c r="A2834" s="213"/>
      <c r="B2834" s="214"/>
      <c r="C2834" s="213"/>
      <c r="D2834" s="213"/>
      <c r="E2834" s="214"/>
      <c r="F2834" s="214"/>
      <c r="G2834" s="214"/>
    </row>
    <row r="2835" spans="1:7" x14ac:dyDescent="0.2">
      <c r="A2835" s="213"/>
      <c r="B2835" s="214"/>
      <c r="C2835" s="213"/>
      <c r="D2835" s="213"/>
      <c r="E2835" s="214"/>
      <c r="F2835" s="214"/>
      <c r="G2835" s="214"/>
    </row>
    <row r="2836" spans="1:7" x14ac:dyDescent="0.2">
      <c r="A2836" s="213"/>
      <c r="B2836" s="214"/>
      <c r="C2836" s="213"/>
      <c r="D2836" s="213"/>
      <c r="E2836" s="214"/>
      <c r="F2836" s="214"/>
      <c r="G2836" s="214"/>
    </row>
    <row r="2837" spans="1:7" x14ac:dyDescent="0.2">
      <c r="A2837" s="213"/>
      <c r="B2837" s="214"/>
      <c r="C2837" s="213"/>
      <c r="D2837" s="213"/>
      <c r="E2837" s="214"/>
      <c r="F2837" s="214"/>
      <c r="G2837" s="214"/>
    </row>
    <row r="2838" spans="1:7" x14ac:dyDescent="0.2">
      <c r="A2838" s="213"/>
      <c r="B2838" s="214"/>
      <c r="C2838" s="213"/>
      <c r="D2838" s="213"/>
      <c r="E2838" s="214"/>
      <c r="F2838" s="214"/>
      <c r="G2838" s="214"/>
    </row>
    <row r="2839" spans="1:7" x14ac:dyDescent="0.2">
      <c r="A2839" s="213"/>
      <c r="B2839" s="214"/>
      <c r="C2839" s="213"/>
      <c r="D2839" s="213"/>
      <c r="E2839" s="214"/>
      <c r="F2839" s="214"/>
      <c r="G2839" s="214"/>
    </row>
    <row r="2840" spans="1:7" x14ac:dyDescent="0.2">
      <c r="A2840" s="213"/>
      <c r="B2840" s="214"/>
      <c r="C2840" s="213"/>
      <c r="D2840" s="213"/>
      <c r="E2840" s="214"/>
      <c r="F2840" s="214"/>
      <c r="G2840" s="214"/>
    </row>
    <row r="2841" spans="1:7" x14ac:dyDescent="0.2">
      <c r="A2841" s="213"/>
      <c r="B2841" s="214"/>
      <c r="C2841" s="213"/>
      <c r="D2841" s="213"/>
      <c r="E2841" s="214"/>
      <c r="F2841" s="214"/>
      <c r="G2841" s="214"/>
    </row>
    <row r="2842" spans="1:7" x14ac:dyDescent="0.2">
      <c r="A2842" s="213"/>
      <c r="B2842" s="214"/>
      <c r="C2842" s="213"/>
      <c r="D2842" s="213"/>
      <c r="E2842" s="214"/>
      <c r="F2842" s="214"/>
      <c r="G2842" s="214"/>
    </row>
    <row r="2843" spans="1:7" x14ac:dyDescent="0.2">
      <c r="A2843" s="213"/>
      <c r="B2843" s="214"/>
      <c r="C2843" s="213"/>
      <c r="D2843" s="213"/>
      <c r="E2843" s="214"/>
      <c r="F2843" s="214"/>
      <c r="G2843" s="214"/>
    </row>
    <row r="2844" spans="1:7" x14ac:dyDescent="0.2">
      <c r="A2844" s="213"/>
      <c r="B2844" s="214"/>
      <c r="C2844" s="213"/>
      <c r="D2844" s="213"/>
      <c r="E2844" s="214"/>
      <c r="F2844" s="214"/>
      <c r="G2844" s="214"/>
    </row>
    <row r="2845" spans="1:7" x14ac:dyDescent="0.2">
      <c r="A2845" s="213"/>
      <c r="B2845" s="214"/>
      <c r="C2845" s="213"/>
      <c r="D2845" s="213"/>
      <c r="E2845" s="214"/>
      <c r="F2845" s="214"/>
      <c r="G2845" s="214"/>
    </row>
    <row r="2846" spans="1:7" x14ac:dyDescent="0.2">
      <c r="A2846" s="213"/>
      <c r="B2846" s="214"/>
      <c r="C2846" s="213"/>
      <c r="D2846" s="213"/>
      <c r="E2846" s="214"/>
      <c r="F2846" s="214"/>
      <c r="G2846" s="214"/>
    </row>
    <row r="2847" spans="1:7" x14ac:dyDescent="0.2">
      <c r="A2847" s="213"/>
      <c r="B2847" s="214"/>
      <c r="C2847" s="213"/>
      <c r="D2847" s="213"/>
      <c r="E2847" s="214"/>
      <c r="F2847" s="214"/>
      <c r="G2847" s="214"/>
    </row>
    <row r="2848" spans="1:7" x14ac:dyDescent="0.2">
      <c r="A2848" s="213"/>
      <c r="B2848" s="214"/>
      <c r="C2848" s="213"/>
      <c r="D2848" s="213"/>
      <c r="E2848" s="214"/>
      <c r="F2848" s="214"/>
      <c r="G2848" s="214"/>
    </row>
    <row r="2849" spans="1:7" x14ac:dyDescent="0.2">
      <c r="A2849" s="213"/>
      <c r="B2849" s="214"/>
      <c r="C2849" s="213"/>
      <c r="D2849" s="213"/>
      <c r="E2849" s="214"/>
      <c r="F2849" s="214"/>
      <c r="G2849" s="214"/>
    </row>
    <row r="2850" spans="1:7" x14ac:dyDescent="0.2">
      <c r="A2850" s="213"/>
      <c r="B2850" s="214"/>
      <c r="C2850" s="213"/>
      <c r="D2850" s="213"/>
      <c r="E2850" s="214"/>
      <c r="F2850" s="214"/>
      <c r="G2850" s="214"/>
    </row>
    <row r="2851" spans="1:7" x14ac:dyDescent="0.2">
      <c r="A2851" s="213"/>
      <c r="B2851" s="214"/>
      <c r="C2851" s="213"/>
      <c r="D2851" s="213"/>
      <c r="E2851" s="214"/>
      <c r="F2851" s="214"/>
      <c r="G2851" s="214"/>
    </row>
    <row r="2852" spans="1:7" x14ac:dyDescent="0.2">
      <c r="A2852" s="213"/>
      <c r="B2852" s="214"/>
      <c r="C2852" s="213"/>
      <c r="D2852" s="213"/>
      <c r="E2852" s="214"/>
      <c r="F2852" s="214"/>
      <c r="G2852" s="214"/>
    </row>
    <row r="2853" spans="1:7" x14ac:dyDescent="0.2">
      <c r="A2853" s="213"/>
      <c r="B2853" s="214"/>
      <c r="C2853" s="213"/>
      <c r="D2853" s="213"/>
      <c r="E2853" s="214"/>
      <c r="F2853" s="214"/>
      <c r="G2853" s="214"/>
    </row>
    <row r="2854" spans="1:7" x14ac:dyDescent="0.2">
      <c r="A2854" s="213"/>
      <c r="B2854" s="214"/>
      <c r="C2854" s="213"/>
      <c r="D2854" s="213"/>
      <c r="E2854" s="214"/>
      <c r="F2854" s="214"/>
      <c r="G2854" s="214"/>
    </row>
    <row r="2855" spans="1:7" x14ac:dyDescent="0.2">
      <c r="A2855" s="213"/>
      <c r="B2855" s="214"/>
      <c r="C2855" s="213"/>
      <c r="D2855" s="213"/>
      <c r="E2855" s="214"/>
      <c r="F2855" s="214"/>
      <c r="G2855" s="214"/>
    </row>
    <row r="2856" spans="1:7" x14ac:dyDescent="0.2">
      <c r="A2856" s="213"/>
      <c r="B2856" s="214"/>
      <c r="C2856" s="213"/>
      <c r="D2856" s="213"/>
      <c r="E2856" s="214"/>
      <c r="F2856" s="214"/>
      <c r="G2856" s="214"/>
    </row>
    <row r="2857" spans="1:7" x14ac:dyDescent="0.2">
      <c r="A2857" s="213"/>
      <c r="B2857" s="214"/>
      <c r="C2857" s="213"/>
      <c r="D2857" s="213"/>
      <c r="E2857" s="214"/>
      <c r="F2857" s="214"/>
      <c r="G2857" s="214"/>
    </row>
    <row r="2858" spans="1:7" x14ac:dyDescent="0.2">
      <c r="A2858" s="213"/>
      <c r="B2858" s="214"/>
      <c r="C2858" s="213"/>
      <c r="D2858" s="213"/>
      <c r="E2858" s="214"/>
      <c r="F2858" s="214"/>
      <c r="G2858" s="214"/>
    </row>
    <row r="2859" spans="1:7" x14ac:dyDescent="0.2">
      <c r="A2859" s="213"/>
      <c r="B2859" s="214"/>
      <c r="C2859" s="213"/>
      <c r="D2859" s="213"/>
      <c r="E2859" s="214"/>
      <c r="F2859" s="214"/>
      <c r="G2859" s="214"/>
    </row>
    <row r="2860" spans="1:7" x14ac:dyDescent="0.2">
      <c r="A2860" s="213"/>
      <c r="B2860" s="214"/>
      <c r="C2860" s="213"/>
      <c r="D2860" s="213"/>
      <c r="E2860" s="214"/>
      <c r="F2860" s="214"/>
      <c r="G2860" s="214"/>
    </row>
    <row r="2861" spans="1:7" x14ac:dyDescent="0.2">
      <c r="A2861" s="213"/>
      <c r="B2861" s="214"/>
      <c r="C2861" s="213"/>
      <c r="D2861" s="213"/>
      <c r="E2861" s="214"/>
      <c r="F2861" s="214"/>
      <c r="G2861" s="214"/>
    </row>
    <row r="2862" spans="1:7" x14ac:dyDescent="0.2">
      <c r="A2862" s="213"/>
      <c r="B2862" s="214"/>
      <c r="C2862" s="213"/>
      <c r="D2862" s="213"/>
      <c r="E2862" s="214"/>
      <c r="F2862" s="214"/>
      <c r="G2862" s="214"/>
    </row>
    <row r="2863" spans="1:7" x14ac:dyDescent="0.2">
      <c r="A2863" s="213"/>
      <c r="B2863" s="214"/>
      <c r="C2863" s="213"/>
      <c r="D2863" s="213"/>
      <c r="E2863" s="214"/>
      <c r="F2863" s="214"/>
      <c r="G2863" s="214"/>
    </row>
    <row r="2864" spans="1:7" x14ac:dyDescent="0.2">
      <c r="A2864" s="213"/>
      <c r="B2864" s="214"/>
      <c r="C2864" s="213"/>
      <c r="D2864" s="213"/>
      <c r="E2864" s="214"/>
      <c r="F2864" s="214"/>
      <c r="G2864" s="214"/>
    </row>
    <row r="2865" spans="1:7" x14ac:dyDescent="0.2">
      <c r="A2865" s="213"/>
      <c r="B2865" s="214"/>
      <c r="C2865" s="213"/>
      <c r="D2865" s="213"/>
      <c r="E2865" s="214"/>
      <c r="F2865" s="214"/>
      <c r="G2865" s="214"/>
    </row>
    <row r="2866" spans="1:7" x14ac:dyDescent="0.2">
      <c r="A2866" s="213"/>
      <c r="B2866" s="214"/>
      <c r="C2866" s="213"/>
      <c r="D2866" s="213"/>
      <c r="E2866" s="214"/>
      <c r="F2866" s="214"/>
      <c r="G2866" s="214"/>
    </row>
    <row r="2867" spans="1:7" x14ac:dyDescent="0.2">
      <c r="A2867" s="213"/>
      <c r="B2867" s="214"/>
      <c r="C2867" s="213"/>
      <c r="D2867" s="213"/>
      <c r="E2867" s="214"/>
      <c r="F2867" s="214"/>
      <c r="G2867" s="214"/>
    </row>
    <row r="2868" spans="1:7" x14ac:dyDescent="0.2">
      <c r="A2868" s="213"/>
      <c r="B2868" s="214"/>
      <c r="C2868" s="213"/>
      <c r="D2868" s="213"/>
      <c r="E2868" s="214"/>
      <c r="F2868" s="214"/>
      <c r="G2868" s="214"/>
    </row>
    <row r="2869" spans="1:7" x14ac:dyDescent="0.2">
      <c r="A2869" s="213"/>
      <c r="B2869" s="214"/>
      <c r="C2869" s="213"/>
      <c r="D2869" s="213"/>
      <c r="E2869" s="214"/>
      <c r="F2869" s="214"/>
      <c r="G2869" s="214"/>
    </row>
    <row r="2870" spans="1:7" x14ac:dyDescent="0.2">
      <c r="A2870" s="213"/>
      <c r="B2870" s="214"/>
      <c r="C2870" s="213"/>
      <c r="D2870" s="213"/>
      <c r="E2870" s="214"/>
      <c r="F2870" s="214"/>
      <c r="G2870" s="214"/>
    </row>
    <row r="2871" spans="1:7" x14ac:dyDescent="0.2">
      <c r="A2871" s="213"/>
      <c r="B2871" s="214"/>
      <c r="C2871" s="213"/>
      <c r="D2871" s="213"/>
      <c r="E2871" s="214"/>
      <c r="F2871" s="214"/>
      <c r="G2871" s="214"/>
    </row>
    <row r="2872" spans="1:7" x14ac:dyDescent="0.2">
      <c r="A2872" s="213"/>
      <c r="B2872" s="214"/>
      <c r="C2872" s="213"/>
      <c r="D2872" s="213"/>
      <c r="E2872" s="214"/>
      <c r="F2872" s="214"/>
      <c r="G2872" s="214"/>
    </row>
    <row r="2873" spans="1:7" x14ac:dyDescent="0.2">
      <c r="A2873" s="213"/>
      <c r="B2873" s="214"/>
      <c r="C2873" s="213"/>
      <c r="D2873" s="213"/>
      <c r="E2873" s="214"/>
      <c r="F2873" s="214"/>
      <c r="G2873" s="214"/>
    </row>
    <row r="2874" spans="1:7" x14ac:dyDescent="0.2">
      <c r="A2874" s="213"/>
      <c r="B2874" s="214"/>
      <c r="C2874" s="213"/>
      <c r="D2874" s="213"/>
      <c r="E2874" s="214"/>
      <c r="F2874" s="214"/>
      <c r="G2874" s="214"/>
    </row>
    <row r="2875" spans="1:7" x14ac:dyDescent="0.2">
      <c r="A2875" s="213"/>
      <c r="B2875" s="214"/>
      <c r="C2875" s="213"/>
      <c r="D2875" s="213"/>
      <c r="E2875" s="214"/>
      <c r="F2875" s="214"/>
      <c r="G2875" s="214"/>
    </row>
    <row r="2876" spans="1:7" x14ac:dyDescent="0.2">
      <c r="A2876" s="213"/>
      <c r="B2876" s="214"/>
      <c r="C2876" s="213"/>
      <c r="D2876" s="213"/>
      <c r="E2876" s="214"/>
      <c r="F2876" s="214"/>
      <c r="G2876" s="214"/>
    </row>
    <row r="2877" spans="1:7" x14ac:dyDescent="0.2">
      <c r="A2877" s="213"/>
      <c r="B2877" s="214"/>
      <c r="C2877" s="213"/>
      <c r="D2877" s="213"/>
      <c r="E2877" s="214"/>
      <c r="F2877" s="214"/>
      <c r="G2877" s="214"/>
    </row>
    <row r="2878" spans="1:7" x14ac:dyDescent="0.2">
      <c r="A2878" s="213"/>
      <c r="B2878" s="214"/>
      <c r="C2878" s="213"/>
      <c r="D2878" s="213"/>
      <c r="E2878" s="214"/>
      <c r="F2878" s="214"/>
      <c r="G2878" s="214"/>
    </row>
    <row r="2879" spans="1:7" x14ac:dyDescent="0.2">
      <c r="A2879" s="213"/>
      <c r="B2879" s="214"/>
      <c r="C2879" s="213"/>
      <c r="D2879" s="213"/>
      <c r="E2879" s="214"/>
      <c r="F2879" s="214"/>
      <c r="G2879" s="214"/>
    </row>
    <row r="2880" spans="1:7" x14ac:dyDescent="0.2">
      <c r="A2880" s="213"/>
      <c r="B2880" s="214"/>
      <c r="C2880" s="213"/>
      <c r="D2880" s="213"/>
      <c r="E2880" s="214"/>
      <c r="F2880" s="214"/>
      <c r="G2880" s="214"/>
    </row>
    <row r="2881" spans="1:7" x14ac:dyDescent="0.2">
      <c r="A2881" s="213"/>
      <c r="B2881" s="214"/>
      <c r="C2881" s="213"/>
      <c r="D2881" s="213"/>
      <c r="E2881" s="214"/>
      <c r="F2881" s="214"/>
      <c r="G2881" s="214"/>
    </row>
    <row r="2882" spans="1:7" x14ac:dyDescent="0.2">
      <c r="A2882" s="213"/>
      <c r="B2882" s="214"/>
      <c r="C2882" s="213"/>
      <c r="D2882" s="213"/>
      <c r="E2882" s="214"/>
      <c r="F2882" s="214"/>
      <c r="G2882" s="214"/>
    </row>
    <row r="2883" spans="1:7" x14ac:dyDescent="0.2">
      <c r="A2883" s="213"/>
      <c r="B2883" s="214"/>
      <c r="C2883" s="213"/>
      <c r="D2883" s="213"/>
      <c r="E2883" s="214"/>
      <c r="F2883" s="214"/>
      <c r="G2883" s="214"/>
    </row>
    <row r="2884" spans="1:7" x14ac:dyDescent="0.2">
      <c r="A2884" s="213"/>
      <c r="B2884" s="214"/>
      <c r="C2884" s="213"/>
      <c r="D2884" s="213"/>
      <c r="E2884" s="214"/>
      <c r="F2884" s="214"/>
      <c r="G2884" s="214"/>
    </row>
    <row r="2885" spans="1:7" x14ac:dyDescent="0.2">
      <c r="A2885" s="213"/>
      <c r="B2885" s="214"/>
      <c r="C2885" s="213"/>
      <c r="D2885" s="213"/>
      <c r="E2885" s="214"/>
      <c r="F2885" s="214"/>
      <c r="G2885" s="214"/>
    </row>
    <row r="2886" spans="1:7" x14ac:dyDescent="0.2">
      <c r="A2886" s="213"/>
      <c r="B2886" s="214"/>
      <c r="C2886" s="213"/>
      <c r="D2886" s="213"/>
      <c r="E2886" s="214"/>
      <c r="F2886" s="214"/>
      <c r="G2886" s="214"/>
    </row>
    <row r="2887" spans="1:7" x14ac:dyDescent="0.2">
      <c r="A2887" s="213"/>
      <c r="B2887" s="214"/>
      <c r="C2887" s="213"/>
      <c r="D2887" s="213"/>
      <c r="E2887" s="214"/>
      <c r="F2887" s="214"/>
      <c r="G2887" s="214"/>
    </row>
    <row r="2888" spans="1:7" x14ac:dyDescent="0.2">
      <c r="A2888" s="213"/>
      <c r="B2888" s="214"/>
      <c r="C2888" s="213"/>
      <c r="D2888" s="213"/>
      <c r="E2888" s="214"/>
      <c r="F2888" s="214"/>
      <c r="G2888" s="214"/>
    </row>
    <row r="2889" spans="1:7" x14ac:dyDescent="0.2">
      <c r="A2889" s="213"/>
      <c r="B2889" s="214"/>
      <c r="C2889" s="213"/>
      <c r="D2889" s="213"/>
      <c r="E2889" s="214"/>
      <c r="F2889" s="214"/>
      <c r="G2889" s="214"/>
    </row>
    <row r="2890" spans="1:7" x14ac:dyDescent="0.2">
      <c r="A2890" s="213"/>
      <c r="B2890" s="214"/>
      <c r="C2890" s="213"/>
      <c r="D2890" s="213"/>
      <c r="E2890" s="214"/>
      <c r="F2890" s="214"/>
      <c r="G2890" s="214"/>
    </row>
    <row r="2891" spans="1:7" x14ac:dyDescent="0.2">
      <c r="A2891" s="213"/>
      <c r="B2891" s="214"/>
      <c r="C2891" s="213"/>
      <c r="D2891" s="213"/>
      <c r="E2891" s="214"/>
      <c r="F2891" s="214"/>
      <c r="G2891" s="214"/>
    </row>
    <row r="2892" spans="1:7" x14ac:dyDescent="0.2">
      <c r="A2892" s="213"/>
      <c r="B2892" s="214"/>
      <c r="C2892" s="213"/>
      <c r="D2892" s="213"/>
      <c r="E2892" s="214"/>
      <c r="F2892" s="214"/>
      <c r="G2892" s="214"/>
    </row>
    <row r="2893" spans="1:7" x14ac:dyDescent="0.2">
      <c r="A2893" s="213"/>
      <c r="B2893" s="214"/>
      <c r="C2893" s="213"/>
      <c r="D2893" s="213"/>
      <c r="E2893" s="214"/>
      <c r="F2893" s="214"/>
      <c r="G2893" s="214"/>
    </row>
    <row r="2894" spans="1:7" x14ac:dyDescent="0.2">
      <c r="A2894" s="213"/>
      <c r="B2894" s="214"/>
      <c r="C2894" s="213"/>
      <c r="D2894" s="213"/>
      <c r="E2894" s="214"/>
      <c r="F2894" s="214"/>
      <c r="G2894" s="214"/>
    </row>
    <row r="2895" spans="1:7" x14ac:dyDescent="0.2">
      <c r="A2895" s="213"/>
      <c r="B2895" s="214"/>
      <c r="C2895" s="213"/>
      <c r="D2895" s="213"/>
      <c r="E2895" s="214"/>
      <c r="F2895" s="214"/>
      <c r="G2895" s="214"/>
    </row>
    <row r="2896" spans="1:7" x14ac:dyDescent="0.2">
      <c r="A2896" s="213"/>
      <c r="B2896" s="214"/>
      <c r="C2896" s="213"/>
      <c r="D2896" s="213"/>
      <c r="E2896" s="214"/>
      <c r="F2896" s="214"/>
      <c r="G2896" s="214"/>
    </row>
    <row r="2897" spans="1:7" x14ac:dyDescent="0.2">
      <c r="A2897" s="213"/>
      <c r="B2897" s="214"/>
      <c r="C2897" s="213"/>
      <c r="D2897" s="213"/>
      <c r="E2897" s="214"/>
      <c r="F2897" s="214"/>
      <c r="G2897" s="214"/>
    </row>
    <row r="2898" spans="1:7" x14ac:dyDescent="0.2">
      <c r="A2898" s="213"/>
      <c r="B2898" s="214"/>
      <c r="C2898" s="213"/>
      <c r="D2898" s="213"/>
      <c r="E2898" s="214"/>
      <c r="F2898" s="214"/>
      <c r="G2898" s="214"/>
    </row>
    <row r="2899" spans="1:7" x14ac:dyDescent="0.2">
      <c r="A2899" s="213"/>
      <c r="B2899" s="214"/>
      <c r="C2899" s="213"/>
      <c r="D2899" s="213"/>
      <c r="E2899" s="214"/>
      <c r="F2899" s="214"/>
      <c r="G2899" s="214"/>
    </row>
    <row r="2900" spans="1:7" x14ac:dyDescent="0.2">
      <c r="A2900" s="213"/>
      <c r="B2900" s="214"/>
      <c r="C2900" s="213"/>
      <c r="D2900" s="213"/>
      <c r="E2900" s="214"/>
      <c r="F2900" s="214"/>
      <c r="G2900" s="214"/>
    </row>
    <row r="2901" spans="1:7" x14ac:dyDescent="0.2">
      <c r="A2901" s="213"/>
      <c r="B2901" s="214"/>
      <c r="C2901" s="213"/>
      <c r="D2901" s="213"/>
      <c r="E2901" s="214"/>
      <c r="F2901" s="214"/>
      <c r="G2901" s="214"/>
    </row>
    <row r="2902" spans="1:7" x14ac:dyDescent="0.2">
      <c r="A2902" s="213"/>
      <c r="B2902" s="214"/>
      <c r="C2902" s="213"/>
      <c r="D2902" s="213"/>
      <c r="E2902" s="214"/>
      <c r="F2902" s="214"/>
      <c r="G2902" s="214"/>
    </row>
    <row r="2903" spans="1:7" x14ac:dyDescent="0.2">
      <c r="A2903" s="213"/>
      <c r="B2903" s="214"/>
      <c r="C2903" s="213"/>
      <c r="D2903" s="213"/>
      <c r="E2903" s="214"/>
      <c r="F2903" s="214"/>
      <c r="G2903" s="214"/>
    </row>
    <row r="2904" spans="1:7" x14ac:dyDescent="0.2">
      <c r="A2904" s="213"/>
      <c r="B2904" s="214"/>
      <c r="C2904" s="213"/>
      <c r="D2904" s="213"/>
      <c r="E2904" s="214"/>
      <c r="F2904" s="214"/>
      <c r="G2904" s="214"/>
    </row>
    <row r="2905" spans="1:7" x14ac:dyDescent="0.2">
      <c r="A2905" s="213"/>
      <c r="B2905" s="214"/>
      <c r="C2905" s="213"/>
      <c r="D2905" s="213"/>
      <c r="E2905" s="214"/>
      <c r="F2905" s="214"/>
      <c r="G2905" s="214"/>
    </row>
    <row r="2906" spans="1:7" x14ac:dyDescent="0.2">
      <c r="A2906" s="213"/>
      <c r="B2906" s="214"/>
      <c r="C2906" s="213"/>
      <c r="D2906" s="213"/>
      <c r="E2906" s="214"/>
      <c r="F2906" s="214"/>
      <c r="G2906" s="214"/>
    </row>
    <row r="2907" spans="1:7" x14ac:dyDescent="0.2">
      <c r="A2907" s="213"/>
      <c r="B2907" s="214"/>
      <c r="C2907" s="213"/>
      <c r="D2907" s="213"/>
      <c r="E2907" s="214"/>
      <c r="F2907" s="214"/>
      <c r="G2907" s="214"/>
    </row>
    <row r="2908" spans="1:7" x14ac:dyDescent="0.2">
      <c r="A2908" s="213"/>
      <c r="B2908" s="214"/>
      <c r="C2908" s="213"/>
      <c r="D2908" s="213"/>
      <c r="E2908" s="214"/>
      <c r="F2908" s="214"/>
      <c r="G2908" s="214"/>
    </row>
    <row r="2909" spans="1:7" x14ac:dyDescent="0.2">
      <c r="A2909" s="213"/>
      <c r="B2909" s="214"/>
      <c r="C2909" s="213"/>
      <c r="D2909" s="213"/>
      <c r="E2909" s="214"/>
      <c r="F2909" s="214"/>
      <c r="G2909" s="214"/>
    </row>
    <row r="2910" spans="1:7" x14ac:dyDescent="0.2">
      <c r="A2910" s="213"/>
      <c r="B2910" s="214"/>
      <c r="C2910" s="213"/>
      <c r="D2910" s="213"/>
      <c r="E2910" s="214"/>
      <c r="F2910" s="214"/>
      <c r="G2910" s="214"/>
    </row>
    <row r="2911" spans="1:7" x14ac:dyDescent="0.2">
      <c r="A2911" s="213"/>
      <c r="B2911" s="214"/>
      <c r="C2911" s="213"/>
      <c r="D2911" s="213"/>
      <c r="E2911" s="214"/>
      <c r="F2911" s="214"/>
      <c r="G2911" s="214"/>
    </row>
    <row r="2912" spans="1:7" x14ac:dyDescent="0.2">
      <c r="A2912" s="213"/>
      <c r="B2912" s="214"/>
      <c r="C2912" s="213"/>
      <c r="D2912" s="213"/>
      <c r="E2912" s="214"/>
      <c r="F2912" s="214"/>
      <c r="G2912" s="214"/>
    </row>
    <row r="2913" spans="1:7" x14ac:dyDescent="0.2">
      <c r="A2913" s="213"/>
      <c r="B2913" s="214"/>
      <c r="C2913" s="213"/>
      <c r="D2913" s="213"/>
      <c r="E2913" s="214"/>
      <c r="F2913" s="214"/>
      <c r="G2913" s="214"/>
    </row>
    <row r="2914" spans="1:7" x14ac:dyDescent="0.2">
      <c r="A2914" s="213"/>
      <c r="B2914" s="214"/>
      <c r="C2914" s="213"/>
      <c r="D2914" s="213"/>
      <c r="E2914" s="214"/>
      <c r="F2914" s="214"/>
      <c r="G2914" s="214"/>
    </row>
    <row r="2915" spans="1:7" x14ac:dyDescent="0.2">
      <c r="A2915" s="213"/>
      <c r="B2915" s="214"/>
      <c r="C2915" s="213"/>
      <c r="D2915" s="213"/>
      <c r="E2915" s="214"/>
      <c r="F2915" s="214"/>
      <c r="G2915" s="214"/>
    </row>
    <row r="2916" spans="1:7" x14ac:dyDescent="0.2">
      <c r="A2916" s="213"/>
      <c r="B2916" s="214"/>
      <c r="C2916" s="213"/>
      <c r="D2916" s="213"/>
      <c r="E2916" s="214"/>
      <c r="F2916" s="214"/>
      <c r="G2916" s="214"/>
    </row>
    <row r="2917" spans="1:7" x14ac:dyDescent="0.2">
      <c r="A2917" s="213"/>
      <c r="B2917" s="214"/>
      <c r="C2917" s="213"/>
      <c r="D2917" s="213"/>
      <c r="E2917" s="214"/>
      <c r="F2917" s="214"/>
      <c r="G2917" s="214"/>
    </row>
    <row r="2918" spans="1:7" x14ac:dyDescent="0.2">
      <c r="A2918" s="213"/>
      <c r="B2918" s="214"/>
      <c r="C2918" s="213"/>
      <c r="D2918" s="213"/>
      <c r="E2918" s="214"/>
      <c r="F2918" s="214"/>
      <c r="G2918" s="214"/>
    </row>
    <row r="2919" spans="1:7" x14ac:dyDescent="0.2">
      <c r="A2919" s="213"/>
      <c r="B2919" s="214"/>
      <c r="C2919" s="213"/>
      <c r="D2919" s="213"/>
      <c r="E2919" s="214"/>
      <c r="F2919" s="214"/>
      <c r="G2919" s="214"/>
    </row>
    <row r="2920" spans="1:7" x14ac:dyDescent="0.2">
      <c r="A2920" s="213"/>
      <c r="B2920" s="214"/>
      <c r="C2920" s="213"/>
      <c r="D2920" s="213"/>
      <c r="E2920" s="214"/>
      <c r="F2920" s="214"/>
      <c r="G2920" s="214"/>
    </row>
    <row r="2921" spans="1:7" x14ac:dyDescent="0.2">
      <c r="A2921" s="213"/>
      <c r="B2921" s="214"/>
      <c r="C2921" s="213"/>
      <c r="D2921" s="213"/>
      <c r="E2921" s="214"/>
      <c r="F2921" s="214"/>
      <c r="G2921" s="214"/>
    </row>
    <row r="2922" spans="1:7" x14ac:dyDescent="0.2">
      <c r="A2922" s="213"/>
      <c r="B2922" s="214"/>
      <c r="C2922" s="213"/>
      <c r="D2922" s="213"/>
      <c r="E2922" s="214"/>
      <c r="F2922" s="214"/>
      <c r="G2922" s="214"/>
    </row>
    <row r="2923" spans="1:7" x14ac:dyDescent="0.2">
      <c r="A2923" s="213"/>
      <c r="B2923" s="214"/>
      <c r="C2923" s="213"/>
      <c r="D2923" s="213"/>
      <c r="E2923" s="214"/>
      <c r="F2923" s="214"/>
      <c r="G2923" s="214"/>
    </row>
    <row r="2924" spans="1:7" x14ac:dyDescent="0.2">
      <c r="A2924" s="213"/>
      <c r="B2924" s="214"/>
      <c r="C2924" s="213"/>
      <c r="D2924" s="213"/>
      <c r="E2924" s="214"/>
      <c r="F2924" s="214"/>
      <c r="G2924" s="214"/>
    </row>
    <row r="2925" spans="1:7" x14ac:dyDescent="0.2">
      <c r="A2925" s="213"/>
      <c r="B2925" s="214"/>
      <c r="C2925" s="213"/>
      <c r="D2925" s="213"/>
      <c r="E2925" s="214"/>
      <c r="F2925" s="214"/>
      <c r="G2925" s="214"/>
    </row>
    <row r="2926" spans="1:7" x14ac:dyDescent="0.2">
      <c r="A2926" s="213"/>
      <c r="B2926" s="214"/>
      <c r="C2926" s="213"/>
      <c r="D2926" s="213"/>
      <c r="E2926" s="214"/>
      <c r="F2926" s="214"/>
      <c r="G2926" s="214"/>
    </row>
    <row r="2927" spans="1:7" x14ac:dyDescent="0.2">
      <c r="A2927" s="213"/>
      <c r="B2927" s="214"/>
      <c r="C2927" s="213"/>
      <c r="D2927" s="213"/>
      <c r="E2927" s="214"/>
      <c r="F2927" s="214"/>
      <c r="G2927" s="214"/>
    </row>
    <row r="2928" spans="1:7" x14ac:dyDescent="0.2">
      <c r="A2928" s="213"/>
      <c r="B2928" s="214"/>
      <c r="C2928" s="213"/>
      <c r="D2928" s="213"/>
      <c r="E2928" s="214"/>
      <c r="F2928" s="214"/>
      <c r="G2928" s="214"/>
    </row>
    <row r="2929" spans="1:7" x14ac:dyDescent="0.2">
      <c r="A2929" s="213"/>
      <c r="B2929" s="214"/>
      <c r="C2929" s="213"/>
      <c r="D2929" s="213"/>
      <c r="E2929" s="214"/>
      <c r="F2929" s="214"/>
      <c r="G2929" s="214"/>
    </row>
    <row r="2930" spans="1:7" x14ac:dyDescent="0.2">
      <c r="A2930" s="213"/>
      <c r="B2930" s="214"/>
      <c r="C2930" s="213"/>
      <c r="D2930" s="213"/>
      <c r="E2930" s="214"/>
      <c r="F2930" s="214"/>
      <c r="G2930" s="214"/>
    </row>
    <row r="2931" spans="1:7" x14ac:dyDescent="0.2">
      <c r="A2931" s="213"/>
      <c r="B2931" s="214"/>
      <c r="C2931" s="213"/>
      <c r="D2931" s="213"/>
      <c r="E2931" s="214"/>
      <c r="F2931" s="214"/>
      <c r="G2931" s="214"/>
    </row>
    <row r="2932" spans="1:7" x14ac:dyDescent="0.2">
      <c r="A2932" s="213"/>
      <c r="B2932" s="214"/>
      <c r="C2932" s="213"/>
      <c r="D2932" s="213"/>
      <c r="E2932" s="214"/>
      <c r="F2932" s="214"/>
      <c r="G2932" s="214"/>
    </row>
    <row r="2933" spans="1:7" x14ac:dyDescent="0.2">
      <c r="A2933" s="213"/>
      <c r="B2933" s="214"/>
      <c r="C2933" s="213"/>
      <c r="D2933" s="213"/>
      <c r="E2933" s="214"/>
      <c r="F2933" s="214"/>
      <c r="G2933" s="214"/>
    </row>
    <row r="2934" spans="1:7" x14ac:dyDescent="0.2">
      <c r="A2934" s="213"/>
      <c r="B2934" s="214"/>
      <c r="C2934" s="213"/>
      <c r="D2934" s="213"/>
      <c r="E2934" s="214"/>
      <c r="F2934" s="214"/>
      <c r="G2934" s="214"/>
    </row>
    <row r="2935" spans="1:7" x14ac:dyDescent="0.2">
      <c r="A2935" s="213"/>
      <c r="B2935" s="214"/>
      <c r="C2935" s="213"/>
      <c r="D2935" s="213"/>
      <c r="E2935" s="214"/>
      <c r="F2935" s="214"/>
      <c r="G2935" s="214"/>
    </row>
    <row r="2936" spans="1:7" x14ac:dyDescent="0.2">
      <c r="A2936" s="213"/>
      <c r="B2936" s="214"/>
      <c r="C2936" s="213"/>
      <c r="D2936" s="213"/>
      <c r="E2936" s="214"/>
      <c r="F2936" s="214"/>
      <c r="G2936" s="214"/>
    </row>
    <row r="2937" spans="1:7" x14ac:dyDescent="0.2">
      <c r="A2937" s="213"/>
      <c r="B2937" s="214"/>
      <c r="C2937" s="213"/>
      <c r="D2937" s="213"/>
      <c r="E2937" s="214"/>
      <c r="F2937" s="214"/>
      <c r="G2937" s="214"/>
    </row>
    <row r="2938" spans="1:7" x14ac:dyDescent="0.2">
      <c r="A2938" s="213"/>
      <c r="B2938" s="214"/>
      <c r="C2938" s="213"/>
      <c r="D2938" s="213"/>
      <c r="E2938" s="214"/>
      <c r="F2938" s="214"/>
      <c r="G2938" s="214"/>
    </row>
    <row r="2939" spans="1:7" x14ac:dyDescent="0.2">
      <c r="A2939" s="213"/>
      <c r="B2939" s="214"/>
      <c r="C2939" s="213"/>
      <c r="D2939" s="213"/>
      <c r="E2939" s="214"/>
      <c r="F2939" s="214"/>
      <c r="G2939" s="214"/>
    </row>
    <row r="2940" spans="1:7" x14ac:dyDescent="0.2">
      <c r="A2940" s="213"/>
      <c r="B2940" s="214"/>
      <c r="C2940" s="213"/>
      <c r="D2940" s="213"/>
      <c r="E2940" s="214"/>
      <c r="F2940" s="214"/>
      <c r="G2940" s="214"/>
    </row>
    <row r="2941" spans="1:7" x14ac:dyDescent="0.2">
      <c r="A2941" s="213"/>
      <c r="B2941" s="214"/>
      <c r="C2941" s="213"/>
      <c r="D2941" s="213"/>
      <c r="E2941" s="214"/>
      <c r="F2941" s="214"/>
      <c r="G2941" s="214"/>
    </row>
    <row r="2942" spans="1:7" x14ac:dyDescent="0.2">
      <c r="A2942" s="213"/>
      <c r="B2942" s="214"/>
      <c r="C2942" s="213"/>
      <c r="D2942" s="213"/>
      <c r="E2942" s="214"/>
      <c r="F2942" s="214"/>
      <c r="G2942" s="214"/>
    </row>
    <row r="2943" spans="1:7" x14ac:dyDescent="0.2">
      <c r="A2943" s="213"/>
      <c r="B2943" s="214"/>
      <c r="C2943" s="213"/>
      <c r="D2943" s="213"/>
      <c r="E2943" s="214"/>
      <c r="F2943" s="214"/>
      <c r="G2943" s="214"/>
    </row>
    <row r="2944" spans="1:7" x14ac:dyDescent="0.2">
      <c r="A2944" s="213"/>
      <c r="B2944" s="214"/>
      <c r="C2944" s="213"/>
      <c r="D2944" s="213"/>
      <c r="E2944" s="214"/>
      <c r="F2944" s="214"/>
      <c r="G2944" s="214"/>
    </row>
    <row r="2945" spans="1:7" x14ac:dyDescent="0.2">
      <c r="A2945" s="213"/>
      <c r="B2945" s="214"/>
      <c r="C2945" s="213"/>
      <c r="D2945" s="213"/>
      <c r="E2945" s="214"/>
      <c r="F2945" s="214"/>
      <c r="G2945" s="214"/>
    </row>
    <row r="2946" spans="1:7" x14ac:dyDescent="0.2">
      <c r="A2946" s="213"/>
      <c r="B2946" s="214"/>
      <c r="C2946" s="213"/>
      <c r="D2946" s="213"/>
      <c r="E2946" s="214"/>
      <c r="F2946" s="214"/>
      <c r="G2946" s="214"/>
    </row>
    <row r="2947" spans="1:7" x14ac:dyDescent="0.2">
      <c r="A2947" s="213"/>
      <c r="B2947" s="214"/>
      <c r="C2947" s="213"/>
      <c r="D2947" s="213"/>
      <c r="E2947" s="214"/>
      <c r="F2947" s="214"/>
      <c r="G2947" s="214"/>
    </row>
    <row r="2948" spans="1:7" x14ac:dyDescent="0.2">
      <c r="A2948" s="213"/>
      <c r="B2948" s="214"/>
      <c r="C2948" s="213"/>
      <c r="D2948" s="213"/>
      <c r="E2948" s="214"/>
      <c r="F2948" s="214"/>
      <c r="G2948" s="214"/>
    </row>
    <row r="2949" spans="1:7" x14ac:dyDescent="0.2">
      <c r="A2949" s="213"/>
      <c r="B2949" s="214"/>
      <c r="C2949" s="213"/>
      <c r="D2949" s="213"/>
      <c r="E2949" s="214"/>
      <c r="F2949" s="214"/>
      <c r="G2949" s="214"/>
    </row>
    <row r="2950" spans="1:7" x14ac:dyDescent="0.2">
      <c r="A2950" s="213"/>
      <c r="B2950" s="214"/>
      <c r="C2950" s="213"/>
      <c r="D2950" s="213"/>
      <c r="E2950" s="214"/>
      <c r="F2950" s="214"/>
      <c r="G2950" s="214"/>
    </row>
    <row r="2951" spans="1:7" x14ac:dyDescent="0.2">
      <c r="A2951" s="213"/>
      <c r="B2951" s="214"/>
      <c r="C2951" s="213"/>
      <c r="D2951" s="213"/>
      <c r="E2951" s="214"/>
      <c r="F2951" s="214"/>
      <c r="G2951" s="214"/>
    </row>
    <row r="2952" spans="1:7" x14ac:dyDescent="0.2">
      <c r="A2952" s="213"/>
      <c r="B2952" s="214"/>
      <c r="C2952" s="213"/>
      <c r="D2952" s="213"/>
      <c r="E2952" s="214"/>
      <c r="F2952" s="214"/>
      <c r="G2952" s="214"/>
    </row>
    <row r="2953" spans="1:7" x14ac:dyDescent="0.2">
      <c r="A2953" s="213"/>
      <c r="B2953" s="214"/>
      <c r="C2953" s="213"/>
      <c r="D2953" s="213"/>
      <c r="E2953" s="214"/>
      <c r="F2953" s="214"/>
      <c r="G2953" s="214"/>
    </row>
    <row r="2954" spans="1:7" x14ac:dyDescent="0.2">
      <c r="A2954" s="213"/>
      <c r="B2954" s="214"/>
      <c r="C2954" s="213"/>
      <c r="D2954" s="213"/>
      <c r="E2954" s="214"/>
      <c r="F2954" s="214"/>
      <c r="G2954" s="214"/>
    </row>
    <row r="2955" spans="1:7" x14ac:dyDescent="0.2">
      <c r="A2955" s="213"/>
      <c r="B2955" s="214"/>
      <c r="C2955" s="213"/>
      <c r="D2955" s="213"/>
      <c r="E2955" s="214"/>
      <c r="F2955" s="214"/>
      <c r="G2955" s="214"/>
    </row>
    <row r="2956" spans="1:7" x14ac:dyDescent="0.2">
      <c r="A2956" s="213"/>
      <c r="B2956" s="214"/>
      <c r="C2956" s="213"/>
      <c r="D2956" s="213"/>
      <c r="E2956" s="214"/>
      <c r="F2956" s="214"/>
      <c r="G2956" s="214"/>
    </row>
    <row r="2957" spans="1:7" x14ac:dyDescent="0.2">
      <c r="A2957" s="213"/>
      <c r="B2957" s="214"/>
      <c r="C2957" s="213"/>
      <c r="D2957" s="213"/>
      <c r="E2957" s="214"/>
      <c r="F2957" s="214"/>
      <c r="G2957" s="214"/>
    </row>
    <row r="2958" spans="1:7" x14ac:dyDescent="0.2">
      <c r="A2958" s="213"/>
      <c r="B2958" s="214"/>
      <c r="C2958" s="213"/>
      <c r="D2958" s="213"/>
      <c r="E2958" s="214"/>
      <c r="F2958" s="214"/>
      <c r="G2958" s="214"/>
    </row>
    <row r="2959" spans="1:7" x14ac:dyDescent="0.2">
      <c r="A2959" s="213"/>
      <c r="B2959" s="214"/>
      <c r="C2959" s="213"/>
      <c r="D2959" s="213"/>
      <c r="E2959" s="214"/>
      <c r="F2959" s="214"/>
      <c r="G2959" s="214"/>
    </row>
    <row r="2960" spans="1:7" x14ac:dyDescent="0.2">
      <c r="A2960" s="213"/>
      <c r="B2960" s="214"/>
      <c r="C2960" s="213"/>
      <c r="D2960" s="213"/>
      <c r="E2960" s="214"/>
      <c r="F2960" s="214"/>
      <c r="G2960" s="214"/>
    </row>
    <row r="2961" spans="1:7" x14ac:dyDescent="0.2">
      <c r="A2961" s="213"/>
      <c r="B2961" s="214"/>
      <c r="C2961" s="213"/>
      <c r="D2961" s="213"/>
      <c r="E2961" s="214"/>
      <c r="F2961" s="214"/>
      <c r="G2961" s="214"/>
    </row>
    <row r="2962" spans="1:7" x14ac:dyDescent="0.2">
      <c r="A2962" s="213"/>
      <c r="B2962" s="214"/>
      <c r="C2962" s="213"/>
      <c r="D2962" s="213"/>
      <c r="E2962" s="214"/>
      <c r="F2962" s="214"/>
      <c r="G2962" s="214"/>
    </row>
    <row r="2963" spans="1:7" x14ac:dyDescent="0.2">
      <c r="A2963" s="213"/>
      <c r="B2963" s="214"/>
      <c r="C2963" s="213"/>
      <c r="D2963" s="213"/>
      <c r="E2963" s="214"/>
      <c r="F2963" s="214"/>
      <c r="G2963" s="214"/>
    </row>
    <row r="2964" spans="1:7" x14ac:dyDescent="0.2">
      <c r="A2964" s="213"/>
      <c r="B2964" s="214"/>
      <c r="C2964" s="213"/>
      <c r="D2964" s="213"/>
      <c r="E2964" s="214"/>
      <c r="F2964" s="214"/>
      <c r="G2964" s="214"/>
    </row>
    <row r="2965" spans="1:7" x14ac:dyDescent="0.2">
      <c r="A2965" s="213"/>
      <c r="B2965" s="214"/>
      <c r="C2965" s="213"/>
      <c r="D2965" s="213"/>
      <c r="E2965" s="214"/>
      <c r="F2965" s="214"/>
      <c r="G2965" s="214"/>
    </row>
    <row r="2966" spans="1:7" x14ac:dyDescent="0.2">
      <c r="A2966" s="213"/>
      <c r="B2966" s="214"/>
      <c r="C2966" s="213"/>
      <c r="D2966" s="213"/>
      <c r="E2966" s="214"/>
      <c r="F2966" s="214"/>
      <c r="G2966" s="214"/>
    </row>
    <row r="2967" spans="1:7" x14ac:dyDescent="0.2">
      <c r="A2967" s="213"/>
      <c r="B2967" s="214"/>
      <c r="C2967" s="213"/>
      <c r="D2967" s="213"/>
      <c r="E2967" s="214"/>
      <c r="F2967" s="214"/>
      <c r="G2967" s="214"/>
    </row>
    <row r="2968" spans="1:7" x14ac:dyDescent="0.2">
      <c r="A2968" s="213"/>
      <c r="B2968" s="214"/>
      <c r="C2968" s="213"/>
      <c r="D2968" s="213"/>
      <c r="E2968" s="214"/>
      <c r="F2968" s="214"/>
      <c r="G2968" s="214"/>
    </row>
    <row r="2969" spans="1:7" x14ac:dyDescent="0.2">
      <c r="A2969" s="213"/>
      <c r="B2969" s="214"/>
      <c r="C2969" s="213"/>
      <c r="D2969" s="213"/>
      <c r="E2969" s="214"/>
      <c r="F2969" s="214"/>
      <c r="G2969" s="214"/>
    </row>
    <row r="2970" spans="1:7" x14ac:dyDescent="0.2">
      <c r="A2970" s="213"/>
      <c r="B2970" s="214"/>
      <c r="C2970" s="213"/>
      <c r="D2970" s="213"/>
      <c r="E2970" s="214"/>
      <c r="F2970" s="214"/>
      <c r="G2970" s="214"/>
    </row>
    <row r="2971" spans="1:7" x14ac:dyDescent="0.2">
      <c r="A2971" s="213"/>
      <c r="B2971" s="214"/>
      <c r="C2971" s="213"/>
      <c r="D2971" s="213"/>
      <c r="E2971" s="214"/>
      <c r="F2971" s="214"/>
      <c r="G2971" s="214"/>
    </row>
    <row r="2972" spans="1:7" x14ac:dyDescent="0.2">
      <c r="A2972" s="213"/>
      <c r="B2972" s="214"/>
      <c r="C2972" s="213"/>
      <c r="D2972" s="213"/>
      <c r="E2972" s="214"/>
      <c r="F2972" s="214"/>
      <c r="G2972" s="214"/>
    </row>
    <row r="2973" spans="1:7" x14ac:dyDescent="0.2">
      <c r="A2973" s="213"/>
      <c r="B2973" s="214"/>
      <c r="C2973" s="213"/>
      <c r="D2973" s="213"/>
      <c r="E2973" s="214"/>
      <c r="F2973" s="214"/>
      <c r="G2973" s="214"/>
    </row>
    <row r="2974" spans="1:7" x14ac:dyDescent="0.2">
      <c r="A2974" s="213"/>
      <c r="B2974" s="214"/>
      <c r="C2974" s="213"/>
      <c r="D2974" s="213"/>
      <c r="E2974" s="214"/>
      <c r="F2974" s="214"/>
      <c r="G2974" s="214"/>
    </row>
    <row r="2975" spans="1:7" x14ac:dyDescent="0.2">
      <c r="A2975" s="213"/>
      <c r="B2975" s="214"/>
      <c r="C2975" s="213"/>
      <c r="D2975" s="213"/>
      <c r="E2975" s="214"/>
      <c r="F2975" s="214"/>
      <c r="G2975" s="214"/>
    </row>
    <row r="2976" spans="1:7" x14ac:dyDescent="0.2">
      <c r="A2976" s="213"/>
      <c r="B2976" s="214"/>
      <c r="C2976" s="213"/>
      <c r="D2976" s="213"/>
      <c r="E2976" s="214"/>
      <c r="F2976" s="214"/>
      <c r="G2976" s="214"/>
    </row>
    <row r="2977" spans="1:7" x14ac:dyDescent="0.2">
      <c r="A2977" s="213"/>
      <c r="B2977" s="214"/>
      <c r="C2977" s="213"/>
      <c r="D2977" s="213"/>
      <c r="E2977" s="214"/>
      <c r="F2977" s="214"/>
      <c r="G2977" s="214"/>
    </row>
    <row r="2978" spans="1:7" x14ac:dyDescent="0.2">
      <c r="A2978" s="213"/>
      <c r="B2978" s="214"/>
      <c r="C2978" s="213"/>
      <c r="D2978" s="213"/>
      <c r="E2978" s="214"/>
      <c r="F2978" s="214"/>
      <c r="G2978" s="214"/>
    </row>
    <row r="2979" spans="1:7" x14ac:dyDescent="0.2">
      <c r="A2979" s="213"/>
      <c r="B2979" s="214"/>
      <c r="C2979" s="213"/>
      <c r="D2979" s="213"/>
      <c r="E2979" s="214"/>
      <c r="F2979" s="214"/>
      <c r="G2979" s="214"/>
    </row>
    <row r="2980" spans="1:7" x14ac:dyDescent="0.2">
      <c r="A2980" s="213"/>
      <c r="B2980" s="214"/>
      <c r="C2980" s="213"/>
      <c r="D2980" s="213"/>
      <c r="E2980" s="214"/>
      <c r="F2980" s="214"/>
      <c r="G2980" s="214"/>
    </row>
    <row r="2981" spans="1:7" x14ac:dyDescent="0.2">
      <c r="A2981" s="213"/>
      <c r="B2981" s="214"/>
      <c r="C2981" s="213"/>
      <c r="D2981" s="213"/>
      <c r="E2981" s="214"/>
      <c r="F2981" s="214"/>
      <c r="G2981" s="214"/>
    </row>
    <row r="2982" spans="1:7" x14ac:dyDescent="0.2">
      <c r="A2982" s="213"/>
      <c r="B2982" s="214"/>
      <c r="C2982" s="213"/>
      <c r="D2982" s="213"/>
      <c r="E2982" s="214"/>
      <c r="F2982" s="214"/>
      <c r="G2982" s="214"/>
    </row>
    <row r="2983" spans="1:7" x14ac:dyDescent="0.2">
      <c r="A2983" s="213"/>
      <c r="B2983" s="214"/>
      <c r="C2983" s="213"/>
      <c r="D2983" s="213"/>
      <c r="E2983" s="214"/>
      <c r="F2983" s="214"/>
      <c r="G2983" s="214"/>
    </row>
    <row r="2984" spans="1:7" x14ac:dyDescent="0.2">
      <c r="A2984" s="213"/>
      <c r="B2984" s="214"/>
      <c r="C2984" s="213"/>
      <c r="D2984" s="213"/>
      <c r="E2984" s="214"/>
      <c r="F2984" s="214"/>
      <c r="G2984" s="214"/>
    </row>
    <row r="2985" spans="1:7" x14ac:dyDescent="0.2">
      <c r="A2985" s="213"/>
      <c r="B2985" s="214"/>
      <c r="C2985" s="213"/>
      <c r="D2985" s="213"/>
      <c r="E2985" s="214"/>
      <c r="F2985" s="214"/>
      <c r="G2985" s="214"/>
    </row>
    <row r="2986" spans="1:7" x14ac:dyDescent="0.2">
      <c r="A2986" s="213"/>
      <c r="B2986" s="214"/>
      <c r="C2986" s="213"/>
      <c r="D2986" s="213"/>
      <c r="E2986" s="214"/>
      <c r="F2986" s="214"/>
      <c r="G2986" s="214"/>
    </row>
    <row r="2987" spans="1:7" x14ac:dyDescent="0.2">
      <c r="A2987" s="213"/>
      <c r="B2987" s="214"/>
      <c r="C2987" s="213"/>
      <c r="D2987" s="213"/>
      <c r="E2987" s="214"/>
      <c r="F2987" s="214"/>
      <c r="G2987" s="214"/>
    </row>
    <row r="2988" spans="1:7" x14ac:dyDescent="0.2">
      <c r="A2988" s="213"/>
      <c r="B2988" s="214"/>
      <c r="C2988" s="213"/>
      <c r="D2988" s="213"/>
      <c r="E2988" s="214"/>
      <c r="F2988" s="214"/>
      <c r="G2988" s="214"/>
    </row>
    <row r="2989" spans="1:7" x14ac:dyDescent="0.2">
      <c r="A2989" s="213"/>
      <c r="B2989" s="214"/>
      <c r="C2989" s="213"/>
      <c r="D2989" s="213"/>
      <c r="E2989" s="214"/>
      <c r="F2989" s="214"/>
      <c r="G2989" s="214"/>
    </row>
    <row r="2990" spans="1:7" x14ac:dyDescent="0.2">
      <c r="A2990" s="213"/>
      <c r="B2990" s="214"/>
      <c r="C2990" s="213"/>
      <c r="D2990" s="213"/>
      <c r="E2990" s="214"/>
      <c r="F2990" s="214"/>
      <c r="G2990" s="214"/>
    </row>
    <row r="2991" spans="1:7" x14ac:dyDescent="0.2">
      <c r="A2991" s="213"/>
      <c r="B2991" s="214"/>
      <c r="C2991" s="213"/>
      <c r="D2991" s="213"/>
      <c r="E2991" s="214"/>
      <c r="F2991" s="214"/>
      <c r="G2991" s="214"/>
    </row>
    <row r="2992" spans="1:7" x14ac:dyDescent="0.2">
      <c r="A2992" s="213"/>
      <c r="B2992" s="214"/>
      <c r="C2992" s="213"/>
      <c r="D2992" s="213"/>
      <c r="E2992" s="214"/>
      <c r="F2992" s="214"/>
      <c r="G2992" s="214"/>
    </row>
    <row r="2993" spans="1:7" x14ac:dyDescent="0.2">
      <c r="A2993" s="213"/>
      <c r="B2993" s="214"/>
      <c r="C2993" s="213"/>
      <c r="D2993" s="213"/>
      <c r="E2993" s="214"/>
      <c r="F2993" s="214"/>
      <c r="G2993" s="214"/>
    </row>
    <row r="2994" spans="1:7" x14ac:dyDescent="0.2">
      <c r="A2994" s="213"/>
      <c r="B2994" s="214"/>
      <c r="C2994" s="213"/>
      <c r="D2994" s="213"/>
      <c r="E2994" s="214"/>
      <c r="F2994" s="214"/>
      <c r="G2994" s="214"/>
    </row>
    <row r="2995" spans="1:7" x14ac:dyDescent="0.2">
      <c r="A2995" s="213"/>
      <c r="B2995" s="214"/>
      <c r="C2995" s="213"/>
      <c r="D2995" s="213"/>
      <c r="E2995" s="214"/>
      <c r="F2995" s="214"/>
      <c r="G2995" s="214"/>
    </row>
    <row r="2996" spans="1:7" x14ac:dyDescent="0.2">
      <c r="A2996" s="213"/>
      <c r="B2996" s="214"/>
      <c r="C2996" s="213"/>
      <c r="D2996" s="213"/>
      <c r="E2996" s="214"/>
      <c r="F2996" s="214"/>
      <c r="G2996" s="214"/>
    </row>
    <row r="2997" spans="1:7" x14ac:dyDescent="0.2">
      <c r="A2997" s="213"/>
      <c r="B2997" s="214"/>
      <c r="C2997" s="213"/>
      <c r="D2997" s="213"/>
      <c r="E2997" s="214"/>
      <c r="F2997" s="214"/>
      <c r="G2997" s="214"/>
    </row>
    <row r="2998" spans="1:7" x14ac:dyDescent="0.2">
      <c r="A2998" s="213"/>
      <c r="B2998" s="214"/>
      <c r="C2998" s="213"/>
      <c r="D2998" s="213"/>
      <c r="E2998" s="214"/>
      <c r="F2998" s="214"/>
      <c r="G2998" s="214"/>
    </row>
    <row r="2999" spans="1:7" x14ac:dyDescent="0.2">
      <c r="A2999" s="213"/>
      <c r="B2999" s="214"/>
      <c r="C2999" s="213"/>
      <c r="D2999" s="213"/>
      <c r="E2999" s="214"/>
      <c r="F2999" s="214"/>
      <c r="G2999" s="214"/>
    </row>
    <row r="3000" spans="1:7" x14ac:dyDescent="0.2">
      <c r="A3000" s="213"/>
      <c r="B3000" s="214"/>
      <c r="C3000" s="213"/>
      <c r="D3000" s="213"/>
      <c r="E3000" s="214"/>
      <c r="F3000" s="214"/>
      <c r="G3000" s="214"/>
    </row>
    <row r="3001" spans="1:7" x14ac:dyDescent="0.2">
      <c r="A3001" s="213"/>
      <c r="B3001" s="214"/>
      <c r="C3001" s="213"/>
      <c r="D3001" s="213"/>
      <c r="E3001" s="214"/>
      <c r="F3001" s="214"/>
      <c r="G3001" s="214"/>
    </row>
    <row r="3002" spans="1:7" x14ac:dyDescent="0.2">
      <c r="A3002" s="213"/>
      <c r="B3002" s="214"/>
      <c r="C3002" s="213"/>
      <c r="D3002" s="213"/>
      <c r="E3002" s="214"/>
      <c r="F3002" s="214"/>
      <c r="G3002" s="214"/>
    </row>
    <row r="3003" spans="1:7" x14ac:dyDescent="0.2">
      <c r="A3003" s="213"/>
      <c r="B3003" s="214"/>
      <c r="C3003" s="213"/>
      <c r="D3003" s="213"/>
      <c r="E3003" s="214"/>
      <c r="F3003" s="214"/>
      <c r="G3003" s="214"/>
    </row>
    <row r="3004" spans="1:7" x14ac:dyDescent="0.2">
      <c r="A3004" s="213"/>
      <c r="B3004" s="214"/>
      <c r="C3004" s="213"/>
      <c r="D3004" s="213"/>
      <c r="E3004" s="214"/>
      <c r="F3004" s="214"/>
      <c r="G3004" s="214"/>
    </row>
    <row r="3005" spans="1:7" x14ac:dyDescent="0.2">
      <c r="A3005" s="213"/>
      <c r="B3005" s="214"/>
      <c r="C3005" s="213"/>
      <c r="D3005" s="213"/>
      <c r="E3005" s="214"/>
      <c r="F3005" s="214"/>
      <c r="G3005" s="214"/>
    </row>
    <row r="3006" spans="1:7" x14ac:dyDescent="0.2">
      <c r="A3006" s="213"/>
      <c r="B3006" s="214"/>
      <c r="C3006" s="213"/>
      <c r="D3006" s="213"/>
      <c r="E3006" s="214"/>
      <c r="F3006" s="214"/>
      <c r="G3006" s="214"/>
    </row>
    <row r="3007" spans="1:7" x14ac:dyDescent="0.2">
      <c r="A3007" s="213"/>
      <c r="B3007" s="214"/>
      <c r="C3007" s="213"/>
      <c r="D3007" s="213"/>
      <c r="E3007" s="214"/>
      <c r="F3007" s="214"/>
      <c r="G3007" s="214"/>
    </row>
    <row r="3008" spans="1:7" x14ac:dyDescent="0.2">
      <c r="A3008" s="213"/>
      <c r="B3008" s="214"/>
      <c r="C3008" s="213"/>
      <c r="D3008" s="213"/>
      <c r="E3008" s="214"/>
      <c r="F3008" s="214"/>
      <c r="G3008" s="214"/>
    </row>
    <row r="3009" spans="1:7" x14ac:dyDescent="0.2">
      <c r="A3009" s="213"/>
      <c r="B3009" s="214"/>
      <c r="C3009" s="213"/>
      <c r="D3009" s="213"/>
      <c r="E3009" s="214"/>
      <c r="F3009" s="214"/>
      <c r="G3009" s="214"/>
    </row>
    <row r="3010" spans="1:7" x14ac:dyDescent="0.2">
      <c r="A3010" s="213"/>
      <c r="B3010" s="214"/>
      <c r="C3010" s="213"/>
      <c r="D3010" s="213"/>
      <c r="E3010" s="214"/>
      <c r="F3010" s="214"/>
      <c r="G3010" s="214"/>
    </row>
    <row r="3011" spans="1:7" x14ac:dyDescent="0.2">
      <c r="A3011" s="213"/>
      <c r="B3011" s="214"/>
      <c r="C3011" s="213"/>
      <c r="D3011" s="213"/>
      <c r="E3011" s="214"/>
      <c r="F3011" s="214"/>
      <c r="G3011" s="214"/>
    </row>
    <row r="3012" spans="1:7" x14ac:dyDescent="0.2">
      <c r="A3012" s="213"/>
      <c r="B3012" s="214"/>
      <c r="C3012" s="213"/>
      <c r="D3012" s="213"/>
      <c r="E3012" s="214"/>
      <c r="F3012" s="214"/>
      <c r="G3012" s="214"/>
    </row>
    <row r="3013" spans="1:7" x14ac:dyDescent="0.2">
      <c r="A3013" s="213"/>
      <c r="B3013" s="214"/>
      <c r="C3013" s="213"/>
      <c r="D3013" s="213"/>
      <c r="E3013" s="214"/>
      <c r="F3013" s="214"/>
      <c r="G3013" s="214"/>
    </row>
    <row r="3014" spans="1:7" x14ac:dyDescent="0.2">
      <c r="A3014" s="213"/>
      <c r="B3014" s="214"/>
      <c r="C3014" s="213"/>
      <c r="D3014" s="213"/>
      <c r="E3014" s="214"/>
      <c r="F3014" s="214"/>
      <c r="G3014" s="214"/>
    </row>
    <row r="3015" spans="1:7" x14ac:dyDescent="0.2">
      <c r="A3015" s="213"/>
      <c r="B3015" s="214"/>
      <c r="C3015" s="213"/>
      <c r="D3015" s="213"/>
      <c r="E3015" s="214"/>
      <c r="F3015" s="214"/>
      <c r="G3015" s="214"/>
    </row>
    <row r="3016" spans="1:7" x14ac:dyDescent="0.2">
      <c r="A3016" s="213"/>
      <c r="B3016" s="214"/>
      <c r="C3016" s="213"/>
      <c r="D3016" s="213"/>
      <c r="E3016" s="214"/>
      <c r="F3016" s="214"/>
      <c r="G3016" s="214"/>
    </row>
    <row r="3017" spans="1:7" x14ac:dyDescent="0.2">
      <c r="A3017" s="213"/>
      <c r="B3017" s="214"/>
      <c r="C3017" s="213"/>
      <c r="D3017" s="213"/>
      <c r="E3017" s="214"/>
      <c r="F3017" s="214"/>
      <c r="G3017" s="214"/>
    </row>
    <row r="3018" spans="1:7" x14ac:dyDescent="0.2">
      <c r="A3018" s="213"/>
      <c r="B3018" s="214"/>
      <c r="C3018" s="213"/>
      <c r="D3018" s="213"/>
      <c r="E3018" s="214"/>
      <c r="F3018" s="214"/>
      <c r="G3018" s="214"/>
    </row>
    <row r="3019" spans="1:7" x14ac:dyDescent="0.2">
      <c r="A3019" s="213"/>
      <c r="B3019" s="214"/>
      <c r="C3019" s="213"/>
      <c r="D3019" s="213"/>
      <c r="E3019" s="214"/>
      <c r="F3019" s="214"/>
      <c r="G3019" s="214"/>
    </row>
    <row r="3020" spans="1:7" x14ac:dyDescent="0.2">
      <c r="A3020" s="213"/>
      <c r="B3020" s="214"/>
      <c r="C3020" s="213"/>
      <c r="D3020" s="213"/>
      <c r="E3020" s="214"/>
      <c r="F3020" s="214"/>
      <c r="G3020" s="214"/>
    </row>
    <row r="3021" spans="1:7" x14ac:dyDescent="0.2">
      <c r="A3021" s="213"/>
      <c r="B3021" s="214"/>
      <c r="C3021" s="213"/>
      <c r="D3021" s="213"/>
      <c r="E3021" s="214"/>
      <c r="F3021" s="214"/>
      <c r="G3021" s="214"/>
    </row>
    <row r="3022" spans="1:7" x14ac:dyDescent="0.2">
      <c r="A3022" s="213"/>
      <c r="B3022" s="214"/>
      <c r="C3022" s="213"/>
      <c r="D3022" s="213"/>
      <c r="E3022" s="214"/>
      <c r="F3022" s="214"/>
      <c r="G3022" s="214"/>
    </row>
    <row r="3023" spans="1:7" x14ac:dyDescent="0.2">
      <c r="A3023" s="213"/>
      <c r="B3023" s="214"/>
      <c r="C3023" s="213"/>
      <c r="D3023" s="213"/>
      <c r="E3023" s="214"/>
      <c r="F3023" s="214"/>
      <c r="G3023" s="214"/>
    </row>
    <row r="3024" spans="1:7" x14ac:dyDescent="0.2">
      <c r="A3024" s="213"/>
      <c r="B3024" s="214"/>
      <c r="C3024" s="213"/>
      <c r="D3024" s="213"/>
      <c r="E3024" s="214"/>
      <c r="F3024" s="214"/>
      <c r="G3024" s="214"/>
    </row>
    <row r="3025" spans="1:7" x14ac:dyDescent="0.2">
      <c r="A3025" s="213"/>
      <c r="B3025" s="214"/>
      <c r="C3025" s="213"/>
      <c r="D3025" s="213"/>
      <c r="E3025" s="214"/>
      <c r="F3025" s="214"/>
      <c r="G3025" s="214"/>
    </row>
    <row r="3026" spans="1:7" x14ac:dyDescent="0.2">
      <c r="A3026" s="213"/>
      <c r="B3026" s="214"/>
      <c r="C3026" s="213"/>
      <c r="D3026" s="213"/>
      <c r="E3026" s="214"/>
      <c r="F3026" s="214"/>
      <c r="G3026" s="214"/>
    </row>
    <row r="3027" spans="1:7" x14ac:dyDescent="0.2">
      <c r="A3027" s="213"/>
      <c r="B3027" s="214"/>
      <c r="C3027" s="213"/>
      <c r="D3027" s="213"/>
      <c r="E3027" s="214"/>
      <c r="F3027" s="214"/>
      <c r="G3027" s="214"/>
    </row>
    <row r="3028" spans="1:7" x14ac:dyDescent="0.2">
      <c r="A3028" s="213"/>
      <c r="B3028" s="214"/>
      <c r="C3028" s="213"/>
      <c r="D3028" s="213"/>
      <c r="E3028" s="214"/>
      <c r="F3028" s="214"/>
      <c r="G3028" s="214"/>
    </row>
    <row r="3029" spans="1:7" x14ac:dyDescent="0.2">
      <c r="A3029" s="213"/>
      <c r="B3029" s="214"/>
      <c r="C3029" s="213"/>
      <c r="D3029" s="213"/>
      <c r="E3029" s="214"/>
      <c r="F3029" s="214"/>
      <c r="G3029" s="214"/>
    </row>
    <row r="3030" spans="1:7" x14ac:dyDescent="0.2">
      <c r="A3030" s="213"/>
      <c r="B3030" s="214"/>
      <c r="C3030" s="213"/>
      <c r="D3030" s="213"/>
      <c r="E3030" s="214"/>
      <c r="F3030" s="214"/>
      <c r="G3030" s="214"/>
    </row>
    <row r="3031" spans="1:7" x14ac:dyDescent="0.2">
      <c r="A3031" s="213"/>
      <c r="B3031" s="214"/>
      <c r="C3031" s="213"/>
      <c r="D3031" s="213"/>
      <c r="E3031" s="214"/>
      <c r="F3031" s="214"/>
      <c r="G3031" s="214"/>
    </row>
    <row r="3032" spans="1:7" x14ac:dyDescent="0.2">
      <c r="A3032" s="213"/>
      <c r="B3032" s="214"/>
      <c r="C3032" s="213"/>
      <c r="D3032" s="213"/>
      <c r="E3032" s="214"/>
      <c r="F3032" s="214"/>
      <c r="G3032" s="214"/>
    </row>
    <row r="3033" spans="1:7" x14ac:dyDescent="0.2">
      <c r="A3033" s="213"/>
      <c r="B3033" s="214"/>
      <c r="C3033" s="213"/>
      <c r="D3033" s="213"/>
      <c r="E3033" s="214"/>
      <c r="F3033" s="214"/>
      <c r="G3033" s="214"/>
    </row>
    <row r="3034" spans="1:7" x14ac:dyDescent="0.2">
      <c r="A3034" s="213"/>
      <c r="B3034" s="214"/>
      <c r="C3034" s="213"/>
      <c r="D3034" s="213"/>
      <c r="E3034" s="214"/>
      <c r="F3034" s="214"/>
      <c r="G3034" s="214"/>
    </row>
    <row r="3035" spans="1:7" x14ac:dyDescent="0.2">
      <c r="A3035" s="213"/>
      <c r="B3035" s="214"/>
      <c r="C3035" s="213"/>
      <c r="D3035" s="213"/>
      <c r="E3035" s="214"/>
      <c r="F3035" s="214"/>
      <c r="G3035" s="214"/>
    </row>
    <row r="3036" spans="1:7" x14ac:dyDescent="0.2">
      <c r="A3036" s="213"/>
      <c r="B3036" s="214"/>
      <c r="C3036" s="213"/>
      <c r="D3036" s="213"/>
      <c r="E3036" s="214"/>
      <c r="F3036" s="214"/>
      <c r="G3036" s="214"/>
    </row>
    <row r="3037" spans="1:7" x14ac:dyDescent="0.2">
      <c r="A3037" s="213"/>
      <c r="B3037" s="214"/>
      <c r="C3037" s="213"/>
      <c r="D3037" s="213"/>
      <c r="E3037" s="214"/>
      <c r="F3037" s="214"/>
      <c r="G3037" s="214"/>
    </row>
    <row r="3038" spans="1:7" x14ac:dyDescent="0.2">
      <c r="A3038" s="213"/>
      <c r="B3038" s="214"/>
      <c r="C3038" s="213"/>
      <c r="D3038" s="213"/>
      <c r="E3038" s="214"/>
      <c r="F3038" s="214"/>
      <c r="G3038" s="214"/>
    </row>
    <row r="3039" spans="1:7" x14ac:dyDescent="0.2">
      <c r="A3039" s="213"/>
      <c r="B3039" s="214"/>
      <c r="C3039" s="213"/>
      <c r="D3039" s="213"/>
      <c r="E3039" s="214"/>
      <c r="F3039" s="214"/>
      <c r="G3039" s="214"/>
    </row>
    <row r="3040" spans="1:7" x14ac:dyDescent="0.2">
      <c r="A3040" s="213"/>
      <c r="B3040" s="214"/>
      <c r="C3040" s="213"/>
      <c r="D3040" s="213"/>
      <c r="E3040" s="214"/>
      <c r="F3040" s="214"/>
      <c r="G3040" s="214"/>
    </row>
    <row r="3041" spans="1:7" x14ac:dyDescent="0.2">
      <c r="A3041" s="213"/>
      <c r="B3041" s="214"/>
      <c r="C3041" s="213"/>
      <c r="D3041" s="213"/>
      <c r="E3041" s="214"/>
      <c r="F3041" s="214"/>
      <c r="G3041" s="214"/>
    </row>
    <row r="3042" spans="1:7" x14ac:dyDescent="0.2">
      <c r="A3042" s="213"/>
      <c r="B3042" s="214"/>
      <c r="C3042" s="213"/>
      <c r="D3042" s="213"/>
      <c r="E3042" s="214"/>
      <c r="F3042" s="214"/>
      <c r="G3042" s="214"/>
    </row>
    <row r="3043" spans="1:7" x14ac:dyDescent="0.2">
      <c r="A3043" s="213"/>
      <c r="B3043" s="214"/>
      <c r="C3043" s="213"/>
      <c r="D3043" s="213"/>
      <c r="E3043" s="214"/>
      <c r="F3043" s="214"/>
      <c r="G3043" s="214"/>
    </row>
    <row r="3044" spans="1:7" x14ac:dyDescent="0.2">
      <c r="A3044" s="213"/>
      <c r="B3044" s="214"/>
      <c r="C3044" s="213"/>
      <c r="D3044" s="213"/>
      <c r="E3044" s="214"/>
      <c r="F3044" s="214"/>
      <c r="G3044" s="214"/>
    </row>
    <row r="3045" spans="1:7" x14ac:dyDescent="0.2">
      <c r="A3045" s="213"/>
      <c r="B3045" s="214"/>
      <c r="C3045" s="213"/>
      <c r="D3045" s="213"/>
      <c r="E3045" s="214"/>
      <c r="F3045" s="214"/>
      <c r="G3045" s="214"/>
    </row>
    <row r="3046" spans="1:7" x14ac:dyDescent="0.2">
      <c r="A3046" s="213"/>
      <c r="B3046" s="214"/>
      <c r="C3046" s="213"/>
      <c r="D3046" s="213"/>
      <c r="E3046" s="214"/>
      <c r="F3046" s="214"/>
      <c r="G3046" s="214"/>
    </row>
    <row r="3047" spans="1:7" x14ac:dyDescent="0.2">
      <c r="A3047" s="213"/>
      <c r="B3047" s="214"/>
      <c r="C3047" s="213"/>
      <c r="D3047" s="213"/>
      <c r="E3047" s="214"/>
      <c r="F3047" s="214"/>
      <c r="G3047" s="214"/>
    </row>
    <row r="3048" spans="1:7" x14ac:dyDescent="0.2">
      <c r="A3048" s="213"/>
      <c r="B3048" s="214"/>
      <c r="C3048" s="213"/>
      <c r="D3048" s="213"/>
      <c r="E3048" s="214"/>
      <c r="F3048" s="214"/>
      <c r="G3048" s="214"/>
    </row>
    <row r="3049" spans="1:7" x14ac:dyDescent="0.2">
      <c r="A3049" s="213"/>
      <c r="B3049" s="214"/>
      <c r="C3049" s="213"/>
      <c r="D3049" s="213"/>
      <c r="E3049" s="214"/>
      <c r="F3049" s="214"/>
      <c r="G3049" s="214"/>
    </row>
    <row r="3050" spans="1:7" x14ac:dyDescent="0.2">
      <c r="A3050" s="213"/>
      <c r="B3050" s="214"/>
      <c r="C3050" s="213"/>
      <c r="D3050" s="213"/>
      <c r="E3050" s="214"/>
      <c r="F3050" s="214"/>
      <c r="G3050" s="214"/>
    </row>
    <row r="3051" spans="1:7" x14ac:dyDescent="0.2">
      <c r="A3051" s="213"/>
      <c r="B3051" s="214"/>
      <c r="C3051" s="213"/>
      <c r="D3051" s="213"/>
      <c r="E3051" s="214"/>
      <c r="F3051" s="214"/>
      <c r="G3051" s="214"/>
    </row>
    <row r="3052" spans="1:7" x14ac:dyDescent="0.2">
      <c r="A3052" s="213"/>
      <c r="B3052" s="214"/>
      <c r="C3052" s="213"/>
      <c r="D3052" s="213"/>
      <c r="E3052" s="214"/>
      <c r="F3052" s="214"/>
      <c r="G3052" s="214"/>
    </row>
    <row r="3053" spans="1:7" x14ac:dyDescent="0.2">
      <c r="A3053" s="213"/>
      <c r="B3053" s="214"/>
      <c r="C3053" s="213"/>
      <c r="D3053" s="213"/>
      <c r="E3053" s="214"/>
      <c r="F3053" s="214"/>
      <c r="G3053" s="214"/>
    </row>
    <row r="3054" spans="1:7" x14ac:dyDescent="0.2">
      <c r="A3054" s="213"/>
      <c r="B3054" s="214"/>
      <c r="C3054" s="213"/>
      <c r="D3054" s="213"/>
      <c r="E3054" s="214"/>
      <c r="F3054" s="214"/>
      <c r="G3054" s="214"/>
    </row>
    <row r="3055" spans="1:7" x14ac:dyDescent="0.2">
      <c r="A3055" s="213"/>
      <c r="B3055" s="214"/>
      <c r="C3055" s="213"/>
      <c r="D3055" s="213"/>
      <c r="E3055" s="214"/>
      <c r="F3055" s="214"/>
      <c r="G3055" s="214"/>
    </row>
    <row r="3056" spans="1:7" x14ac:dyDescent="0.2">
      <c r="A3056" s="213"/>
      <c r="B3056" s="214"/>
      <c r="C3056" s="213"/>
      <c r="D3056" s="213"/>
      <c r="E3056" s="214"/>
      <c r="F3056" s="214"/>
      <c r="G3056" s="214"/>
    </row>
    <row r="3057" spans="1:7" x14ac:dyDescent="0.2">
      <c r="A3057" s="213"/>
      <c r="B3057" s="214"/>
      <c r="C3057" s="213"/>
      <c r="D3057" s="213"/>
      <c r="E3057" s="214"/>
      <c r="F3057" s="214"/>
      <c r="G3057" s="214"/>
    </row>
    <row r="3058" spans="1:7" x14ac:dyDescent="0.2">
      <c r="A3058" s="213"/>
      <c r="B3058" s="214"/>
      <c r="C3058" s="213"/>
      <c r="D3058" s="213"/>
      <c r="E3058" s="214"/>
      <c r="F3058" s="214"/>
      <c r="G3058" s="214"/>
    </row>
    <row r="3059" spans="1:7" x14ac:dyDescent="0.2">
      <c r="A3059" s="213"/>
      <c r="B3059" s="214"/>
      <c r="C3059" s="213"/>
      <c r="D3059" s="213"/>
      <c r="E3059" s="214"/>
      <c r="F3059" s="214"/>
      <c r="G3059" s="214"/>
    </row>
    <row r="3060" spans="1:7" x14ac:dyDescent="0.2">
      <c r="A3060" s="213"/>
      <c r="B3060" s="214"/>
      <c r="C3060" s="213"/>
      <c r="D3060" s="213"/>
      <c r="E3060" s="214"/>
      <c r="F3060" s="214"/>
      <c r="G3060" s="214"/>
    </row>
    <row r="3061" spans="1:7" x14ac:dyDescent="0.2">
      <c r="A3061" s="213"/>
      <c r="B3061" s="214"/>
      <c r="C3061" s="213"/>
      <c r="D3061" s="213"/>
      <c r="E3061" s="214"/>
      <c r="F3061" s="214"/>
      <c r="G3061" s="214"/>
    </row>
    <row r="3062" spans="1:7" x14ac:dyDescent="0.2">
      <c r="A3062" s="213"/>
      <c r="B3062" s="214"/>
      <c r="C3062" s="213"/>
      <c r="D3062" s="213"/>
      <c r="E3062" s="214"/>
      <c r="F3062" s="214"/>
      <c r="G3062" s="214"/>
    </row>
    <row r="3063" spans="1:7" x14ac:dyDescent="0.2">
      <c r="A3063" s="213"/>
      <c r="B3063" s="214"/>
      <c r="C3063" s="213"/>
      <c r="D3063" s="213"/>
      <c r="E3063" s="214"/>
      <c r="F3063" s="214"/>
      <c r="G3063" s="214"/>
    </row>
    <row r="3064" spans="1:7" x14ac:dyDescent="0.2">
      <c r="A3064" s="213"/>
      <c r="B3064" s="214"/>
      <c r="C3064" s="213"/>
      <c r="D3064" s="213"/>
      <c r="E3064" s="214"/>
      <c r="F3064" s="214"/>
      <c r="G3064" s="214"/>
    </row>
    <row r="3065" spans="1:7" x14ac:dyDescent="0.2">
      <c r="A3065" s="213"/>
      <c r="B3065" s="214"/>
      <c r="C3065" s="213"/>
      <c r="D3065" s="213"/>
      <c r="E3065" s="214"/>
      <c r="F3065" s="214"/>
      <c r="G3065" s="214"/>
    </row>
    <row r="3066" spans="1:7" x14ac:dyDescent="0.2">
      <c r="A3066" s="213"/>
      <c r="B3066" s="214"/>
      <c r="C3066" s="213"/>
      <c r="D3066" s="213"/>
      <c r="E3066" s="214"/>
      <c r="F3066" s="214"/>
      <c r="G3066" s="214"/>
    </row>
    <row r="3067" spans="1:7" x14ac:dyDescent="0.2">
      <c r="A3067" s="213"/>
      <c r="B3067" s="214"/>
      <c r="C3067" s="213"/>
      <c r="D3067" s="213"/>
      <c r="E3067" s="214"/>
      <c r="F3067" s="214"/>
      <c r="G3067" s="214"/>
    </row>
    <row r="3068" spans="1:7" x14ac:dyDescent="0.2">
      <c r="A3068" s="213"/>
      <c r="B3068" s="214"/>
      <c r="C3068" s="213"/>
      <c r="D3068" s="213"/>
      <c r="E3068" s="214"/>
      <c r="F3068" s="214"/>
      <c r="G3068" s="214"/>
    </row>
    <row r="3069" spans="1:7" x14ac:dyDescent="0.2">
      <c r="A3069" s="213"/>
      <c r="B3069" s="214"/>
      <c r="C3069" s="213"/>
      <c r="D3069" s="213"/>
      <c r="E3069" s="214"/>
      <c r="F3069" s="214"/>
      <c r="G3069" s="214"/>
    </row>
    <row r="3070" spans="1:7" x14ac:dyDescent="0.2">
      <c r="A3070" s="213"/>
      <c r="B3070" s="214"/>
      <c r="C3070" s="213"/>
      <c r="D3070" s="213"/>
      <c r="E3070" s="214"/>
      <c r="F3070" s="214"/>
      <c r="G3070" s="214"/>
    </row>
    <row r="3071" spans="1:7" x14ac:dyDescent="0.2">
      <c r="A3071" s="213"/>
      <c r="B3071" s="214"/>
      <c r="C3071" s="213"/>
      <c r="D3071" s="213"/>
      <c r="E3071" s="214"/>
      <c r="F3071" s="214"/>
      <c r="G3071" s="214"/>
    </row>
    <row r="3072" spans="1:7" x14ac:dyDescent="0.2">
      <c r="A3072" s="213"/>
      <c r="B3072" s="214"/>
      <c r="C3072" s="213"/>
      <c r="D3072" s="213"/>
      <c r="E3072" s="214"/>
      <c r="F3072" s="214"/>
      <c r="G3072" s="214"/>
    </row>
    <row r="3073" spans="1:7" x14ac:dyDescent="0.2">
      <c r="A3073" s="213"/>
      <c r="B3073" s="214"/>
      <c r="C3073" s="213"/>
      <c r="D3073" s="213"/>
      <c r="E3073" s="214"/>
      <c r="F3073" s="214"/>
      <c r="G3073" s="214"/>
    </row>
    <row r="3074" spans="1:7" x14ac:dyDescent="0.2">
      <c r="A3074" s="213"/>
      <c r="B3074" s="214"/>
      <c r="C3074" s="213"/>
      <c r="D3074" s="213"/>
      <c r="E3074" s="214"/>
      <c r="F3074" s="214"/>
      <c r="G3074" s="214"/>
    </row>
    <row r="3075" spans="1:7" x14ac:dyDescent="0.2">
      <c r="A3075" s="213"/>
      <c r="B3075" s="214"/>
      <c r="C3075" s="213"/>
      <c r="D3075" s="213"/>
      <c r="E3075" s="214"/>
      <c r="F3075" s="214"/>
      <c r="G3075" s="214"/>
    </row>
    <row r="3076" spans="1:7" x14ac:dyDescent="0.2">
      <c r="A3076" s="213"/>
      <c r="B3076" s="214"/>
      <c r="C3076" s="213"/>
      <c r="D3076" s="213"/>
      <c r="E3076" s="214"/>
      <c r="F3076" s="214"/>
      <c r="G3076" s="214"/>
    </row>
    <row r="3077" spans="1:7" x14ac:dyDescent="0.2">
      <c r="A3077" s="213"/>
      <c r="B3077" s="214"/>
      <c r="C3077" s="213"/>
      <c r="D3077" s="213"/>
      <c r="E3077" s="214"/>
      <c r="F3077" s="214"/>
      <c r="G3077" s="214"/>
    </row>
    <row r="3078" spans="1:7" x14ac:dyDescent="0.2">
      <c r="A3078" s="213"/>
      <c r="B3078" s="214"/>
      <c r="C3078" s="213"/>
      <c r="D3078" s="213"/>
      <c r="E3078" s="214"/>
      <c r="F3078" s="214"/>
      <c r="G3078" s="214"/>
    </row>
    <row r="3079" spans="1:7" x14ac:dyDescent="0.2">
      <c r="A3079" s="213"/>
      <c r="B3079" s="214"/>
      <c r="C3079" s="213"/>
      <c r="D3079" s="213"/>
      <c r="E3079" s="214"/>
      <c r="F3079" s="214"/>
      <c r="G3079" s="214"/>
    </row>
    <row r="3080" spans="1:7" x14ac:dyDescent="0.2">
      <c r="A3080" s="213"/>
      <c r="B3080" s="214"/>
      <c r="C3080" s="213"/>
      <c r="D3080" s="213"/>
      <c r="E3080" s="214"/>
      <c r="F3080" s="214"/>
      <c r="G3080" s="214"/>
    </row>
    <row r="3081" spans="1:7" x14ac:dyDescent="0.2">
      <c r="A3081" s="213"/>
      <c r="B3081" s="214"/>
      <c r="C3081" s="213"/>
      <c r="D3081" s="213"/>
      <c r="E3081" s="214"/>
      <c r="F3081" s="214"/>
      <c r="G3081" s="214"/>
    </row>
    <row r="3082" spans="1:7" x14ac:dyDescent="0.2">
      <c r="A3082" s="213"/>
      <c r="B3082" s="214"/>
      <c r="C3082" s="213"/>
      <c r="D3082" s="213"/>
      <c r="E3082" s="214"/>
      <c r="F3082" s="214"/>
      <c r="G3082" s="214"/>
    </row>
    <row r="3083" spans="1:7" x14ac:dyDescent="0.2">
      <c r="A3083" s="213"/>
      <c r="B3083" s="214"/>
      <c r="C3083" s="213"/>
      <c r="D3083" s="213"/>
      <c r="E3083" s="214"/>
      <c r="F3083" s="214"/>
      <c r="G3083" s="214"/>
    </row>
    <row r="3084" spans="1:7" x14ac:dyDescent="0.2">
      <c r="A3084" s="213"/>
      <c r="B3084" s="214"/>
      <c r="C3084" s="213"/>
      <c r="D3084" s="213"/>
      <c r="E3084" s="214"/>
      <c r="F3084" s="214"/>
      <c r="G3084" s="214"/>
    </row>
    <row r="3085" spans="1:7" x14ac:dyDescent="0.2">
      <c r="A3085" s="213"/>
      <c r="B3085" s="214"/>
      <c r="C3085" s="213"/>
      <c r="D3085" s="213"/>
      <c r="E3085" s="214"/>
      <c r="F3085" s="214"/>
      <c r="G3085" s="214"/>
    </row>
    <row r="3086" spans="1:7" x14ac:dyDescent="0.2">
      <c r="A3086" s="213"/>
      <c r="B3086" s="214"/>
      <c r="C3086" s="213"/>
      <c r="D3086" s="213"/>
      <c r="E3086" s="214"/>
      <c r="F3086" s="214"/>
      <c r="G3086" s="214"/>
    </row>
    <row r="3087" spans="1:7" x14ac:dyDescent="0.2">
      <c r="A3087" s="213"/>
      <c r="B3087" s="214"/>
      <c r="C3087" s="213"/>
      <c r="D3087" s="213"/>
      <c r="E3087" s="214"/>
      <c r="F3087" s="214"/>
      <c r="G3087" s="214"/>
    </row>
    <row r="3088" spans="1:7" x14ac:dyDescent="0.2">
      <c r="A3088" s="213"/>
      <c r="B3088" s="214"/>
      <c r="C3088" s="213"/>
      <c r="D3088" s="213"/>
      <c r="E3088" s="214"/>
      <c r="F3088" s="214"/>
      <c r="G3088" s="214"/>
    </row>
    <row r="3089" spans="1:7" x14ac:dyDescent="0.2">
      <c r="A3089" s="213"/>
      <c r="B3089" s="214"/>
      <c r="C3089" s="213"/>
      <c r="D3089" s="213"/>
      <c r="E3089" s="214"/>
      <c r="F3089" s="214"/>
      <c r="G3089" s="214"/>
    </row>
    <row r="3090" spans="1:7" x14ac:dyDescent="0.2">
      <c r="A3090" s="213"/>
      <c r="B3090" s="214"/>
      <c r="C3090" s="213"/>
      <c r="D3090" s="213"/>
      <c r="E3090" s="214"/>
      <c r="F3090" s="214"/>
      <c r="G3090" s="214"/>
    </row>
    <row r="3091" spans="1:7" x14ac:dyDescent="0.2">
      <c r="A3091" s="213"/>
      <c r="B3091" s="214"/>
      <c r="C3091" s="213"/>
      <c r="D3091" s="213"/>
      <c r="E3091" s="214"/>
      <c r="F3091" s="214"/>
      <c r="G3091" s="214"/>
    </row>
    <row r="3092" spans="1:7" x14ac:dyDescent="0.2">
      <c r="A3092" s="213"/>
      <c r="B3092" s="214"/>
      <c r="C3092" s="213"/>
      <c r="D3092" s="213"/>
      <c r="E3092" s="214"/>
      <c r="F3092" s="214"/>
      <c r="G3092" s="214"/>
    </row>
    <row r="3093" spans="1:7" x14ac:dyDescent="0.2">
      <c r="A3093" s="213"/>
      <c r="B3093" s="214"/>
      <c r="C3093" s="213"/>
      <c r="D3093" s="213"/>
      <c r="E3093" s="214"/>
      <c r="F3093" s="214"/>
      <c r="G3093" s="214"/>
    </row>
    <row r="3094" spans="1:7" x14ac:dyDescent="0.2">
      <c r="A3094" s="213"/>
      <c r="B3094" s="214"/>
      <c r="C3094" s="213"/>
      <c r="D3094" s="213"/>
      <c r="E3094" s="214"/>
      <c r="F3094" s="214"/>
      <c r="G3094" s="214"/>
    </row>
    <row r="3095" spans="1:7" x14ac:dyDescent="0.2">
      <c r="A3095" s="213"/>
      <c r="B3095" s="214"/>
      <c r="C3095" s="213"/>
      <c r="D3095" s="213"/>
      <c r="E3095" s="214"/>
      <c r="F3095" s="214"/>
      <c r="G3095" s="214"/>
    </row>
    <row r="3096" spans="1:7" x14ac:dyDescent="0.2">
      <c r="A3096" s="213"/>
      <c r="B3096" s="214"/>
      <c r="C3096" s="213"/>
      <c r="D3096" s="213"/>
      <c r="E3096" s="214"/>
      <c r="F3096" s="214"/>
      <c r="G3096" s="214"/>
    </row>
    <row r="3097" spans="1:7" x14ac:dyDescent="0.2">
      <c r="A3097" s="213"/>
      <c r="B3097" s="214"/>
      <c r="C3097" s="213"/>
      <c r="D3097" s="213"/>
      <c r="E3097" s="214"/>
      <c r="F3097" s="214"/>
      <c r="G3097" s="214"/>
    </row>
    <row r="3098" spans="1:7" x14ac:dyDescent="0.2">
      <c r="A3098" s="213"/>
      <c r="B3098" s="214"/>
      <c r="C3098" s="213"/>
      <c r="D3098" s="213"/>
      <c r="E3098" s="214"/>
      <c r="F3098" s="214"/>
      <c r="G3098" s="214"/>
    </row>
    <row r="3099" spans="1:7" x14ac:dyDescent="0.2">
      <c r="A3099" s="213"/>
      <c r="B3099" s="214"/>
      <c r="C3099" s="213"/>
      <c r="D3099" s="213"/>
      <c r="E3099" s="214"/>
      <c r="F3099" s="214"/>
      <c r="G3099" s="214"/>
    </row>
    <row r="3100" spans="1:7" x14ac:dyDescent="0.2">
      <c r="A3100" s="213"/>
      <c r="B3100" s="214"/>
      <c r="C3100" s="213"/>
      <c r="D3100" s="213"/>
      <c r="E3100" s="214"/>
      <c r="F3100" s="214"/>
      <c r="G3100" s="214"/>
    </row>
    <row r="3101" spans="1:7" x14ac:dyDescent="0.2">
      <c r="A3101" s="213"/>
      <c r="B3101" s="214"/>
      <c r="C3101" s="213"/>
      <c r="D3101" s="213"/>
      <c r="E3101" s="214"/>
      <c r="F3101" s="214"/>
      <c r="G3101" s="214"/>
    </row>
    <row r="3102" spans="1:7" x14ac:dyDescent="0.2">
      <c r="A3102" s="213"/>
      <c r="B3102" s="214"/>
      <c r="C3102" s="213"/>
      <c r="D3102" s="213"/>
      <c r="E3102" s="214"/>
      <c r="F3102" s="214"/>
      <c r="G3102" s="214"/>
    </row>
    <row r="3103" spans="1:7" x14ac:dyDescent="0.2">
      <c r="A3103" s="213"/>
      <c r="B3103" s="214"/>
      <c r="C3103" s="213"/>
      <c r="D3103" s="213"/>
      <c r="E3103" s="214"/>
      <c r="F3103" s="214"/>
      <c r="G3103" s="214"/>
    </row>
    <row r="3104" spans="1:7" x14ac:dyDescent="0.2">
      <c r="A3104" s="213"/>
      <c r="B3104" s="214"/>
      <c r="C3104" s="213"/>
      <c r="D3104" s="213"/>
      <c r="E3104" s="214"/>
      <c r="F3104" s="214"/>
      <c r="G3104" s="214"/>
    </row>
    <row r="3105" spans="1:7" x14ac:dyDescent="0.2">
      <c r="A3105" s="213"/>
      <c r="B3105" s="214"/>
      <c r="C3105" s="213"/>
      <c r="D3105" s="213"/>
      <c r="E3105" s="214"/>
      <c r="F3105" s="214"/>
      <c r="G3105" s="214"/>
    </row>
    <row r="3106" spans="1:7" x14ac:dyDescent="0.2">
      <c r="A3106" s="213"/>
      <c r="B3106" s="214"/>
      <c r="C3106" s="213"/>
      <c r="D3106" s="213"/>
      <c r="E3106" s="214"/>
      <c r="F3106" s="214"/>
      <c r="G3106" s="214"/>
    </row>
    <row r="3107" spans="1:7" x14ac:dyDescent="0.2">
      <c r="A3107" s="213"/>
      <c r="B3107" s="214"/>
      <c r="C3107" s="213"/>
      <c r="D3107" s="213"/>
      <c r="E3107" s="214"/>
      <c r="F3107" s="214"/>
      <c r="G3107" s="214"/>
    </row>
    <row r="3108" spans="1:7" x14ac:dyDescent="0.2">
      <c r="A3108" s="213"/>
      <c r="B3108" s="214"/>
      <c r="C3108" s="213"/>
      <c r="D3108" s="213"/>
      <c r="E3108" s="214"/>
      <c r="F3108" s="214"/>
      <c r="G3108" s="214"/>
    </row>
    <row r="3109" spans="1:7" x14ac:dyDescent="0.2">
      <c r="A3109" s="213"/>
      <c r="B3109" s="214"/>
      <c r="C3109" s="213"/>
      <c r="D3109" s="213"/>
      <c r="E3109" s="214"/>
      <c r="F3109" s="214"/>
      <c r="G3109" s="214"/>
    </row>
    <row r="3110" spans="1:7" x14ac:dyDescent="0.2">
      <c r="A3110" s="213"/>
      <c r="B3110" s="214"/>
      <c r="C3110" s="213"/>
      <c r="D3110" s="213"/>
      <c r="E3110" s="214"/>
      <c r="F3110" s="214"/>
      <c r="G3110" s="214"/>
    </row>
    <row r="3111" spans="1:7" x14ac:dyDescent="0.2">
      <c r="A3111" s="213"/>
      <c r="B3111" s="214"/>
      <c r="C3111" s="213"/>
      <c r="D3111" s="213"/>
      <c r="E3111" s="214"/>
      <c r="F3111" s="214"/>
      <c r="G3111" s="214"/>
    </row>
    <row r="3112" spans="1:7" x14ac:dyDescent="0.2">
      <c r="A3112" s="213"/>
      <c r="B3112" s="214"/>
      <c r="C3112" s="213"/>
      <c r="D3112" s="213"/>
      <c r="E3112" s="214"/>
      <c r="F3112" s="214"/>
      <c r="G3112" s="214"/>
    </row>
    <row r="3113" spans="1:7" x14ac:dyDescent="0.2">
      <c r="A3113" s="213"/>
      <c r="B3113" s="214"/>
      <c r="C3113" s="213"/>
      <c r="D3113" s="213"/>
      <c r="E3113" s="214"/>
      <c r="F3113" s="214"/>
      <c r="G3113" s="214"/>
    </row>
    <row r="3114" spans="1:7" x14ac:dyDescent="0.2">
      <c r="A3114" s="213"/>
      <c r="B3114" s="214"/>
      <c r="C3114" s="213"/>
      <c r="D3114" s="213"/>
      <c r="E3114" s="214"/>
      <c r="F3114" s="214"/>
      <c r="G3114" s="214"/>
    </row>
    <row r="3115" spans="1:7" x14ac:dyDescent="0.2">
      <c r="A3115" s="213"/>
      <c r="B3115" s="214"/>
      <c r="C3115" s="213"/>
      <c r="D3115" s="213"/>
      <c r="E3115" s="214"/>
      <c r="F3115" s="214"/>
      <c r="G3115" s="214"/>
    </row>
    <row r="3116" spans="1:7" x14ac:dyDescent="0.2">
      <c r="A3116" s="213"/>
      <c r="B3116" s="214"/>
      <c r="C3116" s="213"/>
      <c r="D3116" s="213"/>
      <c r="E3116" s="214"/>
      <c r="F3116" s="214"/>
      <c r="G3116" s="214"/>
    </row>
    <row r="3117" spans="1:7" x14ac:dyDescent="0.2">
      <c r="A3117" s="213"/>
      <c r="B3117" s="214"/>
      <c r="C3117" s="213"/>
      <c r="D3117" s="213"/>
      <c r="E3117" s="214"/>
      <c r="F3117" s="214"/>
      <c r="G3117" s="214"/>
    </row>
    <row r="3118" spans="1:7" x14ac:dyDescent="0.2">
      <c r="A3118" s="213"/>
      <c r="B3118" s="214"/>
      <c r="C3118" s="213"/>
      <c r="D3118" s="213"/>
      <c r="E3118" s="214"/>
      <c r="F3118" s="214"/>
      <c r="G3118" s="214"/>
    </row>
    <row r="3119" spans="1:7" x14ac:dyDescent="0.2">
      <c r="A3119" s="213"/>
      <c r="B3119" s="214"/>
      <c r="C3119" s="213"/>
      <c r="D3119" s="213"/>
      <c r="E3119" s="214"/>
      <c r="F3119" s="214"/>
      <c r="G3119" s="214"/>
    </row>
    <row r="3120" spans="1:7" x14ac:dyDescent="0.2">
      <c r="A3120" s="213"/>
      <c r="B3120" s="214"/>
      <c r="C3120" s="213"/>
      <c r="D3120" s="213"/>
      <c r="E3120" s="214"/>
      <c r="F3120" s="214"/>
      <c r="G3120" s="214"/>
    </row>
    <row r="3121" spans="1:7" x14ac:dyDescent="0.2">
      <c r="A3121" s="213"/>
      <c r="B3121" s="214"/>
      <c r="C3121" s="213"/>
      <c r="D3121" s="213"/>
      <c r="E3121" s="214"/>
      <c r="F3121" s="214"/>
      <c r="G3121" s="214"/>
    </row>
    <row r="3122" spans="1:7" x14ac:dyDescent="0.2">
      <c r="A3122" s="213"/>
      <c r="B3122" s="214"/>
      <c r="C3122" s="213"/>
      <c r="D3122" s="213"/>
      <c r="E3122" s="214"/>
      <c r="F3122" s="214"/>
      <c r="G3122" s="214"/>
    </row>
    <row r="3123" spans="1:7" x14ac:dyDescent="0.2">
      <c r="A3123" s="213"/>
      <c r="B3123" s="214"/>
      <c r="C3123" s="213"/>
      <c r="D3123" s="213"/>
      <c r="E3123" s="214"/>
      <c r="F3123" s="214"/>
      <c r="G3123" s="214"/>
    </row>
    <row r="3124" spans="1:7" x14ac:dyDescent="0.2">
      <c r="A3124" s="213"/>
      <c r="B3124" s="214"/>
      <c r="C3124" s="213"/>
      <c r="D3124" s="213"/>
      <c r="E3124" s="214"/>
      <c r="F3124" s="214"/>
      <c r="G3124" s="214"/>
    </row>
    <row r="3125" spans="1:7" x14ac:dyDescent="0.2">
      <c r="A3125" s="213"/>
      <c r="B3125" s="214"/>
      <c r="C3125" s="213"/>
      <c r="D3125" s="213"/>
      <c r="E3125" s="214"/>
      <c r="F3125" s="214"/>
      <c r="G3125" s="214"/>
    </row>
    <row r="3126" spans="1:7" x14ac:dyDescent="0.2">
      <c r="A3126" s="213"/>
      <c r="B3126" s="214"/>
      <c r="C3126" s="213"/>
      <c r="D3126" s="213"/>
      <c r="E3126" s="214"/>
      <c r="F3126" s="214"/>
      <c r="G3126" s="214"/>
    </row>
    <row r="3127" spans="1:7" x14ac:dyDescent="0.2">
      <c r="A3127" s="213"/>
      <c r="B3127" s="214"/>
      <c r="C3127" s="213"/>
      <c r="D3127" s="213"/>
      <c r="E3127" s="214"/>
      <c r="F3127" s="214"/>
      <c r="G3127" s="214"/>
    </row>
    <row r="3128" spans="1:7" x14ac:dyDescent="0.2">
      <c r="A3128" s="213"/>
      <c r="B3128" s="214"/>
      <c r="C3128" s="213"/>
      <c r="D3128" s="213"/>
      <c r="E3128" s="214"/>
      <c r="F3128" s="214"/>
      <c r="G3128" s="214"/>
    </row>
    <row r="3129" spans="1:7" x14ac:dyDescent="0.2">
      <c r="A3129" s="213"/>
      <c r="B3129" s="214"/>
      <c r="C3129" s="213"/>
      <c r="D3129" s="213"/>
      <c r="E3129" s="214"/>
      <c r="F3129" s="214"/>
      <c r="G3129" s="214"/>
    </row>
    <row r="3130" spans="1:7" x14ac:dyDescent="0.2">
      <c r="A3130" s="213"/>
      <c r="B3130" s="214"/>
      <c r="C3130" s="213"/>
      <c r="D3130" s="213"/>
      <c r="E3130" s="214"/>
      <c r="F3130" s="214"/>
      <c r="G3130" s="214"/>
    </row>
    <row r="3131" spans="1:7" x14ac:dyDescent="0.2">
      <c r="A3131" s="213"/>
      <c r="B3131" s="214"/>
      <c r="C3131" s="213"/>
      <c r="D3131" s="213"/>
      <c r="E3131" s="214"/>
      <c r="F3131" s="214"/>
      <c r="G3131" s="214"/>
    </row>
    <row r="3132" spans="1:7" x14ac:dyDescent="0.2">
      <c r="A3132" s="213"/>
      <c r="B3132" s="214"/>
      <c r="C3132" s="213"/>
      <c r="D3132" s="213"/>
      <c r="E3132" s="214"/>
      <c r="F3132" s="214"/>
      <c r="G3132" s="214"/>
    </row>
    <row r="3133" spans="1:7" x14ac:dyDescent="0.2">
      <c r="A3133" s="213"/>
      <c r="B3133" s="214"/>
      <c r="C3133" s="213"/>
      <c r="D3133" s="213"/>
      <c r="E3133" s="214"/>
      <c r="F3133" s="214"/>
      <c r="G3133" s="214"/>
    </row>
    <row r="3134" spans="1:7" x14ac:dyDescent="0.2">
      <c r="A3134" s="213"/>
      <c r="B3134" s="214"/>
      <c r="C3134" s="213"/>
      <c r="D3134" s="213"/>
      <c r="E3134" s="214"/>
      <c r="F3134" s="214"/>
      <c r="G3134" s="214"/>
    </row>
    <row r="3135" spans="1:7" x14ac:dyDescent="0.2">
      <c r="A3135" s="213"/>
      <c r="B3135" s="214"/>
      <c r="C3135" s="213"/>
      <c r="D3135" s="213"/>
      <c r="E3135" s="214"/>
      <c r="F3135" s="214"/>
      <c r="G3135" s="214"/>
    </row>
    <row r="3136" spans="1:7" x14ac:dyDescent="0.2">
      <c r="A3136" s="213"/>
      <c r="B3136" s="214"/>
      <c r="C3136" s="213"/>
      <c r="D3136" s="213"/>
      <c r="E3136" s="214"/>
      <c r="F3136" s="214"/>
      <c r="G3136" s="214"/>
    </row>
    <row r="3137" spans="1:7" x14ac:dyDescent="0.2">
      <c r="A3137" s="213"/>
      <c r="B3137" s="214"/>
      <c r="C3137" s="213"/>
      <c r="D3137" s="213"/>
      <c r="E3137" s="214"/>
      <c r="F3137" s="214"/>
      <c r="G3137" s="214"/>
    </row>
    <row r="3138" spans="1:7" x14ac:dyDescent="0.2">
      <c r="A3138" s="213"/>
      <c r="B3138" s="214"/>
      <c r="C3138" s="213"/>
      <c r="D3138" s="213"/>
      <c r="E3138" s="214"/>
      <c r="F3138" s="214"/>
      <c r="G3138" s="214"/>
    </row>
    <row r="3139" spans="1:7" x14ac:dyDescent="0.2">
      <c r="A3139" s="213"/>
      <c r="B3139" s="214"/>
      <c r="C3139" s="213"/>
      <c r="D3139" s="213"/>
      <c r="E3139" s="214"/>
      <c r="F3139" s="214"/>
      <c r="G3139" s="214"/>
    </row>
    <row r="3140" spans="1:7" x14ac:dyDescent="0.2">
      <c r="A3140" s="213"/>
      <c r="B3140" s="214"/>
      <c r="C3140" s="213"/>
      <c r="D3140" s="213"/>
      <c r="E3140" s="214"/>
      <c r="F3140" s="214"/>
      <c r="G3140" s="214"/>
    </row>
    <row r="3141" spans="1:7" x14ac:dyDescent="0.2">
      <c r="A3141" s="213"/>
      <c r="B3141" s="214"/>
      <c r="C3141" s="213"/>
      <c r="D3141" s="213"/>
      <c r="E3141" s="214"/>
      <c r="F3141" s="214"/>
      <c r="G3141" s="214"/>
    </row>
    <row r="3142" spans="1:7" x14ac:dyDescent="0.2">
      <c r="A3142" s="213"/>
      <c r="B3142" s="214"/>
      <c r="C3142" s="213"/>
      <c r="D3142" s="213"/>
      <c r="E3142" s="214"/>
      <c r="F3142" s="214"/>
      <c r="G3142" s="214"/>
    </row>
    <row r="3143" spans="1:7" x14ac:dyDescent="0.2">
      <c r="A3143" s="213"/>
      <c r="B3143" s="214"/>
      <c r="C3143" s="213"/>
      <c r="D3143" s="213"/>
      <c r="E3143" s="214"/>
      <c r="F3143" s="214"/>
      <c r="G3143" s="214"/>
    </row>
    <row r="3144" spans="1:7" x14ac:dyDescent="0.2">
      <c r="A3144" s="213"/>
      <c r="B3144" s="214"/>
      <c r="C3144" s="213"/>
      <c r="D3144" s="213"/>
      <c r="E3144" s="214"/>
      <c r="F3144" s="214"/>
      <c r="G3144" s="214"/>
    </row>
    <row r="3145" spans="1:7" x14ac:dyDescent="0.2">
      <c r="A3145" s="213"/>
      <c r="B3145" s="214"/>
      <c r="C3145" s="213"/>
      <c r="D3145" s="213"/>
      <c r="E3145" s="214"/>
      <c r="F3145" s="214"/>
      <c r="G3145" s="214"/>
    </row>
    <row r="3146" spans="1:7" x14ac:dyDescent="0.2">
      <c r="A3146" s="213"/>
      <c r="B3146" s="214"/>
      <c r="C3146" s="213"/>
      <c r="D3146" s="213"/>
      <c r="E3146" s="214"/>
      <c r="F3146" s="214"/>
      <c r="G3146" s="214"/>
    </row>
    <row r="3147" spans="1:7" x14ac:dyDescent="0.2">
      <c r="A3147" s="213"/>
      <c r="B3147" s="214"/>
      <c r="C3147" s="213"/>
      <c r="D3147" s="213"/>
      <c r="E3147" s="214"/>
      <c r="F3147" s="214"/>
      <c r="G3147" s="214"/>
    </row>
    <row r="3148" spans="1:7" x14ac:dyDescent="0.2">
      <c r="A3148" s="213"/>
      <c r="B3148" s="214"/>
      <c r="C3148" s="213"/>
      <c r="D3148" s="213"/>
      <c r="E3148" s="214"/>
      <c r="F3148" s="214"/>
      <c r="G3148" s="214"/>
    </row>
    <row r="3149" spans="1:7" x14ac:dyDescent="0.2">
      <c r="A3149" s="213"/>
      <c r="B3149" s="214"/>
      <c r="C3149" s="213"/>
      <c r="D3149" s="213"/>
      <c r="E3149" s="214"/>
      <c r="F3149" s="214"/>
      <c r="G3149" s="214"/>
    </row>
    <row r="3150" spans="1:7" x14ac:dyDescent="0.2">
      <c r="A3150" s="213"/>
      <c r="B3150" s="214"/>
      <c r="C3150" s="213"/>
      <c r="D3150" s="213"/>
      <c r="E3150" s="214"/>
      <c r="F3150" s="214"/>
      <c r="G3150" s="214"/>
    </row>
    <row r="3151" spans="1:7" x14ac:dyDescent="0.2">
      <c r="A3151" s="213"/>
      <c r="B3151" s="214"/>
      <c r="C3151" s="213"/>
      <c r="D3151" s="213"/>
      <c r="E3151" s="214"/>
      <c r="F3151" s="214"/>
      <c r="G3151" s="214"/>
    </row>
    <row r="3152" spans="1:7" x14ac:dyDescent="0.2">
      <c r="A3152" s="213"/>
      <c r="B3152" s="214"/>
      <c r="C3152" s="213"/>
      <c r="D3152" s="213"/>
      <c r="E3152" s="214"/>
      <c r="F3152" s="214"/>
      <c r="G3152" s="214"/>
    </row>
    <row r="3153" spans="1:7" x14ac:dyDescent="0.2">
      <c r="A3153" s="213"/>
      <c r="B3153" s="214"/>
      <c r="C3153" s="213"/>
      <c r="D3153" s="213"/>
      <c r="E3153" s="214"/>
      <c r="F3153" s="214"/>
      <c r="G3153" s="214"/>
    </row>
    <row r="3154" spans="1:7" x14ac:dyDescent="0.2">
      <c r="A3154" s="213"/>
      <c r="B3154" s="214"/>
      <c r="C3154" s="213"/>
      <c r="D3154" s="213"/>
      <c r="E3154" s="214"/>
      <c r="F3154" s="214"/>
      <c r="G3154" s="214"/>
    </row>
    <row r="3155" spans="1:7" x14ac:dyDescent="0.2">
      <c r="A3155" s="213"/>
      <c r="B3155" s="214"/>
      <c r="C3155" s="213"/>
      <c r="D3155" s="213"/>
      <c r="E3155" s="214"/>
      <c r="F3155" s="214"/>
      <c r="G3155" s="214"/>
    </row>
    <row r="3156" spans="1:7" x14ac:dyDescent="0.2">
      <c r="A3156" s="213"/>
      <c r="B3156" s="214"/>
      <c r="C3156" s="213"/>
      <c r="D3156" s="213"/>
      <c r="E3156" s="214"/>
      <c r="F3156" s="214"/>
      <c r="G3156" s="214"/>
    </row>
    <row r="3157" spans="1:7" x14ac:dyDescent="0.2">
      <c r="A3157" s="213"/>
      <c r="B3157" s="214"/>
      <c r="C3157" s="213"/>
      <c r="D3157" s="213"/>
      <c r="E3157" s="214"/>
      <c r="F3157" s="214"/>
      <c r="G3157" s="214"/>
    </row>
    <row r="3158" spans="1:7" x14ac:dyDescent="0.2">
      <c r="A3158" s="213"/>
      <c r="B3158" s="214"/>
      <c r="C3158" s="213"/>
      <c r="D3158" s="213"/>
      <c r="E3158" s="214"/>
      <c r="F3158" s="214"/>
      <c r="G3158" s="214"/>
    </row>
    <row r="3159" spans="1:7" x14ac:dyDescent="0.2">
      <c r="A3159" s="213"/>
      <c r="B3159" s="214"/>
      <c r="C3159" s="213"/>
      <c r="D3159" s="213"/>
      <c r="E3159" s="214"/>
      <c r="F3159" s="214"/>
      <c r="G3159" s="214"/>
    </row>
    <row r="3160" spans="1:7" x14ac:dyDescent="0.2">
      <c r="A3160" s="213"/>
      <c r="B3160" s="214"/>
      <c r="C3160" s="213"/>
      <c r="D3160" s="213"/>
      <c r="E3160" s="214"/>
      <c r="F3160" s="214"/>
      <c r="G3160" s="214"/>
    </row>
    <row r="3161" spans="1:7" x14ac:dyDescent="0.2">
      <c r="A3161" s="213"/>
      <c r="B3161" s="214"/>
      <c r="C3161" s="213"/>
      <c r="D3161" s="213"/>
      <c r="E3161" s="214"/>
      <c r="F3161" s="214"/>
      <c r="G3161" s="214"/>
    </row>
    <row r="3162" spans="1:7" x14ac:dyDescent="0.2">
      <c r="A3162" s="213"/>
      <c r="B3162" s="214"/>
      <c r="C3162" s="213"/>
      <c r="D3162" s="213"/>
      <c r="E3162" s="214"/>
      <c r="F3162" s="214"/>
      <c r="G3162" s="214"/>
    </row>
    <row r="3163" spans="1:7" x14ac:dyDescent="0.2">
      <c r="A3163" s="213"/>
      <c r="B3163" s="214"/>
      <c r="C3163" s="213"/>
      <c r="D3163" s="213"/>
      <c r="E3163" s="214"/>
      <c r="F3163" s="214"/>
      <c r="G3163" s="214"/>
    </row>
    <row r="3164" spans="1:7" x14ac:dyDescent="0.2">
      <c r="A3164" s="213"/>
      <c r="B3164" s="214"/>
      <c r="C3164" s="213"/>
      <c r="D3164" s="213"/>
      <c r="E3164" s="214"/>
      <c r="F3164" s="214"/>
      <c r="G3164" s="214"/>
    </row>
    <row r="3165" spans="1:7" x14ac:dyDescent="0.2">
      <c r="A3165" s="213"/>
      <c r="B3165" s="214"/>
      <c r="C3165" s="213"/>
      <c r="D3165" s="213"/>
      <c r="E3165" s="214"/>
      <c r="F3165" s="214"/>
      <c r="G3165" s="214"/>
    </row>
    <row r="3166" spans="1:7" x14ac:dyDescent="0.2">
      <c r="A3166" s="213"/>
      <c r="B3166" s="214"/>
      <c r="C3166" s="213"/>
      <c r="D3166" s="213"/>
      <c r="E3166" s="214"/>
      <c r="F3166" s="214"/>
      <c r="G3166" s="214"/>
    </row>
    <row r="3167" spans="1:7" x14ac:dyDescent="0.2">
      <c r="A3167" s="213"/>
      <c r="B3167" s="214"/>
      <c r="C3167" s="213"/>
      <c r="D3167" s="213"/>
      <c r="E3167" s="214"/>
      <c r="F3167" s="214"/>
      <c r="G3167" s="214"/>
    </row>
    <row r="3168" spans="1:7" x14ac:dyDescent="0.2">
      <c r="A3168" s="213"/>
      <c r="B3168" s="214"/>
      <c r="C3168" s="213"/>
      <c r="D3168" s="213"/>
      <c r="E3168" s="214"/>
      <c r="F3168" s="214"/>
      <c r="G3168" s="214"/>
    </row>
    <row r="3169" spans="1:7" x14ac:dyDescent="0.2">
      <c r="A3169" s="213"/>
      <c r="B3169" s="214"/>
      <c r="C3169" s="213"/>
      <c r="D3169" s="213"/>
      <c r="E3169" s="214"/>
      <c r="F3169" s="214"/>
      <c r="G3169" s="214"/>
    </row>
    <row r="3170" spans="1:7" x14ac:dyDescent="0.2">
      <c r="A3170" s="213"/>
      <c r="B3170" s="214"/>
      <c r="C3170" s="213"/>
      <c r="D3170" s="213"/>
      <c r="E3170" s="214"/>
      <c r="F3170" s="214"/>
      <c r="G3170" s="214"/>
    </row>
    <row r="3171" spans="1:7" x14ac:dyDescent="0.2">
      <c r="A3171" s="213"/>
      <c r="B3171" s="214"/>
      <c r="C3171" s="213"/>
      <c r="D3171" s="213"/>
      <c r="E3171" s="214"/>
      <c r="F3171" s="214"/>
      <c r="G3171" s="214"/>
    </row>
    <row r="3172" spans="1:7" x14ac:dyDescent="0.2">
      <c r="A3172" s="213"/>
      <c r="B3172" s="214"/>
      <c r="C3172" s="213"/>
      <c r="D3172" s="213"/>
      <c r="E3172" s="214"/>
      <c r="F3172" s="214"/>
      <c r="G3172" s="214"/>
    </row>
    <row r="3173" spans="1:7" x14ac:dyDescent="0.2">
      <c r="A3173" s="213"/>
      <c r="B3173" s="214"/>
      <c r="C3173" s="213"/>
      <c r="D3173" s="213"/>
      <c r="E3173" s="214"/>
      <c r="F3173" s="214"/>
      <c r="G3173" s="214"/>
    </row>
    <row r="3174" spans="1:7" x14ac:dyDescent="0.2">
      <c r="A3174" s="213"/>
      <c r="B3174" s="214"/>
      <c r="C3174" s="213"/>
      <c r="D3174" s="213"/>
      <c r="E3174" s="214"/>
      <c r="F3174" s="214"/>
      <c r="G3174" s="214"/>
    </row>
    <row r="3175" spans="1:7" x14ac:dyDescent="0.2">
      <c r="A3175" s="213"/>
      <c r="B3175" s="214"/>
      <c r="C3175" s="213"/>
      <c r="D3175" s="213"/>
      <c r="E3175" s="214"/>
      <c r="F3175" s="214"/>
      <c r="G3175" s="214"/>
    </row>
    <row r="3176" spans="1:7" x14ac:dyDescent="0.2">
      <c r="A3176" s="213"/>
      <c r="B3176" s="214"/>
      <c r="C3176" s="213"/>
      <c r="D3176" s="213"/>
      <c r="E3176" s="214"/>
      <c r="F3176" s="214"/>
      <c r="G3176" s="214"/>
    </row>
    <row r="3177" spans="1:7" x14ac:dyDescent="0.2">
      <c r="A3177" s="213"/>
      <c r="B3177" s="214"/>
      <c r="C3177" s="213"/>
      <c r="D3177" s="213"/>
      <c r="E3177" s="214"/>
      <c r="F3177" s="214"/>
      <c r="G3177" s="214"/>
    </row>
    <row r="3178" spans="1:7" x14ac:dyDescent="0.2">
      <c r="A3178" s="213"/>
      <c r="B3178" s="214"/>
      <c r="C3178" s="213"/>
      <c r="D3178" s="213"/>
      <c r="E3178" s="214"/>
      <c r="F3178" s="214"/>
      <c r="G3178" s="214"/>
    </row>
    <row r="3179" spans="1:7" x14ac:dyDescent="0.2">
      <c r="A3179" s="213"/>
      <c r="B3179" s="214"/>
      <c r="C3179" s="213"/>
      <c r="D3179" s="213"/>
      <c r="E3179" s="214"/>
      <c r="F3179" s="214"/>
      <c r="G3179" s="214"/>
    </row>
    <row r="3180" spans="1:7" x14ac:dyDescent="0.2">
      <c r="A3180" s="213"/>
      <c r="B3180" s="214"/>
      <c r="C3180" s="213"/>
      <c r="D3180" s="213"/>
      <c r="E3180" s="214"/>
      <c r="F3180" s="214"/>
      <c r="G3180" s="214"/>
    </row>
    <row r="3181" spans="1:7" x14ac:dyDescent="0.2">
      <c r="A3181" s="213"/>
      <c r="B3181" s="214"/>
      <c r="C3181" s="213"/>
      <c r="D3181" s="213"/>
      <c r="E3181" s="214"/>
      <c r="F3181" s="214"/>
      <c r="G3181" s="214"/>
    </row>
    <row r="3182" spans="1:7" x14ac:dyDescent="0.2">
      <c r="A3182" s="213"/>
      <c r="B3182" s="214"/>
      <c r="C3182" s="213"/>
      <c r="D3182" s="213"/>
      <c r="E3182" s="214"/>
      <c r="F3182" s="214"/>
      <c r="G3182" s="214"/>
    </row>
    <row r="3183" spans="1:7" x14ac:dyDescent="0.2">
      <c r="A3183" s="213"/>
      <c r="B3183" s="214"/>
      <c r="C3183" s="213"/>
      <c r="D3183" s="213"/>
      <c r="E3183" s="214"/>
      <c r="F3183" s="214"/>
      <c r="G3183" s="214"/>
    </row>
    <row r="3184" spans="1:7" x14ac:dyDescent="0.2">
      <c r="A3184" s="213"/>
      <c r="B3184" s="214"/>
      <c r="C3184" s="213"/>
      <c r="D3184" s="213"/>
      <c r="E3184" s="214"/>
      <c r="F3184" s="214"/>
      <c r="G3184" s="214"/>
    </row>
    <row r="3185" spans="1:7" x14ac:dyDescent="0.2">
      <c r="A3185" s="213"/>
      <c r="B3185" s="214"/>
      <c r="C3185" s="213"/>
      <c r="D3185" s="213"/>
      <c r="E3185" s="214"/>
      <c r="F3185" s="214"/>
      <c r="G3185" s="214"/>
    </row>
    <row r="3186" spans="1:7" x14ac:dyDescent="0.2">
      <c r="A3186" s="213"/>
      <c r="B3186" s="214"/>
      <c r="C3186" s="213"/>
      <c r="D3186" s="213"/>
      <c r="E3186" s="214"/>
      <c r="F3186" s="214"/>
      <c r="G3186" s="214"/>
    </row>
    <row r="3187" spans="1:7" x14ac:dyDescent="0.2">
      <c r="A3187" s="213"/>
      <c r="B3187" s="214"/>
      <c r="C3187" s="213"/>
      <c r="D3187" s="213"/>
      <c r="E3187" s="214"/>
      <c r="F3187" s="214"/>
      <c r="G3187" s="214"/>
    </row>
    <row r="3188" spans="1:7" x14ac:dyDescent="0.2">
      <c r="A3188" s="213"/>
      <c r="B3188" s="214"/>
      <c r="C3188" s="213"/>
      <c r="D3188" s="213"/>
      <c r="E3188" s="214"/>
      <c r="F3188" s="214"/>
      <c r="G3188" s="214"/>
    </row>
    <row r="3189" spans="1:7" x14ac:dyDescent="0.2">
      <c r="A3189" s="213"/>
      <c r="B3189" s="214"/>
      <c r="C3189" s="213"/>
      <c r="D3189" s="213"/>
      <c r="E3189" s="214"/>
      <c r="F3189" s="214"/>
      <c r="G3189" s="214"/>
    </row>
    <row r="3190" spans="1:7" x14ac:dyDescent="0.2">
      <c r="A3190" s="213"/>
      <c r="B3190" s="214"/>
      <c r="C3190" s="213"/>
      <c r="D3190" s="213"/>
      <c r="E3190" s="214"/>
      <c r="F3190" s="214"/>
      <c r="G3190" s="214"/>
    </row>
    <row r="3191" spans="1:7" x14ac:dyDescent="0.2">
      <c r="A3191" s="213"/>
      <c r="B3191" s="214"/>
      <c r="C3191" s="213"/>
      <c r="D3191" s="213"/>
      <c r="E3191" s="214"/>
      <c r="F3191" s="214"/>
      <c r="G3191" s="214"/>
    </row>
    <row r="3192" spans="1:7" x14ac:dyDescent="0.2">
      <c r="A3192" s="213"/>
      <c r="B3192" s="214"/>
      <c r="C3192" s="213"/>
      <c r="D3192" s="213"/>
      <c r="E3192" s="214"/>
      <c r="F3192" s="214"/>
      <c r="G3192" s="214"/>
    </row>
    <row r="3193" spans="1:7" x14ac:dyDescent="0.2">
      <c r="A3193" s="213"/>
      <c r="B3193" s="214"/>
      <c r="C3193" s="213"/>
      <c r="D3193" s="213"/>
      <c r="E3193" s="214"/>
      <c r="F3193" s="214"/>
      <c r="G3193" s="214"/>
    </row>
    <row r="3194" spans="1:7" x14ac:dyDescent="0.2">
      <c r="A3194" s="213"/>
      <c r="B3194" s="214"/>
      <c r="C3194" s="213"/>
      <c r="D3194" s="213"/>
      <c r="E3194" s="214"/>
      <c r="F3194" s="214"/>
      <c r="G3194" s="214"/>
    </row>
    <row r="3195" spans="1:7" x14ac:dyDescent="0.2">
      <c r="A3195" s="213"/>
      <c r="B3195" s="214"/>
      <c r="C3195" s="213"/>
      <c r="D3195" s="213"/>
      <c r="E3195" s="214"/>
      <c r="F3195" s="214"/>
      <c r="G3195" s="214"/>
    </row>
    <row r="3196" spans="1:7" x14ac:dyDescent="0.2">
      <c r="A3196" s="213"/>
      <c r="B3196" s="214"/>
      <c r="C3196" s="213"/>
      <c r="D3196" s="213"/>
      <c r="E3196" s="214"/>
      <c r="F3196" s="214"/>
      <c r="G3196" s="214"/>
    </row>
    <row r="3197" spans="1:7" x14ac:dyDescent="0.2">
      <c r="A3197" s="213"/>
      <c r="B3197" s="214"/>
      <c r="C3197" s="213"/>
      <c r="D3197" s="213"/>
      <c r="E3197" s="214"/>
      <c r="F3197" s="214"/>
      <c r="G3197" s="214"/>
    </row>
    <row r="3198" spans="1:7" x14ac:dyDescent="0.2">
      <c r="A3198" s="213"/>
      <c r="B3198" s="214"/>
      <c r="C3198" s="213"/>
      <c r="D3198" s="213"/>
      <c r="E3198" s="214"/>
      <c r="F3198" s="214"/>
      <c r="G3198" s="214"/>
    </row>
    <row r="3199" spans="1:7" x14ac:dyDescent="0.2">
      <c r="A3199" s="213"/>
      <c r="B3199" s="214"/>
      <c r="C3199" s="213"/>
      <c r="D3199" s="213"/>
      <c r="E3199" s="214"/>
      <c r="F3199" s="214"/>
      <c r="G3199" s="214"/>
    </row>
    <row r="3200" spans="1:7" x14ac:dyDescent="0.2">
      <c r="A3200" s="213"/>
      <c r="B3200" s="214"/>
      <c r="C3200" s="213"/>
      <c r="D3200" s="213"/>
      <c r="E3200" s="214"/>
      <c r="F3200" s="214"/>
      <c r="G3200" s="214"/>
    </row>
    <row r="3201" spans="1:7" x14ac:dyDescent="0.2">
      <c r="A3201" s="213"/>
      <c r="B3201" s="214"/>
      <c r="C3201" s="213"/>
      <c r="D3201" s="213"/>
      <c r="E3201" s="214"/>
      <c r="F3201" s="214"/>
      <c r="G3201" s="214"/>
    </row>
    <row r="3202" spans="1:7" x14ac:dyDescent="0.2">
      <c r="A3202" s="213"/>
      <c r="B3202" s="214"/>
      <c r="C3202" s="213"/>
      <c r="D3202" s="213"/>
      <c r="E3202" s="214"/>
      <c r="F3202" s="214"/>
      <c r="G3202" s="214"/>
    </row>
    <row r="3203" spans="1:7" x14ac:dyDescent="0.2">
      <c r="A3203" s="213"/>
      <c r="B3203" s="214"/>
      <c r="C3203" s="213"/>
      <c r="D3203" s="213"/>
      <c r="E3203" s="214"/>
      <c r="F3203" s="214"/>
      <c r="G3203" s="214"/>
    </row>
    <row r="3204" spans="1:7" x14ac:dyDescent="0.2">
      <c r="A3204" s="213"/>
      <c r="B3204" s="214"/>
      <c r="C3204" s="213"/>
      <c r="D3204" s="213"/>
      <c r="E3204" s="214"/>
      <c r="F3204" s="214"/>
      <c r="G3204" s="214"/>
    </row>
    <row r="3205" spans="1:7" x14ac:dyDescent="0.2">
      <c r="A3205" s="213"/>
      <c r="B3205" s="214"/>
      <c r="C3205" s="213"/>
      <c r="D3205" s="213"/>
      <c r="E3205" s="214"/>
      <c r="F3205" s="214"/>
      <c r="G3205" s="214"/>
    </row>
    <row r="3206" spans="1:7" x14ac:dyDescent="0.2">
      <c r="A3206" s="213"/>
      <c r="B3206" s="214"/>
      <c r="C3206" s="213"/>
      <c r="D3206" s="213"/>
      <c r="E3206" s="214"/>
      <c r="F3206" s="214"/>
      <c r="G3206" s="214"/>
    </row>
    <row r="3207" spans="1:7" x14ac:dyDescent="0.2">
      <c r="A3207" s="213"/>
      <c r="B3207" s="214"/>
      <c r="C3207" s="213"/>
      <c r="D3207" s="213"/>
      <c r="E3207" s="214"/>
      <c r="F3207" s="214"/>
      <c r="G3207" s="214"/>
    </row>
    <row r="3208" spans="1:7" x14ac:dyDescent="0.2">
      <c r="A3208" s="213"/>
      <c r="B3208" s="214"/>
      <c r="C3208" s="213"/>
      <c r="D3208" s="213"/>
      <c r="E3208" s="214"/>
      <c r="F3208" s="214"/>
      <c r="G3208" s="214"/>
    </row>
    <row r="3209" spans="1:7" x14ac:dyDescent="0.2">
      <c r="A3209" s="213"/>
      <c r="B3209" s="214"/>
      <c r="C3209" s="213"/>
      <c r="D3209" s="213"/>
      <c r="E3209" s="214"/>
      <c r="F3209" s="214"/>
      <c r="G3209" s="214"/>
    </row>
    <row r="3210" spans="1:7" x14ac:dyDescent="0.2">
      <c r="A3210" s="213"/>
      <c r="B3210" s="214"/>
      <c r="C3210" s="213"/>
      <c r="D3210" s="213"/>
      <c r="E3210" s="214"/>
      <c r="F3210" s="214"/>
      <c r="G3210" s="214"/>
    </row>
    <row r="3211" spans="1:7" x14ac:dyDescent="0.2">
      <c r="A3211" s="213"/>
      <c r="B3211" s="214"/>
      <c r="C3211" s="213"/>
      <c r="D3211" s="213"/>
      <c r="E3211" s="214"/>
      <c r="F3211" s="214"/>
      <c r="G3211" s="214"/>
    </row>
    <row r="3212" spans="1:7" x14ac:dyDescent="0.2">
      <c r="A3212" s="213"/>
      <c r="B3212" s="214"/>
      <c r="C3212" s="213"/>
      <c r="D3212" s="213"/>
      <c r="E3212" s="214"/>
      <c r="F3212" s="214"/>
      <c r="G3212" s="214"/>
    </row>
    <row r="3213" spans="1:7" x14ac:dyDescent="0.2">
      <c r="A3213" s="213"/>
      <c r="B3213" s="214"/>
      <c r="C3213" s="213"/>
      <c r="D3213" s="213"/>
      <c r="E3213" s="214"/>
      <c r="F3213" s="214"/>
      <c r="G3213" s="214"/>
    </row>
    <row r="3214" spans="1:7" x14ac:dyDescent="0.2">
      <c r="A3214" s="213"/>
      <c r="B3214" s="214"/>
      <c r="C3214" s="213"/>
      <c r="D3214" s="213"/>
      <c r="E3214" s="214"/>
      <c r="F3214" s="214"/>
      <c r="G3214" s="214"/>
    </row>
    <row r="3215" spans="1:7" x14ac:dyDescent="0.2">
      <c r="A3215" s="213"/>
      <c r="B3215" s="214"/>
      <c r="C3215" s="213"/>
      <c r="D3215" s="213"/>
      <c r="E3215" s="214"/>
      <c r="F3215" s="214"/>
      <c r="G3215" s="214"/>
    </row>
    <row r="3216" spans="1:7" x14ac:dyDescent="0.2">
      <c r="A3216" s="213"/>
      <c r="B3216" s="214"/>
      <c r="C3216" s="213"/>
      <c r="D3216" s="213"/>
      <c r="E3216" s="214"/>
      <c r="F3216" s="214"/>
      <c r="G3216" s="214"/>
    </row>
    <row r="3217" spans="1:7" x14ac:dyDescent="0.2">
      <c r="A3217" s="213"/>
      <c r="B3217" s="214"/>
      <c r="C3217" s="213"/>
      <c r="D3217" s="213"/>
      <c r="E3217" s="214"/>
      <c r="F3217" s="214"/>
      <c r="G3217" s="214"/>
    </row>
    <row r="3218" spans="1:7" x14ac:dyDescent="0.2">
      <c r="A3218" s="213"/>
      <c r="B3218" s="214"/>
      <c r="C3218" s="213"/>
      <c r="D3218" s="213"/>
      <c r="E3218" s="214"/>
      <c r="F3218" s="214"/>
      <c r="G3218" s="214"/>
    </row>
    <row r="3219" spans="1:7" x14ac:dyDescent="0.2">
      <c r="A3219" s="213"/>
      <c r="B3219" s="214"/>
      <c r="C3219" s="213"/>
      <c r="D3219" s="213"/>
      <c r="E3219" s="214"/>
      <c r="F3219" s="214"/>
      <c r="G3219" s="214"/>
    </row>
    <row r="3220" spans="1:7" x14ac:dyDescent="0.2">
      <c r="A3220" s="213"/>
      <c r="B3220" s="214"/>
      <c r="C3220" s="213"/>
      <c r="D3220" s="213"/>
      <c r="E3220" s="214"/>
      <c r="F3220" s="214"/>
      <c r="G3220" s="214"/>
    </row>
    <row r="3221" spans="1:7" x14ac:dyDescent="0.2">
      <c r="A3221" s="213"/>
      <c r="B3221" s="214"/>
      <c r="C3221" s="213"/>
      <c r="D3221" s="213"/>
      <c r="E3221" s="214"/>
      <c r="F3221" s="214"/>
      <c r="G3221" s="214"/>
    </row>
    <row r="3222" spans="1:7" x14ac:dyDescent="0.2">
      <c r="A3222" s="213"/>
      <c r="B3222" s="214"/>
      <c r="C3222" s="213"/>
      <c r="D3222" s="213"/>
      <c r="E3222" s="214"/>
      <c r="F3222" s="214"/>
      <c r="G3222" s="214"/>
    </row>
    <row r="3223" spans="1:7" x14ac:dyDescent="0.2">
      <c r="A3223" s="213"/>
      <c r="B3223" s="214"/>
      <c r="C3223" s="213"/>
      <c r="D3223" s="213"/>
      <c r="E3223" s="214"/>
      <c r="F3223" s="214"/>
      <c r="G3223" s="214"/>
    </row>
    <row r="3224" spans="1:7" x14ac:dyDescent="0.2">
      <c r="A3224" s="213"/>
      <c r="B3224" s="214"/>
      <c r="C3224" s="213"/>
      <c r="D3224" s="213"/>
      <c r="E3224" s="214"/>
      <c r="F3224" s="214"/>
      <c r="G3224" s="214"/>
    </row>
    <row r="3225" spans="1:7" x14ac:dyDescent="0.2">
      <c r="A3225" s="213"/>
      <c r="B3225" s="214"/>
      <c r="C3225" s="213"/>
      <c r="D3225" s="213"/>
      <c r="E3225" s="214"/>
      <c r="F3225" s="214"/>
      <c r="G3225" s="214"/>
    </row>
    <row r="3226" spans="1:7" x14ac:dyDescent="0.2">
      <c r="A3226" s="213"/>
      <c r="B3226" s="214"/>
      <c r="C3226" s="213"/>
      <c r="D3226" s="213"/>
      <c r="E3226" s="214"/>
      <c r="F3226" s="214"/>
      <c r="G3226" s="214"/>
    </row>
    <row r="3227" spans="1:7" x14ac:dyDescent="0.2">
      <c r="A3227" s="213"/>
      <c r="B3227" s="214"/>
      <c r="C3227" s="213"/>
      <c r="D3227" s="213"/>
      <c r="E3227" s="214"/>
      <c r="F3227" s="214"/>
      <c r="G3227" s="214"/>
    </row>
    <row r="3228" spans="1:7" x14ac:dyDescent="0.2">
      <c r="A3228" s="213"/>
      <c r="B3228" s="214"/>
      <c r="C3228" s="213"/>
      <c r="D3228" s="213"/>
      <c r="E3228" s="214"/>
      <c r="F3228" s="214"/>
      <c r="G3228" s="214"/>
    </row>
    <row r="3229" spans="1:7" x14ac:dyDescent="0.2">
      <c r="A3229" s="213"/>
      <c r="B3229" s="214"/>
      <c r="C3229" s="213"/>
      <c r="D3229" s="213"/>
      <c r="E3229" s="214"/>
      <c r="F3229" s="214"/>
      <c r="G3229" s="214"/>
    </row>
    <row r="3230" spans="1:7" x14ac:dyDescent="0.2">
      <c r="A3230" s="213"/>
      <c r="B3230" s="214"/>
      <c r="C3230" s="213"/>
      <c r="D3230" s="213"/>
      <c r="E3230" s="214"/>
      <c r="F3230" s="214"/>
      <c r="G3230" s="214"/>
    </row>
    <row r="3231" spans="1:7" x14ac:dyDescent="0.2">
      <c r="A3231" s="213"/>
      <c r="B3231" s="214"/>
      <c r="C3231" s="213"/>
      <c r="D3231" s="213"/>
      <c r="E3231" s="214"/>
      <c r="F3231" s="214"/>
      <c r="G3231" s="214"/>
    </row>
    <row r="3232" spans="1:7" x14ac:dyDescent="0.2">
      <c r="A3232" s="213"/>
      <c r="B3232" s="214"/>
      <c r="C3232" s="213"/>
      <c r="D3232" s="213"/>
      <c r="E3232" s="214"/>
      <c r="F3232" s="214"/>
      <c r="G3232" s="214"/>
    </row>
    <row r="3233" spans="1:7" x14ac:dyDescent="0.2">
      <c r="A3233" s="213"/>
      <c r="B3233" s="214"/>
      <c r="C3233" s="213"/>
      <c r="D3233" s="213"/>
      <c r="E3233" s="214"/>
      <c r="F3233" s="214"/>
      <c r="G3233" s="214"/>
    </row>
    <row r="3234" spans="1:7" x14ac:dyDescent="0.2">
      <c r="A3234" s="213"/>
      <c r="B3234" s="214"/>
      <c r="C3234" s="213"/>
      <c r="D3234" s="213"/>
      <c r="E3234" s="214"/>
      <c r="F3234" s="214"/>
      <c r="G3234" s="214"/>
    </row>
    <row r="3235" spans="1:7" x14ac:dyDescent="0.2">
      <c r="A3235" s="213"/>
      <c r="B3235" s="214"/>
      <c r="C3235" s="213"/>
      <c r="D3235" s="213"/>
      <c r="E3235" s="214"/>
      <c r="F3235" s="214"/>
      <c r="G3235" s="214"/>
    </row>
    <row r="3236" spans="1:7" x14ac:dyDescent="0.2">
      <c r="A3236" s="213"/>
      <c r="B3236" s="214"/>
      <c r="C3236" s="213"/>
      <c r="D3236" s="213"/>
      <c r="E3236" s="214"/>
      <c r="F3236" s="214"/>
      <c r="G3236" s="214"/>
    </row>
    <row r="3237" spans="1:7" x14ac:dyDescent="0.2">
      <c r="A3237" s="213"/>
      <c r="B3237" s="214"/>
      <c r="C3237" s="213"/>
      <c r="D3237" s="213"/>
      <c r="E3237" s="214"/>
      <c r="F3237" s="214"/>
      <c r="G3237" s="214"/>
    </row>
    <row r="3238" spans="1:7" x14ac:dyDescent="0.2">
      <c r="A3238" s="213"/>
      <c r="B3238" s="214"/>
      <c r="C3238" s="213"/>
      <c r="D3238" s="213"/>
      <c r="E3238" s="214"/>
      <c r="F3238" s="214"/>
      <c r="G3238" s="214"/>
    </row>
    <row r="3239" spans="1:7" x14ac:dyDescent="0.2">
      <c r="A3239" s="213"/>
      <c r="B3239" s="214"/>
      <c r="C3239" s="213"/>
      <c r="D3239" s="213"/>
      <c r="E3239" s="214"/>
      <c r="F3239" s="214"/>
      <c r="G3239" s="214"/>
    </row>
    <row r="3240" spans="1:7" x14ac:dyDescent="0.2">
      <c r="A3240" s="213"/>
      <c r="B3240" s="214"/>
      <c r="C3240" s="213"/>
      <c r="D3240" s="213"/>
      <c r="E3240" s="214"/>
      <c r="F3240" s="214"/>
      <c r="G3240" s="214"/>
    </row>
    <row r="3241" spans="1:7" x14ac:dyDescent="0.2">
      <c r="A3241" s="213"/>
      <c r="B3241" s="214"/>
      <c r="C3241" s="213"/>
      <c r="D3241" s="213"/>
      <c r="E3241" s="214"/>
      <c r="F3241" s="214"/>
      <c r="G3241" s="214"/>
    </row>
    <row r="3242" spans="1:7" x14ac:dyDescent="0.2">
      <c r="A3242" s="213"/>
      <c r="B3242" s="214"/>
      <c r="C3242" s="213"/>
      <c r="D3242" s="213"/>
      <c r="E3242" s="214"/>
      <c r="F3242" s="214"/>
      <c r="G3242" s="214"/>
    </row>
    <row r="3243" spans="1:7" x14ac:dyDescent="0.2">
      <c r="A3243" s="213"/>
      <c r="B3243" s="214"/>
      <c r="C3243" s="213"/>
      <c r="D3243" s="213"/>
      <c r="E3243" s="214"/>
      <c r="F3243" s="214"/>
      <c r="G3243" s="214"/>
    </row>
    <row r="3244" spans="1:7" x14ac:dyDescent="0.2">
      <c r="A3244" s="213"/>
      <c r="B3244" s="214"/>
      <c r="C3244" s="213"/>
      <c r="D3244" s="213"/>
      <c r="E3244" s="214"/>
      <c r="F3244" s="214"/>
      <c r="G3244" s="214"/>
    </row>
    <row r="3245" spans="1:7" x14ac:dyDescent="0.2">
      <c r="A3245" s="213"/>
      <c r="B3245" s="214"/>
      <c r="C3245" s="213"/>
      <c r="D3245" s="213"/>
      <c r="E3245" s="214"/>
      <c r="F3245" s="214"/>
      <c r="G3245" s="214"/>
    </row>
    <row r="3246" spans="1:7" x14ac:dyDescent="0.2">
      <c r="A3246" s="213"/>
      <c r="B3246" s="214"/>
      <c r="C3246" s="213"/>
      <c r="D3246" s="213"/>
      <c r="E3246" s="214"/>
      <c r="F3246" s="214"/>
      <c r="G3246" s="214"/>
    </row>
    <row r="3247" spans="1:7" x14ac:dyDescent="0.2">
      <c r="A3247" s="213"/>
      <c r="B3247" s="214"/>
      <c r="C3247" s="213"/>
      <c r="D3247" s="213"/>
      <c r="E3247" s="214"/>
      <c r="F3247" s="214"/>
      <c r="G3247" s="214"/>
    </row>
    <row r="3248" spans="1:7" x14ac:dyDescent="0.2">
      <c r="A3248" s="213"/>
      <c r="B3248" s="214"/>
      <c r="C3248" s="213"/>
      <c r="D3248" s="213"/>
      <c r="E3248" s="214"/>
      <c r="F3248" s="214"/>
      <c r="G3248" s="214"/>
    </row>
    <row r="3249" spans="1:7" x14ac:dyDescent="0.2">
      <c r="A3249" s="213"/>
      <c r="B3249" s="214"/>
      <c r="C3249" s="213"/>
      <c r="D3249" s="213"/>
      <c r="E3249" s="214"/>
      <c r="F3249" s="214"/>
      <c r="G3249" s="214"/>
    </row>
    <row r="3250" spans="1:7" x14ac:dyDescent="0.2">
      <c r="A3250" s="213"/>
      <c r="B3250" s="214"/>
      <c r="C3250" s="213"/>
      <c r="D3250" s="213"/>
      <c r="E3250" s="214"/>
      <c r="F3250" s="214"/>
      <c r="G3250" s="214"/>
    </row>
    <row r="3251" spans="1:7" x14ac:dyDescent="0.2">
      <c r="A3251" s="213"/>
      <c r="B3251" s="214"/>
      <c r="C3251" s="213"/>
      <c r="D3251" s="213"/>
      <c r="E3251" s="214"/>
      <c r="F3251" s="214"/>
      <c r="G3251" s="214"/>
    </row>
    <row r="3252" spans="1:7" x14ac:dyDescent="0.2">
      <c r="A3252" s="213"/>
      <c r="B3252" s="214"/>
      <c r="C3252" s="213"/>
      <c r="D3252" s="213"/>
      <c r="E3252" s="214"/>
      <c r="F3252" s="214"/>
      <c r="G3252" s="214"/>
    </row>
    <row r="3253" spans="1:7" x14ac:dyDescent="0.2">
      <c r="A3253" s="213"/>
      <c r="B3253" s="214"/>
      <c r="C3253" s="213"/>
      <c r="D3253" s="213"/>
      <c r="E3253" s="214"/>
      <c r="F3253" s="214"/>
      <c r="G3253" s="214"/>
    </row>
    <row r="3254" spans="1:7" x14ac:dyDescent="0.2">
      <c r="A3254" s="213"/>
      <c r="B3254" s="214"/>
      <c r="C3254" s="213"/>
      <c r="D3254" s="213"/>
      <c r="E3254" s="214"/>
      <c r="F3254" s="214"/>
      <c r="G3254" s="214"/>
    </row>
    <row r="3255" spans="1:7" x14ac:dyDescent="0.2">
      <c r="A3255" s="213"/>
      <c r="B3255" s="214"/>
      <c r="C3255" s="213"/>
      <c r="D3255" s="213"/>
      <c r="E3255" s="214"/>
      <c r="F3255" s="214"/>
      <c r="G3255" s="214"/>
    </row>
    <row r="3256" spans="1:7" x14ac:dyDescent="0.2">
      <c r="A3256" s="213"/>
      <c r="B3256" s="214"/>
      <c r="C3256" s="213"/>
      <c r="D3256" s="213"/>
      <c r="E3256" s="214"/>
      <c r="F3256" s="214"/>
      <c r="G3256" s="214"/>
    </row>
    <row r="3257" spans="1:7" x14ac:dyDescent="0.2">
      <c r="A3257" s="213"/>
      <c r="B3257" s="214"/>
      <c r="C3257" s="213"/>
      <c r="D3257" s="213"/>
      <c r="E3257" s="214"/>
      <c r="F3257" s="214"/>
      <c r="G3257" s="214"/>
    </row>
    <row r="3258" spans="1:7" x14ac:dyDescent="0.2">
      <c r="A3258" s="213"/>
      <c r="B3258" s="214"/>
      <c r="C3258" s="213"/>
      <c r="D3258" s="213"/>
      <c r="E3258" s="214"/>
      <c r="F3258" s="214"/>
      <c r="G3258" s="214"/>
    </row>
    <row r="3259" spans="1:7" x14ac:dyDescent="0.2">
      <c r="A3259" s="213"/>
      <c r="B3259" s="214"/>
      <c r="C3259" s="213"/>
      <c r="D3259" s="213"/>
      <c r="E3259" s="214"/>
      <c r="F3259" s="214"/>
      <c r="G3259" s="214"/>
    </row>
    <row r="3260" spans="1:7" x14ac:dyDescent="0.2">
      <c r="A3260" s="213"/>
      <c r="B3260" s="214"/>
      <c r="C3260" s="213"/>
      <c r="D3260" s="213"/>
      <c r="E3260" s="214"/>
      <c r="F3260" s="214"/>
      <c r="G3260" s="214"/>
    </row>
    <row r="3261" spans="1:7" x14ac:dyDescent="0.2">
      <c r="A3261" s="213"/>
      <c r="B3261" s="214"/>
      <c r="C3261" s="213"/>
      <c r="D3261" s="213"/>
      <c r="E3261" s="214"/>
      <c r="F3261" s="214"/>
      <c r="G3261" s="214"/>
    </row>
    <row r="3262" spans="1:7" x14ac:dyDescent="0.2">
      <c r="A3262" s="213"/>
      <c r="B3262" s="214"/>
      <c r="C3262" s="213"/>
      <c r="D3262" s="213"/>
      <c r="E3262" s="214"/>
      <c r="F3262" s="214"/>
      <c r="G3262" s="214"/>
    </row>
    <row r="3263" spans="1:7" x14ac:dyDescent="0.2">
      <c r="A3263" s="213"/>
      <c r="B3263" s="214"/>
      <c r="C3263" s="213"/>
      <c r="D3263" s="213"/>
      <c r="E3263" s="214"/>
      <c r="F3263" s="214"/>
      <c r="G3263" s="214"/>
    </row>
    <row r="3264" spans="1:7" x14ac:dyDescent="0.2">
      <c r="A3264" s="213"/>
      <c r="B3264" s="214"/>
      <c r="C3264" s="213"/>
      <c r="D3264" s="213"/>
      <c r="E3264" s="214"/>
      <c r="F3264" s="214"/>
      <c r="G3264" s="214"/>
    </row>
    <row r="3265" spans="1:7" x14ac:dyDescent="0.2">
      <c r="A3265" s="213"/>
      <c r="B3265" s="214"/>
      <c r="C3265" s="213"/>
      <c r="D3265" s="213"/>
      <c r="E3265" s="214"/>
      <c r="F3265" s="214"/>
      <c r="G3265" s="214"/>
    </row>
    <row r="3266" spans="1:7" x14ac:dyDescent="0.2">
      <c r="A3266" s="213"/>
      <c r="B3266" s="214"/>
      <c r="C3266" s="213"/>
      <c r="D3266" s="213"/>
      <c r="E3266" s="214"/>
      <c r="F3266" s="214"/>
      <c r="G3266" s="214"/>
    </row>
    <row r="3267" spans="1:7" x14ac:dyDescent="0.2">
      <c r="A3267" s="213"/>
      <c r="B3267" s="214"/>
      <c r="C3267" s="213"/>
      <c r="D3267" s="213"/>
      <c r="E3267" s="214"/>
      <c r="F3267" s="214"/>
      <c r="G3267" s="214"/>
    </row>
    <row r="3268" spans="1:7" x14ac:dyDescent="0.2">
      <c r="A3268" s="213"/>
      <c r="B3268" s="214"/>
      <c r="C3268" s="213"/>
      <c r="D3268" s="213"/>
      <c r="E3268" s="214"/>
      <c r="F3268" s="214"/>
      <c r="G3268" s="214"/>
    </row>
    <row r="3269" spans="1:7" x14ac:dyDescent="0.2">
      <c r="A3269" s="213"/>
      <c r="B3269" s="214"/>
      <c r="C3269" s="213"/>
      <c r="D3269" s="213"/>
      <c r="E3269" s="214"/>
      <c r="F3269" s="214"/>
      <c r="G3269" s="214"/>
    </row>
    <row r="3270" spans="1:7" x14ac:dyDescent="0.2">
      <c r="A3270" s="213"/>
      <c r="B3270" s="214"/>
      <c r="C3270" s="213"/>
      <c r="D3270" s="213"/>
      <c r="E3270" s="214"/>
      <c r="F3270" s="214"/>
      <c r="G3270" s="214"/>
    </row>
    <row r="3271" spans="1:7" x14ac:dyDescent="0.2">
      <c r="A3271" s="213"/>
      <c r="B3271" s="214"/>
      <c r="C3271" s="213"/>
      <c r="D3271" s="213"/>
      <c r="E3271" s="214"/>
      <c r="F3271" s="214"/>
      <c r="G3271" s="214"/>
    </row>
    <row r="3272" spans="1:7" x14ac:dyDescent="0.2">
      <c r="A3272" s="213"/>
      <c r="B3272" s="214"/>
      <c r="C3272" s="213"/>
      <c r="D3272" s="213"/>
      <c r="E3272" s="214"/>
      <c r="F3272" s="214"/>
      <c r="G3272" s="214"/>
    </row>
    <row r="3273" spans="1:7" x14ac:dyDescent="0.2">
      <c r="A3273" s="213"/>
      <c r="B3273" s="214"/>
      <c r="C3273" s="213"/>
      <c r="D3273" s="213"/>
      <c r="E3273" s="214"/>
      <c r="F3273" s="214"/>
      <c r="G3273" s="214"/>
    </row>
    <row r="3274" spans="1:7" x14ac:dyDescent="0.2">
      <c r="A3274" s="213"/>
      <c r="B3274" s="214"/>
      <c r="C3274" s="213"/>
      <c r="D3274" s="213"/>
      <c r="E3274" s="214"/>
      <c r="F3274" s="214"/>
      <c r="G3274" s="214"/>
    </row>
    <row r="3275" spans="1:7" x14ac:dyDescent="0.2">
      <c r="A3275" s="213"/>
      <c r="B3275" s="214"/>
      <c r="C3275" s="213"/>
      <c r="D3275" s="213"/>
      <c r="E3275" s="214"/>
      <c r="F3275" s="214"/>
      <c r="G3275" s="214"/>
    </row>
    <row r="3276" spans="1:7" x14ac:dyDescent="0.2">
      <c r="A3276" s="213"/>
      <c r="B3276" s="214"/>
      <c r="C3276" s="213"/>
      <c r="D3276" s="213"/>
      <c r="E3276" s="214"/>
      <c r="F3276" s="214"/>
      <c r="G3276" s="214"/>
    </row>
    <row r="3277" spans="1:7" x14ac:dyDescent="0.2">
      <c r="A3277" s="213"/>
      <c r="B3277" s="214"/>
      <c r="C3277" s="213"/>
      <c r="D3277" s="213"/>
      <c r="E3277" s="214"/>
      <c r="F3277" s="214"/>
      <c r="G3277" s="214"/>
    </row>
    <row r="3278" spans="1:7" x14ac:dyDescent="0.2">
      <c r="A3278" s="213"/>
      <c r="B3278" s="214"/>
      <c r="C3278" s="213"/>
      <c r="D3278" s="213"/>
      <c r="E3278" s="214"/>
      <c r="F3278" s="214"/>
      <c r="G3278" s="214"/>
    </row>
    <row r="3279" spans="1:7" x14ac:dyDescent="0.2">
      <c r="A3279" s="213"/>
      <c r="B3279" s="214"/>
      <c r="C3279" s="213"/>
      <c r="D3279" s="213"/>
      <c r="E3279" s="214"/>
      <c r="F3279" s="214"/>
      <c r="G3279" s="214"/>
    </row>
    <row r="3280" spans="1:7" x14ac:dyDescent="0.2">
      <c r="A3280" s="213"/>
      <c r="B3280" s="214"/>
      <c r="C3280" s="213"/>
      <c r="D3280" s="213"/>
      <c r="E3280" s="214"/>
      <c r="F3280" s="214"/>
      <c r="G3280" s="214"/>
    </row>
    <row r="3281" spans="1:7" x14ac:dyDescent="0.2">
      <c r="A3281" s="213"/>
      <c r="B3281" s="214"/>
      <c r="C3281" s="213"/>
      <c r="D3281" s="213"/>
      <c r="E3281" s="214"/>
      <c r="F3281" s="214"/>
      <c r="G3281" s="214"/>
    </row>
    <row r="3282" spans="1:7" x14ac:dyDescent="0.2">
      <c r="A3282" s="213"/>
      <c r="B3282" s="214"/>
      <c r="C3282" s="213"/>
      <c r="D3282" s="213"/>
      <c r="E3282" s="214"/>
      <c r="F3282" s="214"/>
      <c r="G3282" s="214"/>
    </row>
    <row r="3283" spans="1:7" x14ac:dyDescent="0.2">
      <c r="A3283" s="213"/>
      <c r="B3283" s="214"/>
      <c r="C3283" s="213"/>
      <c r="D3283" s="213"/>
      <c r="E3283" s="214"/>
      <c r="F3283" s="214"/>
      <c r="G3283" s="214"/>
    </row>
    <row r="3284" spans="1:7" x14ac:dyDescent="0.2">
      <c r="A3284" s="213"/>
      <c r="B3284" s="214"/>
      <c r="C3284" s="213"/>
      <c r="D3284" s="213"/>
      <c r="E3284" s="214"/>
      <c r="F3284" s="214"/>
      <c r="G3284" s="214"/>
    </row>
    <row r="3285" spans="1:7" x14ac:dyDescent="0.2">
      <c r="A3285" s="213"/>
      <c r="B3285" s="214"/>
      <c r="C3285" s="213"/>
      <c r="D3285" s="213"/>
      <c r="E3285" s="214"/>
      <c r="F3285" s="214"/>
      <c r="G3285" s="214"/>
    </row>
    <row r="3286" spans="1:7" x14ac:dyDescent="0.2">
      <c r="A3286" s="213"/>
      <c r="B3286" s="214"/>
      <c r="C3286" s="213"/>
      <c r="D3286" s="213"/>
      <c r="E3286" s="214"/>
      <c r="F3286" s="214"/>
      <c r="G3286" s="214"/>
    </row>
    <row r="3287" spans="1:7" x14ac:dyDescent="0.2">
      <c r="A3287" s="213"/>
      <c r="B3287" s="214"/>
      <c r="C3287" s="213"/>
      <c r="D3287" s="213"/>
      <c r="E3287" s="214"/>
      <c r="F3287" s="214"/>
      <c r="G3287" s="214"/>
    </row>
    <row r="3288" spans="1:7" x14ac:dyDescent="0.2">
      <c r="A3288" s="213"/>
      <c r="B3288" s="214"/>
      <c r="C3288" s="213"/>
      <c r="D3288" s="213"/>
      <c r="E3288" s="214"/>
      <c r="F3288" s="214"/>
      <c r="G3288" s="214"/>
    </row>
    <row r="3289" spans="1:7" x14ac:dyDescent="0.2">
      <c r="A3289" s="213"/>
      <c r="B3289" s="214"/>
      <c r="C3289" s="213"/>
      <c r="D3289" s="213"/>
      <c r="E3289" s="214"/>
      <c r="F3289" s="214"/>
      <c r="G3289" s="214"/>
    </row>
    <row r="3290" spans="1:7" x14ac:dyDescent="0.2">
      <c r="A3290" s="213"/>
      <c r="B3290" s="214"/>
      <c r="C3290" s="213"/>
      <c r="D3290" s="213"/>
      <c r="E3290" s="214"/>
      <c r="F3290" s="214"/>
      <c r="G3290" s="214"/>
    </row>
    <row r="3291" spans="1:7" x14ac:dyDescent="0.2">
      <c r="A3291" s="213"/>
      <c r="B3291" s="214"/>
      <c r="C3291" s="213"/>
      <c r="D3291" s="213"/>
      <c r="E3291" s="214"/>
      <c r="F3291" s="214"/>
      <c r="G3291" s="214"/>
    </row>
    <row r="3292" spans="1:7" x14ac:dyDescent="0.2">
      <c r="A3292" s="213"/>
      <c r="B3292" s="214"/>
      <c r="C3292" s="213"/>
      <c r="D3292" s="213"/>
      <c r="E3292" s="214"/>
      <c r="F3292" s="214"/>
      <c r="G3292" s="214"/>
    </row>
    <row r="3293" spans="1:7" x14ac:dyDescent="0.2">
      <c r="A3293" s="213"/>
      <c r="B3293" s="214"/>
      <c r="C3293" s="213"/>
      <c r="D3293" s="213"/>
      <c r="E3293" s="214"/>
      <c r="F3293" s="214"/>
      <c r="G3293" s="214"/>
    </row>
    <row r="3294" spans="1:7" x14ac:dyDescent="0.2">
      <c r="A3294" s="213"/>
      <c r="B3294" s="214"/>
      <c r="C3294" s="213"/>
      <c r="D3294" s="213"/>
      <c r="E3294" s="214"/>
      <c r="F3294" s="214"/>
      <c r="G3294" s="214"/>
    </row>
    <row r="3295" spans="1:7" x14ac:dyDescent="0.2">
      <c r="A3295" s="213"/>
      <c r="B3295" s="214"/>
      <c r="C3295" s="213"/>
      <c r="D3295" s="213"/>
      <c r="E3295" s="214"/>
      <c r="F3295" s="214"/>
      <c r="G3295" s="214"/>
    </row>
    <row r="3296" spans="1:7" x14ac:dyDescent="0.2">
      <c r="A3296" s="213"/>
      <c r="B3296" s="214"/>
      <c r="C3296" s="213"/>
      <c r="D3296" s="213"/>
      <c r="E3296" s="214"/>
      <c r="F3296" s="214"/>
      <c r="G3296" s="214"/>
    </row>
    <row r="3297" spans="1:7" x14ac:dyDescent="0.2">
      <c r="A3297" s="213"/>
      <c r="B3297" s="214"/>
      <c r="C3297" s="213"/>
      <c r="D3297" s="213"/>
      <c r="E3297" s="214"/>
      <c r="F3297" s="214"/>
      <c r="G3297" s="214"/>
    </row>
    <row r="3298" spans="1:7" x14ac:dyDescent="0.2">
      <c r="A3298" s="213"/>
      <c r="B3298" s="214"/>
      <c r="C3298" s="213"/>
      <c r="D3298" s="213"/>
      <c r="E3298" s="214"/>
      <c r="F3298" s="214"/>
      <c r="G3298" s="214"/>
    </row>
    <row r="3299" spans="1:7" x14ac:dyDescent="0.2">
      <c r="A3299" s="213"/>
      <c r="B3299" s="214"/>
      <c r="C3299" s="213"/>
      <c r="D3299" s="213"/>
      <c r="E3299" s="214"/>
      <c r="F3299" s="214"/>
      <c r="G3299" s="214"/>
    </row>
    <row r="3300" spans="1:7" x14ac:dyDescent="0.2">
      <c r="A3300" s="213"/>
      <c r="B3300" s="214"/>
      <c r="C3300" s="213"/>
      <c r="D3300" s="213"/>
      <c r="E3300" s="214"/>
      <c r="F3300" s="214"/>
      <c r="G3300" s="214"/>
    </row>
    <row r="3301" spans="1:7" x14ac:dyDescent="0.2">
      <c r="A3301" s="213"/>
      <c r="B3301" s="214"/>
      <c r="C3301" s="213"/>
      <c r="D3301" s="213"/>
      <c r="E3301" s="214"/>
      <c r="F3301" s="214"/>
      <c r="G3301" s="214"/>
    </row>
    <row r="3302" spans="1:7" x14ac:dyDescent="0.2">
      <c r="A3302" s="213"/>
      <c r="B3302" s="214"/>
      <c r="C3302" s="213"/>
      <c r="D3302" s="213"/>
      <c r="E3302" s="214"/>
      <c r="F3302" s="214"/>
      <c r="G3302" s="214"/>
    </row>
    <row r="3303" spans="1:7" x14ac:dyDescent="0.2">
      <c r="A3303" s="213"/>
      <c r="B3303" s="214"/>
      <c r="C3303" s="213"/>
      <c r="D3303" s="213"/>
      <c r="E3303" s="214"/>
      <c r="F3303" s="214"/>
      <c r="G3303" s="214"/>
    </row>
    <row r="3304" spans="1:7" x14ac:dyDescent="0.2">
      <c r="A3304" s="213"/>
      <c r="B3304" s="214"/>
      <c r="C3304" s="213"/>
      <c r="D3304" s="213"/>
      <c r="E3304" s="214"/>
      <c r="F3304" s="214"/>
      <c r="G3304" s="214"/>
    </row>
    <row r="3305" spans="1:7" x14ac:dyDescent="0.2">
      <c r="A3305" s="213"/>
      <c r="B3305" s="214"/>
      <c r="C3305" s="213"/>
      <c r="D3305" s="213"/>
      <c r="E3305" s="214"/>
      <c r="F3305" s="214"/>
      <c r="G3305" s="214"/>
    </row>
    <row r="3306" spans="1:7" x14ac:dyDescent="0.2">
      <c r="A3306" s="213"/>
      <c r="B3306" s="214"/>
      <c r="C3306" s="213"/>
      <c r="D3306" s="213"/>
      <c r="E3306" s="214"/>
      <c r="F3306" s="214"/>
      <c r="G3306" s="214"/>
    </row>
    <row r="3307" spans="1:7" x14ac:dyDescent="0.2">
      <c r="A3307" s="213"/>
      <c r="B3307" s="214"/>
      <c r="C3307" s="213"/>
      <c r="D3307" s="213"/>
      <c r="E3307" s="214"/>
      <c r="F3307" s="214"/>
      <c r="G3307" s="214"/>
    </row>
    <row r="3308" spans="1:7" x14ac:dyDescent="0.2">
      <c r="A3308" s="213"/>
      <c r="B3308" s="214"/>
      <c r="C3308" s="213"/>
      <c r="D3308" s="213"/>
      <c r="E3308" s="214"/>
      <c r="F3308" s="214"/>
      <c r="G3308" s="214"/>
    </row>
    <row r="3309" spans="1:7" x14ac:dyDescent="0.2">
      <c r="A3309" s="213"/>
      <c r="B3309" s="214"/>
      <c r="C3309" s="213"/>
      <c r="D3309" s="213"/>
      <c r="E3309" s="214"/>
      <c r="F3309" s="214"/>
      <c r="G3309" s="214"/>
    </row>
    <row r="3310" spans="1:7" x14ac:dyDescent="0.2">
      <c r="A3310" s="213"/>
      <c r="B3310" s="214"/>
      <c r="C3310" s="213"/>
      <c r="D3310" s="213"/>
      <c r="E3310" s="214"/>
      <c r="F3310" s="214"/>
      <c r="G3310" s="214"/>
    </row>
    <row r="3311" spans="1:7" x14ac:dyDescent="0.2">
      <c r="A3311" s="213"/>
      <c r="B3311" s="214"/>
      <c r="C3311" s="213"/>
      <c r="D3311" s="213"/>
      <c r="E3311" s="214"/>
      <c r="F3311" s="214"/>
      <c r="G3311" s="214"/>
    </row>
    <row r="3312" spans="1:7" x14ac:dyDescent="0.2">
      <c r="A3312" s="213"/>
      <c r="B3312" s="214"/>
      <c r="C3312" s="213"/>
      <c r="D3312" s="213"/>
      <c r="E3312" s="214"/>
      <c r="F3312" s="214"/>
      <c r="G3312" s="214"/>
    </row>
    <row r="3313" spans="1:7" x14ac:dyDescent="0.2">
      <c r="A3313" s="213"/>
      <c r="B3313" s="214"/>
      <c r="C3313" s="213"/>
      <c r="D3313" s="213"/>
      <c r="E3313" s="214"/>
      <c r="F3313" s="214"/>
      <c r="G3313" s="214"/>
    </row>
    <row r="3314" spans="1:7" x14ac:dyDescent="0.2">
      <c r="A3314" s="213"/>
      <c r="B3314" s="214"/>
      <c r="C3314" s="213"/>
      <c r="D3314" s="213"/>
      <c r="E3314" s="214"/>
      <c r="F3314" s="214"/>
      <c r="G3314" s="214"/>
    </row>
    <row r="3315" spans="1:7" x14ac:dyDescent="0.2">
      <c r="A3315" s="213"/>
      <c r="B3315" s="214"/>
      <c r="C3315" s="213"/>
      <c r="D3315" s="213"/>
      <c r="E3315" s="214"/>
      <c r="F3315" s="214"/>
      <c r="G3315" s="214"/>
    </row>
    <row r="3316" spans="1:7" x14ac:dyDescent="0.2">
      <c r="A3316" s="213"/>
      <c r="B3316" s="214"/>
      <c r="C3316" s="213"/>
      <c r="D3316" s="213"/>
      <c r="E3316" s="214"/>
      <c r="F3316" s="214"/>
      <c r="G3316" s="214"/>
    </row>
    <row r="3317" spans="1:7" x14ac:dyDescent="0.2">
      <c r="A3317" s="213"/>
      <c r="B3317" s="214"/>
      <c r="C3317" s="213"/>
      <c r="D3317" s="213"/>
      <c r="E3317" s="214"/>
      <c r="F3317" s="214"/>
      <c r="G3317" s="214"/>
    </row>
    <row r="3318" spans="1:7" x14ac:dyDescent="0.2">
      <c r="A3318" s="213"/>
      <c r="B3318" s="214"/>
      <c r="C3318" s="213"/>
      <c r="D3318" s="213"/>
      <c r="E3318" s="214"/>
      <c r="F3318" s="214"/>
      <c r="G3318" s="214"/>
    </row>
    <row r="3319" spans="1:7" x14ac:dyDescent="0.2">
      <c r="A3319" s="213"/>
      <c r="B3319" s="214"/>
      <c r="C3319" s="213"/>
      <c r="D3319" s="213"/>
      <c r="E3319" s="214"/>
      <c r="F3319" s="214"/>
      <c r="G3319" s="214"/>
    </row>
    <row r="3320" spans="1:7" x14ac:dyDescent="0.2">
      <c r="A3320" s="213"/>
      <c r="B3320" s="214"/>
      <c r="C3320" s="213"/>
      <c r="D3320" s="213"/>
      <c r="E3320" s="214"/>
      <c r="F3320" s="214"/>
      <c r="G3320" s="214"/>
    </row>
    <row r="3321" spans="1:7" x14ac:dyDescent="0.2">
      <c r="A3321" s="213"/>
      <c r="B3321" s="214"/>
      <c r="C3321" s="213"/>
      <c r="D3321" s="213"/>
      <c r="E3321" s="214"/>
      <c r="F3321" s="214"/>
      <c r="G3321" s="214"/>
    </row>
    <row r="3322" spans="1:7" x14ac:dyDescent="0.2">
      <c r="A3322" s="213"/>
      <c r="B3322" s="214"/>
      <c r="C3322" s="213"/>
      <c r="D3322" s="213"/>
      <c r="E3322" s="214"/>
      <c r="F3322" s="214"/>
      <c r="G3322" s="214"/>
    </row>
    <row r="3323" spans="1:7" x14ac:dyDescent="0.2">
      <c r="A3323" s="213"/>
      <c r="B3323" s="214"/>
      <c r="C3323" s="213"/>
      <c r="D3323" s="213"/>
      <c r="E3323" s="214"/>
      <c r="F3323" s="214"/>
      <c r="G3323" s="214"/>
    </row>
    <row r="3324" spans="1:7" x14ac:dyDescent="0.2">
      <c r="A3324" s="213"/>
      <c r="B3324" s="214"/>
      <c r="C3324" s="213"/>
      <c r="D3324" s="213"/>
      <c r="E3324" s="214"/>
      <c r="F3324" s="214"/>
      <c r="G3324" s="214"/>
    </row>
    <row r="3325" spans="1:7" x14ac:dyDescent="0.2">
      <c r="A3325" s="213"/>
      <c r="B3325" s="214"/>
      <c r="C3325" s="213"/>
      <c r="D3325" s="213"/>
      <c r="E3325" s="214"/>
      <c r="F3325" s="214"/>
      <c r="G3325" s="214"/>
    </row>
    <row r="3326" spans="1:7" x14ac:dyDescent="0.2">
      <c r="A3326" s="213"/>
      <c r="B3326" s="214"/>
      <c r="C3326" s="213"/>
      <c r="D3326" s="213"/>
      <c r="E3326" s="214"/>
      <c r="F3326" s="214"/>
      <c r="G3326" s="214"/>
    </row>
    <row r="3327" spans="1:7" x14ac:dyDescent="0.2">
      <c r="A3327" s="213"/>
      <c r="B3327" s="214"/>
      <c r="C3327" s="213"/>
      <c r="D3327" s="213"/>
      <c r="E3327" s="214"/>
      <c r="F3327" s="214"/>
      <c r="G3327" s="214"/>
    </row>
    <row r="3328" spans="1:7" x14ac:dyDescent="0.2">
      <c r="A3328" s="213"/>
      <c r="B3328" s="214"/>
      <c r="C3328" s="213"/>
      <c r="D3328" s="213"/>
      <c r="E3328" s="214"/>
      <c r="F3328" s="214"/>
      <c r="G3328" s="214"/>
    </row>
    <row r="3329" spans="1:7" x14ac:dyDescent="0.2">
      <c r="A3329" s="213"/>
      <c r="B3329" s="214"/>
      <c r="C3329" s="213"/>
      <c r="D3329" s="213"/>
      <c r="E3329" s="214"/>
      <c r="F3329" s="214"/>
      <c r="G3329" s="214"/>
    </row>
    <row r="3330" spans="1:7" x14ac:dyDescent="0.2">
      <c r="A3330" s="213"/>
      <c r="B3330" s="214"/>
      <c r="C3330" s="213"/>
      <c r="D3330" s="213"/>
      <c r="E3330" s="214"/>
      <c r="F3330" s="214"/>
      <c r="G3330" s="214"/>
    </row>
    <row r="3331" spans="1:7" x14ac:dyDescent="0.2">
      <c r="A3331" s="213"/>
      <c r="B3331" s="214"/>
      <c r="C3331" s="213"/>
      <c r="D3331" s="213"/>
      <c r="E3331" s="214"/>
      <c r="F3331" s="214"/>
      <c r="G3331" s="214"/>
    </row>
    <row r="3332" spans="1:7" x14ac:dyDescent="0.2">
      <c r="A3332" s="213"/>
      <c r="B3332" s="214"/>
      <c r="C3332" s="213"/>
      <c r="D3332" s="213"/>
      <c r="E3332" s="214"/>
      <c r="F3332" s="214"/>
      <c r="G3332" s="214"/>
    </row>
    <row r="3333" spans="1:7" x14ac:dyDescent="0.2">
      <c r="A3333" s="213"/>
      <c r="B3333" s="214"/>
      <c r="C3333" s="213"/>
      <c r="D3333" s="213"/>
      <c r="E3333" s="214"/>
      <c r="F3333" s="214"/>
      <c r="G3333" s="214"/>
    </row>
    <row r="3334" spans="1:7" x14ac:dyDescent="0.2">
      <c r="A3334" s="213"/>
      <c r="B3334" s="214"/>
      <c r="C3334" s="213"/>
      <c r="D3334" s="213"/>
      <c r="E3334" s="214"/>
      <c r="F3334" s="214"/>
      <c r="G3334" s="214"/>
    </row>
    <row r="3335" spans="1:7" x14ac:dyDescent="0.2">
      <c r="A3335" s="213"/>
      <c r="B3335" s="214"/>
      <c r="C3335" s="213"/>
      <c r="D3335" s="213"/>
      <c r="E3335" s="214"/>
      <c r="F3335" s="214"/>
      <c r="G3335" s="214"/>
    </row>
    <row r="3336" spans="1:7" x14ac:dyDescent="0.2">
      <c r="A3336" s="213"/>
      <c r="B3336" s="214"/>
      <c r="C3336" s="213"/>
      <c r="D3336" s="213"/>
      <c r="E3336" s="214"/>
      <c r="F3336" s="214"/>
      <c r="G3336" s="214"/>
    </row>
    <row r="3337" spans="1:7" x14ac:dyDescent="0.2">
      <c r="A3337" s="213"/>
      <c r="B3337" s="214"/>
      <c r="C3337" s="213"/>
      <c r="D3337" s="213"/>
      <c r="E3337" s="214"/>
      <c r="F3337" s="214"/>
      <c r="G3337" s="214"/>
    </row>
    <row r="3338" spans="1:7" x14ac:dyDescent="0.2">
      <c r="A3338" s="213"/>
      <c r="B3338" s="214"/>
      <c r="C3338" s="213"/>
      <c r="D3338" s="213"/>
      <c r="E3338" s="214"/>
      <c r="F3338" s="214"/>
      <c r="G3338" s="214"/>
    </row>
    <row r="3339" spans="1:7" x14ac:dyDescent="0.2">
      <c r="A3339" s="213"/>
      <c r="B3339" s="214"/>
      <c r="C3339" s="213"/>
      <c r="D3339" s="213"/>
      <c r="E3339" s="214"/>
      <c r="F3339" s="214"/>
      <c r="G3339" s="214"/>
    </row>
    <row r="3340" spans="1:7" x14ac:dyDescent="0.2">
      <c r="A3340" s="213"/>
      <c r="B3340" s="214"/>
      <c r="C3340" s="213"/>
      <c r="D3340" s="213"/>
      <c r="E3340" s="214"/>
      <c r="F3340" s="214"/>
      <c r="G3340" s="214"/>
    </row>
    <row r="3341" spans="1:7" x14ac:dyDescent="0.2">
      <c r="A3341" s="213"/>
      <c r="B3341" s="214"/>
      <c r="C3341" s="213"/>
      <c r="D3341" s="213"/>
      <c r="E3341" s="214"/>
      <c r="F3341" s="214"/>
      <c r="G3341" s="214"/>
    </row>
    <row r="3342" spans="1:7" x14ac:dyDescent="0.2">
      <c r="A3342" s="213"/>
      <c r="B3342" s="214"/>
      <c r="C3342" s="213"/>
      <c r="D3342" s="213"/>
      <c r="E3342" s="214"/>
      <c r="F3342" s="214"/>
      <c r="G3342" s="214"/>
    </row>
    <row r="3343" spans="1:7" x14ac:dyDescent="0.2">
      <c r="A3343" s="213"/>
      <c r="B3343" s="214"/>
      <c r="C3343" s="213"/>
      <c r="D3343" s="213"/>
      <c r="E3343" s="214"/>
      <c r="F3343" s="214"/>
      <c r="G3343" s="214"/>
    </row>
    <row r="3344" spans="1:7" x14ac:dyDescent="0.2">
      <c r="A3344" s="213"/>
      <c r="B3344" s="214"/>
      <c r="C3344" s="213"/>
      <c r="D3344" s="213"/>
      <c r="E3344" s="214"/>
      <c r="F3344" s="214"/>
      <c r="G3344" s="214"/>
    </row>
    <row r="3345" spans="1:7" x14ac:dyDescent="0.2">
      <c r="A3345" s="213"/>
      <c r="B3345" s="214"/>
      <c r="C3345" s="213"/>
      <c r="D3345" s="213"/>
      <c r="E3345" s="214"/>
      <c r="F3345" s="214"/>
      <c r="G3345" s="214"/>
    </row>
    <row r="3346" spans="1:7" x14ac:dyDescent="0.2">
      <c r="A3346" s="213"/>
      <c r="B3346" s="214"/>
      <c r="C3346" s="213"/>
      <c r="D3346" s="213"/>
      <c r="E3346" s="214"/>
      <c r="F3346" s="214"/>
      <c r="G3346" s="214"/>
    </row>
    <row r="3347" spans="1:7" x14ac:dyDescent="0.2">
      <c r="A3347" s="213"/>
      <c r="B3347" s="214"/>
      <c r="C3347" s="213"/>
      <c r="D3347" s="213"/>
      <c r="E3347" s="214"/>
      <c r="F3347" s="214"/>
      <c r="G3347" s="214"/>
    </row>
    <row r="3348" spans="1:7" x14ac:dyDescent="0.2">
      <c r="A3348" s="213"/>
      <c r="B3348" s="214"/>
      <c r="C3348" s="213"/>
      <c r="D3348" s="213"/>
      <c r="E3348" s="214"/>
      <c r="F3348" s="214"/>
      <c r="G3348" s="214"/>
    </row>
    <row r="3349" spans="1:7" x14ac:dyDescent="0.2">
      <c r="A3349" s="213"/>
      <c r="B3349" s="214"/>
      <c r="C3349" s="213"/>
      <c r="D3349" s="213"/>
      <c r="E3349" s="214"/>
      <c r="F3349" s="214"/>
      <c r="G3349" s="214"/>
    </row>
    <row r="3350" spans="1:7" x14ac:dyDescent="0.2">
      <c r="A3350" s="213"/>
      <c r="B3350" s="214"/>
      <c r="C3350" s="213"/>
      <c r="D3350" s="213"/>
      <c r="E3350" s="214"/>
      <c r="F3350" s="214"/>
      <c r="G3350" s="214"/>
    </row>
    <row r="3351" spans="1:7" x14ac:dyDescent="0.2">
      <c r="A3351" s="213"/>
      <c r="B3351" s="214"/>
      <c r="C3351" s="213"/>
      <c r="D3351" s="213"/>
      <c r="E3351" s="214"/>
      <c r="F3351" s="214"/>
      <c r="G3351" s="214"/>
    </row>
    <row r="3352" spans="1:7" x14ac:dyDescent="0.2">
      <c r="A3352" s="213"/>
      <c r="B3352" s="214"/>
      <c r="C3352" s="213"/>
      <c r="D3352" s="213"/>
      <c r="E3352" s="214"/>
      <c r="F3352" s="214"/>
      <c r="G3352" s="214"/>
    </row>
    <row r="3353" spans="1:7" x14ac:dyDescent="0.2">
      <c r="A3353" s="213"/>
      <c r="B3353" s="214"/>
      <c r="C3353" s="213"/>
      <c r="D3353" s="213"/>
      <c r="E3353" s="214"/>
      <c r="F3353" s="214"/>
      <c r="G3353" s="214"/>
    </row>
    <row r="3354" spans="1:7" x14ac:dyDescent="0.2">
      <c r="A3354" s="213"/>
      <c r="B3354" s="214"/>
      <c r="C3354" s="213"/>
      <c r="D3354" s="213"/>
      <c r="E3354" s="214"/>
      <c r="F3354" s="214"/>
      <c r="G3354" s="214"/>
    </row>
    <row r="3355" spans="1:7" x14ac:dyDescent="0.2">
      <c r="A3355" s="213"/>
      <c r="B3355" s="214"/>
      <c r="C3355" s="213"/>
      <c r="D3355" s="213"/>
      <c r="E3355" s="214"/>
      <c r="F3355" s="214"/>
      <c r="G3355" s="214"/>
    </row>
    <row r="3356" spans="1:7" x14ac:dyDescent="0.2">
      <c r="A3356" s="213"/>
      <c r="B3356" s="214"/>
      <c r="C3356" s="213"/>
      <c r="D3356" s="213"/>
      <c r="E3356" s="214"/>
      <c r="F3356" s="214"/>
      <c r="G3356" s="214"/>
    </row>
    <row r="3357" spans="1:7" x14ac:dyDescent="0.2">
      <c r="A3357" s="213"/>
      <c r="B3357" s="214"/>
      <c r="C3357" s="213"/>
      <c r="D3357" s="213"/>
      <c r="E3357" s="214"/>
      <c r="F3357" s="214"/>
      <c r="G3357" s="214"/>
    </row>
    <row r="3358" spans="1:7" x14ac:dyDescent="0.2">
      <c r="A3358" s="213"/>
      <c r="B3358" s="214"/>
      <c r="C3358" s="213"/>
      <c r="D3358" s="213"/>
      <c r="E3358" s="214"/>
      <c r="F3358" s="214"/>
      <c r="G3358" s="214"/>
    </row>
    <row r="3359" spans="1:7" x14ac:dyDescent="0.2">
      <c r="A3359" s="213"/>
      <c r="B3359" s="214"/>
      <c r="C3359" s="213"/>
      <c r="D3359" s="213"/>
      <c r="E3359" s="214"/>
      <c r="F3359" s="214"/>
      <c r="G3359" s="214"/>
    </row>
    <row r="3360" spans="1:7" x14ac:dyDescent="0.2">
      <c r="A3360" s="213"/>
      <c r="B3360" s="214"/>
      <c r="C3360" s="213"/>
      <c r="D3360" s="213"/>
      <c r="E3360" s="214"/>
      <c r="F3360" s="214"/>
      <c r="G3360" s="214"/>
    </row>
    <row r="3361" spans="1:7" x14ac:dyDescent="0.2">
      <c r="A3361" s="213"/>
      <c r="B3361" s="214"/>
      <c r="C3361" s="213"/>
      <c r="D3361" s="213"/>
      <c r="E3361" s="214"/>
      <c r="F3361" s="214"/>
      <c r="G3361" s="214"/>
    </row>
    <row r="3362" spans="1:7" x14ac:dyDescent="0.2">
      <c r="A3362" s="213"/>
      <c r="B3362" s="214"/>
      <c r="C3362" s="213"/>
      <c r="D3362" s="213"/>
      <c r="E3362" s="214"/>
      <c r="F3362" s="214"/>
      <c r="G3362" s="214"/>
    </row>
    <row r="3363" spans="1:7" x14ac:dyDescent="0.2">
      <c r="A3363" s="213"/>
      <c r="B3363" s="214"/>
      <c r="C3363" s="213"/>
      <c r="D3363" s="213"/>
      <c r="E3363" s="214"/>
      <c r="F3363" s="214"/>
      <c r="G3363" s="214"/>
    </row>
    <row r="3364" spans="1:7" x14ac:dyDescent="0.2">
      <c r="A3364" s="213"/>
      <c r="B3364" s="214"/>
      <c r="C3364" s="213"/>
      <c r="D3364" s="213"/>
      <c r="E3364" s="214"/>
      <c r="F3364" s="214"/>
      <c r="G3364" s="214"/>
    </row>
    <row r="3365" spans="1:7" x14ac:dyDescent="0.2">
      <c r="A3365" s="213"/>
      <c r="B3365" s="214"/>
      <c r="C3365" s="213"/>
      <c r="D3365" s="213"/>
      <c r="E3365" s="214"/>
      <c r="F3365" s="214"/>
      <c r="G3365" s="214"/>
    </row>
    <row r="3366" spans="1:7" x14ac:dyDescent="0.2">
      <c r="A3366" s="213"/>
      <c r="B3366" s="214"/>
      <c r="C3366" s="213"/>
      <c r="D3366" s="213"/>
      <c r="E3366" s="214"/>
      <c r="F3366" s="214"/>
      <c r="G3366" s="214"/>
    </row>
    <row r="3367" spans="1:7" x14ac:dyDescent="0.2">
      <c r="A3367" s="213"/>
      <c r="B3367" s="214"/>
      <c r="C3367" s="213"/>
      <c r="D3367" s="213"/>
      <c r="E3367" s="214"/>
      <c r="F3367" s="214"/>
      <c r="G3367" s="214"/>
    </row>
    <row r="3368" spans="1:7" x14ac:dyDescent="0.2">
      <c r="A3368" s="213"/>
      <c r="B3368" s="214"/>
      <c r="C3368" s="213"/>
      <c r="D3368" s="213"/>
      <c r="E3368" s="214"/>
      <c r="F3368" s="214"/>
      <c r="G3368" s="214"/>
    </row>
    <row r="3369" spans="1:7" x14ac:dyDescent="0.2">
      <c r="A3369" s="213"/>
      <c r="B3369" s="214"/>
      <c r="C3369" s="213"/>
      <c r="D3369" s="213"/>
      <c r="E3369" s="214"/>
      <c r="F3369" s="214"/>
      <c r="G3369" s="214"/>
    </row>
    <row r="3370" spans="1:7" x14ac:dyDescent="0.2">
      <c r="A3370" s="213"/>
      <c r="B3370" s="214"/>
      <c r="C3370" s="213"/>
      <c r="D3370" s="213"/>
      <c r="E3370" s="214"/>
      <c r="F3370" s="214"/>
      <c r="G3370" s="214"/>
    </row>
    <row r="3371" spans="1:7" x14ac:dyDescent="0.2">
      <c r="A3371" s="213"/>
      <c r="B3371" s="214"/>
      <c r="C3371" s="213"/>
      <c r="D3371" s="213"/>
      <c r="E3371" s="214"/>
      <c r="F3371" s="214"/>
      <c r="G3371" s="214"/>
    </row>
    <row r="3372" spans="1:7" x14ac:dyDescent="0.2">
      <c r="A3372" s="213"/>
      <c r="B3372" s="214"/>
      <c r="C3372" s="213"/>
      <c r="D3372" s="213"/>
      <c r="E3372" s="214"/>
      <c r="F3372" s="214"/>
      <c r="G3372" s="214"/>
    </row>
    <row r="3373" spans="1:7" x14ac:dyDescent="0.2">
      <c r="A3373" s="213"/>
      <c r="B3373" s="214"/>
      <c r="C3373" s="213"/>
      <c r="D3373" s="213"/>
      <c r="E3373" s="214"/>
      <c r="F3373" s="214"/>
      <c r="G3373" s="214"/>
    </row>
    <row r="3374" spans="1:7" x14ac:dyDescent="0.2">
      <c r="A3374" s="213"/>
      <c r="B3374" s="214"/>
      <c r="C3374" s="213"/>
      <c r="D3374" s="213"/>
      <c r="E3374" s="214"/>
      <c r="F3374" s="214"/>
      <c r="G3374" s="214"/>
    </row>
    <row r="3375" spans="1:7" x14ac:dyDescent="0.2">
      <c r="A3375" s="213"/>
      <c r="B3375" s="214"/>
      <c r="C3375" s="213"/>
      <c r="D3375" s="213"/>
      <c r="E3375" s="214"/>
      <c r="F3375" s="214"/>
      <c r="G3375" s="214"/>
    </row>
    <row r="3376" spans="1:7" x14ac:dyDescent="0.2">
      <c r="A3376" s="213"/>
      <c r="B3376" s="214"/>
      <c r="C3376" s="213"/>
      <c r="D3376" s="213"/>
      <c r="E3376" s="214"/>
      <c r="F3376" s="214"/>
      <c r="G3376" s="214"/>
    </row>
    <row r="3377" spans="1:7" x14ac:dyDescent="0.2">
      <c r="A3377" s="213"/>
      <c r="B3377" s="214"/>
      <c r="C3377" s="213"/>
      <c r="D3377" s="213"/>
      <c r="E3377" s="214"/>
      <c r="F3377" s="214"/>
      <c r="G3377" s="214"/>
    </row>
    <row r="3378" spans="1:7" x14ac:dyDescent="0.2">
      <c r="A3378" s="213"/>
      <c r="B3378" s="214"/>
      <c r="C3378" s="213"/>
      <c r="D3378" s="213"/>
      <c r="E3378" s="214"/>
      <c r="F3378" s="214"/>
      <c r="G3378" s="214"/>
    </row>
    <row r="3379" spans="1:7" x14ac:dyDescent="0.2">
      <c r="A3379" s="213"/>
      <c r="B3379" s="214"/>
      <c r="C3379" s="213"/>
      <c r="D3379" s="213"/>
      <c r="E3379" s="214"/>
      <c r="F3379" s="214"/>
      <c r="G3379" s="214"/>
    </row>
    <row r="3380" spans="1:7" x14ac:dyDescent="0.2">
      <c r="A3380" s="213"/>
      <c r="B3380" s="214"/>
      <c r="C3380" s="213"/>
      <c r="D3380" s="213"/>
      <c r="E3380" s="214"/>
      <c r="F3380" s="214"/>
      <c r="G3380" s="214"/>
    </row>
    <row r="3381" spans="1:7" x14ac:dyDescent="0.2">
      <c r="A3381" s="213"/>
      <c r="B3381" s="214"/>
      <c r="C3381" s="213"/>
      <c r="D3381" s="213"/>
      <c r="E3381" s="214"/>
      <c r="F3381" s="214"/>
      <c r="G3381" s="214"/>
    </row>
    <row r="3382" spans="1:7" x14ac:dyDescent="0.2">
      <c r="A3382" s="213"/>
      <c r="B3382" s="214"/>
      <c r="C3382" s="213"/>
      <c r="D3382" s="213"/>
      <c r="E3382" s="214"/>
      <c r="F3382" s="214"/>
      <c r="G3382" s="214"/>
    </row>
    <row r="3383" spans="1:7" x14ac:dyDescent="0.2">
      <c r="A3383" s="213"/>
      <c r="B3383" s="214"/>
      <c r="C3383" s="213"/>
      <c r="D3383" s="213"/>
      <c r="E3383" s="214"/>
      <c r="F3383" s="214"/>
      <c r="G3383" s="214"/>
    </row>
    <row r="3384" spans="1:7" x14ac:dyDescent="0.2">
      <c r="A3384" s="213"/>
      <c r="B3384" s="214"/>
      <c r="C3384" s="213"/>
      <c r="D3384" s="213"/>
      <c r="E3384" s="214"/>
      <c r="F3384" s="214"/>
      <c r="G3384" s="214"/>
    </row>
    <row r="3385" spans="1:7" x14ac:dyDescent="0.2">
      <c r="A3385" s="213"/>
      <c r="B3385" s="214"/>
      <c r="C3385" s="213"/>
      <c r="D3385" s="213"/>
      <c r="E3385" s="214"/>
      <c r="F3385" s="214"/>
      <c r="G3385" s="214"/>
    </row>
    <row r="3386" spans="1:7" x14ac:dyDescent="0.2">
      <c r="A3386" s="213"/>
      <c r="B3386" s="214"/>
      <c r="C3386" s="213"/>
      <c r="D3386" s="213"/>
      <c r="E3386" s="214"/>
      <c r="F3386" s="214"/>
      <c r="G3386" s="214"/>
    </row>
    <row r="3387" spans="1:7" x14ac:dyDescent="0.2">
      <c r="A3387" s="213"/>
      <c r="B3387" s="214"/>
      <c r="C3387" s="213"/>
      <c r="D3387" s="213"/>
      <c r="E3387" s="214"/>
      <c r="F3387" s="214"/>
      <c r="G3387" s="214"/>
    </row>
    <row r="3388" spans="1:7" x14ac:dyDescent="0.2">
      <c r="A3388" s="213"/>
      <c r="B3388" s="214"/>
      <c r="C3388" s="213"/>
      <c r="D3388" s="213"/>
      <c r="E3388" s="214"/>
      <c r="F3388" s="214"/>
      <c r="G3388" s="214"/>
    </row>
    <row r="3389" spans="1:7" x14ac:dyDescent="0.2">
      <c r="A3389" s="213"/>
      <c r="B3389" s="214"/>
      <c r="C3389" s="213"/>
      <c r="D3389" s="213"/>
      <c r="E3389" s="214"/>
      <c r="F3389" s="214"/>
      <c r="G3389" s="214"/>
    </row>
    <row r="3390" spans="1:7" x14ac:dyDescent="0.2">
      <c r="A3390" s="213"/>
      <c r="B3390" s="214"/>
      <c r="C3390" s="213"/>
      <c r="D3390" s="213"/>
      <c r="E3390" s="214"/>
      <c r="F3390" s="214"/>
      <c r="G3390" s="214"/>
    </row>
    <row r="3391" spans="1:7" x14ac:dyDescent="0.2">
      <c r="A3391" s="213"/>
      <c r="B3391" s="214"/>
      <c r="C3391" s="213"/>
      <c r="D3391" s="213"/>
      <c r="E3391" s="214"/>
      <c r="F3391" s="214"/>
      <c r="G3391" s="214"/>
    </row>
    <row r="3392" spans="1:7" x14ac:dyDescent="0.2">
      <c r="A3392" s="213"/>
      <c r="B3392" s="214"/>
      <c r="C3392" s="213"/>
      <c r="D3392" s="213"/>
      <c r="E3392" s="214"/>
      <c r="F3392" s="214"/>
      <c r="G3392" s="214"/>
    </row>
    <row r="3393" spans="1:7" x14ac:dyDescent="0.2">
      <c r="A3393" s="213"/>
      <c r="B3393" s="214"/>
      <c r="C3393" s="213"/>
      <c r="D3393" s="213"/>
      <c r="E3393" s="214"/>
      <c r="F3393" s="214"/>
      <c r="G3393" s="214"/>
    </row>
    <row r="3394" spans="1:7" x14ac:dyDescent="0.2">
      <c r="A3394" s="213"/>
      <c r="B3394" s="214"/>
      <c r="C3394" s="213"/>
      <c r="D3394" s="213"/>
      <c r="E3394" s="214"/>
      <c r="F3394" s="214"/>
      <c r="G3394" s="214"/>
    </row>
    <row r="3395" spans="1:7" x14ac:dyDescent="0.2">
      <c r="A3395" s="213"/>
      <c r="B3395" s="214"/>
      <c r="C3395" s="213"/>
      <c r="D3395" s="213"/>
      <c r="E3395" s="214"/>
      <c r="F3395" s="214"/>
      <c r="G3395" s="214"/>
    </row>
    <row r="3396" spans="1:7" x14ac:dyDescent="0.2">
      <c r="A3396" s="213"/>
      <c r="B3396" s="214"/>
      <c r="C3396" s="213"/>
      <c r="D3396" s="213"/>
      <c r="E3396" s="214"/>
      <c r="F3396" s="214"/>
      <c r="G3396" s="214"/>
    </row>
    <row r="3397" spans="1:7" x14ac:dyDescent="0.2">
      <c r="A3397" s="213"/>
      <c r="B3397" s="214"/>
      <c r="C3397" s="213"/>
      <c r="D3397" s="213"/>
      <c r="E3397" s="214"/>
      <c r="F3397" s="214"/>
      <c r="G3397" s="214"/>
    </row>
    <row r="3398" spans="1:7" x14ac:dyDescent="0.2">
      <c r="A3398" s="213"/>
      <c r="B3398" s="214"/>
      <c r="C3398" s="213"/>
      <c r="D3398" s="213"/>
      <c r="E3398" s="214"/>
      <c r="F3398" s="214"/>
      <c r="G3398" s="214"/>
    </row>
    <row r="3399" spans="1:7" x14ac:dyDescent="0.2">
      <c r="A3399" s="213"/>
      <c r="B3399" s="214"/>
      <c r="C3399" s="213"/>
      <c r="D3399" s="213"/>
      <c r="E3399" s="214"/>
      <c r="F3399" s="214"/>
      <c r="G3399" s="214"/>
    </row>
    <row r="3400" spans="1:7" x14ac:dyDescent="0.2">
      <c r="A3400" s="213"/>
      <c r="B3400" s="214"/>
      <c r="C3400" s="213"/>
      <c r="D3400" s="213"/>
      <c r="E3400" s="214"/>
      <c r="F3400" s="214"/>
      <c r="G3400" s="214"/>
    </row>
    <row r="3401" spans="1:7" x14ac:dyDescent="0.2">
      <c r="A3401" s="213"/>
      <c r="B3401" s="214"/>
      <c r="C3401" s="213"/>
      <c r="D3401" s="213"/>
      <c r="E3401" s="214"/>
      <c r="F3401" s="214"/>
      <c r="G3401" s="214"/>
    </row>
    <row r="3402" spans="1:7" x14ac:dyDescent="0.2">
      <c r="A3402" s="213"/>
      <c r="B3402" s="214"/>
      <c r="C3402" s="213"/>
      <c r="D3402" s="213"/>
      <c r="E3402" s="214"/>
      <c r="F3402" s="214"/>
      <c r="G3402" s="214"/>
    </row>
    <row r="3403" spans="1:7" x14ac:dyDescent="0.2">
      <c r="A3403" s="213"/>
      <c r="B3403" s="214"/>
      <c r="C3403" s="213"/>
      <c r="D3403" s="213"/>
      <c r="E3403" s="214"/>
      <c r="F3403" s="214"/>
      <c r="G3403" s="214"/>
    </row>
    <row r="3404" spans="1:7" x14ac:dyDescent="0.2">
      <c r="A3404" s="213"/>
      <c r="B3404" s="214"/>
      <c r="C3404" s="213"/>
      <c r="D3404" s="213"/>
      <c r="E3404" s="214"/>
      <c r="F3404" s="214"/>
      <c r="G3404" s="214"/>
    </row>
    <row r="3405" spans="1:7" x14ac:dyDescent="0.2">
      <c r="A3405" s="213"/>
      <c r="B3405" s="214"/>
      <c r="C3405" s="213"/>
      <c r="D3405" s="213"/>
      <c r="E3405" s="214"/>
      <c r="F3405" s="214"/>
      <c r="G3405" s="214"/>
    </row>
    <row r="3406" spans="1:7" x14ac:dyDescent="0.2">
      <c r="A3406" s="213"/>
      <c r="B3406" s="214"/>
      <c r="C3406" s="213"/>
      <c r="D3406" s="213"/>
      <c r="E3406" s="214"/>
      <c r="F3406" s="214"/>
      <c r="G3406" s="214"/>
    </row>
    <row r="3407" spans="1:7" x14ac:dyDescent="0.2">
      <c r="A3407" s="213"/>
      <c r="B3407" s="214"/>
      <c r="C3407" s="213"/>
      <c r="D3407" s="213"/>
      <c r="E3407" s="214"/>
      <c r="F3407" s="214"/>
      <c r="G3407" s="214"/>
    </row>
    <row r="3408" spans="1:7" x14ac:dyDescent="0.2">
      <c r="A3408" s="213"/>
      <c r="B3408" s="214"/>
      <c r="C3408" s="213"/>
      <c r="D3408" s="213"/>
      <c r="E3408" s="214"/>
      <c r="F3408" s="214"/>
      <c r="G3408" s="214"/>
    </row>
    <row r="3409" spans="1:7" x14ac:dyDescent="0.2">
      <c r="A3409" s="213"/>
      <c r="B3409" s="214"/>
      <c r="C3409" s="213"/>
      <c r="D3409" s="213"/>
      <c r="E3409" s="214"/>
      <c r="F3409" s="214"/>
      <c r="G3409" s="214"/>
    </row>
    <row r="3410" spans="1:7" x14ac:dyDescent="0.2">
      <c r="A3410" s="213"/>
      <c r="B3410" s="214"/>
      <c r="C3410" s="213"/>
      <c r="D3410" s="213"/>
      <c r="E3410" s="214"/>
      <c r="F3410" s="214"/>
      <c r="G3410" s="214"/>
    </row>
    <row r="3411" spans="1:7" x14ac:dyDescent="0.2">
      <c r="A3411" s="213"/>
      <c r="B3411" s="214"/>
      <c r="C3411" s="213"/>
      <c r="D3411" s="213"/>
      <c r="E3411" s="214"/>
      <c r="F3411" s="214"/>
      <c r="G3411" s="214"/>
    </row>
    <row r="3412" spans="1:7" x14ac:dyDescent="0.2">
      <c r="A3412" s="213"/>
      <c r="B3412" s="214"/>
      <c r="C3412" s="213"/>
      <c r="D3412" s="213"/>
      <c r="E3412" s="214"/>
      <c r="F3412" s="214"/>
      <c r="G3412" s="214"/>
    </row>
    <row r="3413" spans="1:7" x14ac:dyDescent="0.2">
      <c r="A3413" s="213"/>
      <c r="B3413" s="214"/>
      <c r="C3413" s="213"/>
      <c r="D3413" s="213"/>
      <c r="E3413" s="214"/>
      <c r="F3413" s="214"/>
      <c r="G3413" s="214"/>
    </row>
    <row r="3414" spans="1:7" x14ac:dyDescent="0.2">
      <c r="A3414" s="213"/>
      <c r="B3414" s="214"/>
      <c r="C3414" s="213"/>
      <c r="D3414" s="213"/>
      <c r="E3414" s="214"/>
      <c r="F3414" s="214"/>
      <c r="G3414" s="214"/>
    </row>
    <row r="3415" spans="1:7" x14ac:dyDescent="0.2">
      <c r="A3415" s="213"/>
      <c r="B3415" s="214"/>
      <c r="C3415" s="213"/>
      <c r="D3415" s="213"/>
      <c r="E3415" s="214"/>
      <c r="F3415" s="214"/>
      <c r="G3415" s="214"/>
    </row>
    <row r="3416" spans="1:7" x14ac:dyDescent="0.2">
      <c r="A3416" s="213"/>
      <c r="B3416" s="214"/>
      <c r="C3416" s="213"/>
      <c r="D3416" s="213"/>
      <c r="E3416" s="214"/>
      <c r="F3416" s="214"/>
      <c r="G3416" s="214"/>
    </row>
    <row r="3417" spans="1:7" x14ac:dyDescent="0.2">
      <c r="A3417" s="213"/>
      <c r="B3417" s="214"/>
      <c r="C3417" s="213"/>
      <c r="D3417" s="213"/>
      <c r="E3417" s="214"/>
      <c r="F3417" s="214"/>
      <c r="G3417" s="214"/>
    </row>
    <row r="3418" spans="1:7" x14ac:dyDescent="0.2">
      <c r="A3418" s="213"/>
      <c r="B3418" s="214"/>
      <c r="C3418" s="213"/>
      <c r="D3418" s="213"/>
      <c r="E3418" s="214"/>
      <c r="F3418" s="214"/>
      <c r="G3418" s="214"/>
    </row>
    <row r="3419" spans="1:7" x14ac:dyDescent="0.2">
      <c r="A3419" s="213"/>
      <c r="B3419" s="214"/>
      <c r="C3419" s="213"/>
      <c r="D3419" s="213"/>
      <c r="E3419" s="214"/>
      <c r="F3419" s="214"/>
      <c r="G3419" s="214"/>
    </row>
    <row r="3420" spans="1:7" x14ac:dyDescent="0.2">
      <c r="A3420" s="213"/>
      <c r="B3420" s="214"/>
      <c r="C3420" s="213"/>
      <c r="D3420" s="213"/>
      <c r="E3420" s="214"/>
      <c r="F3420" s="214"/>
      <c r="G3420" s="214"/>
    </row>
    <row r="3421" spans="1:7" x14ac:dyDescent="0.2">
      <c r="A3421" s="213"/>
      <c r="B3421" s="214"/>
      <c r="C3421" s="213"/>
      <c r="D3421" s="213"/>
      <c r="E3421" s="214"/>
      <c r="F3421" s="214"/>
      <c r="G3421" s="214"/>
    </row>
    <row r="3422" spans="1:7" x14ac:dyDescent="0.2">
      <c r="A3422" s="213"/>
      <c r="B3422" s="214"/>
      <c r="C3422" s="213"/>
      <c r="D3422" s="213"/>
      <c r="E3422" s="214"/>
      <c r="F3422" s="214"/>
      <c r="G3422" s="214"/>
    </row>
    <row r="3423" spans="1:7" x14ac:dyDescent="0.2">
      <c r="A3423" s="213"/>
      <c r="B3423" s="214"/>
      <c r="C3423" s="213"/>
      <c r="D3423" s="213"/>
      <c r="E3423" s="214"/>
      <c r="F3423" s="214"/>
      <c r="G3423" s="214"/>
    </row>
    <row r="3424" spans="1:7" x14ac:dyDescent="0.2">
      <c r="A3424" s="213"/>
      <c r="B3424" s="214"/>
      <c r="C3424" s="213"/>
      <c r="D3424" s="213"/>
      <c r="E3424" s="214"/>
      <c r="F3424" s="214"/>
      <c r="G3424" s="214"/>
    </row>
    <row r="3425" spans="1:7" x14ac:dyDescent="0.2">
      <c r="A3425" s="213"/>
      <c r="B3425" s="214"/>
      <c r="C3425" s="213"/>
      <c r="D3425" s="213"/>
      <c r="E3425" s="214"/>
      <c r="F3425" s="214"/>
      <c r="G3425" s="214"/>
    </row>
    <row r="3426" spans="1:7" x14ac:dyDescent="0.2">
      <c r="A3426" s="213"/>
      <c r="B3426" s="214"/>
      <c r="C3426" s="213"/>
      <c r="D3426" s="213"/>
      <c r="E3426" s="214"/>
      <c r="F3426" s="214"/>
      <c r="G3426" s="214"/>
    </row>
    <row r="3427" spans="1:7" x14ac:dyDescent="0.2">
      <c r="A3427" s="213"/>
      <c r="B3427" s="214"/>
      <c r="C3427" s="213"/>
      <c r="D3427" s="213"/>
      <c r="E3427" s="214"/>
      <c r="F3427" s="214"/>
      <c r="G3427" s="214"/>
    </row>
    <row r="3428" spans="1:7" x14ac:dyDescent="0.2">
      <c r="A3428" s="213"/>
      <c r="B3428" s="214"/>
      <c r="C3428" s="213"/>
      <c r="D3428" s="213"/>
      <c r="E3428" s="214"/>
      <c r="F3428" s="214"/>
      <c r="G3428" s="214"/>
    </row>
    <row r="3429" spans="1:7" x14ac:dyDescent="0.2">
      <c r="A3429" s="213"/>
      <c r="B3429" s="214"/>
      <c r="C3429" s="213"/>
      <c r="D3429" s="213"/>
      <c r="E3429" s="214"/>
      <c r="F3429" s="214"/>
      <c r="G3429" s="214"/>
    </row>
    <row r="3430" spans="1:7" x14ac:dyDescent="0.2">
      <c r="A3430" s="213"/>
      <c r="B3430" s="214"/>
      <c r="C3430" s="213"/>
      <c r="D3430" s="213"/>
      <c r="E3430" s="214"/>
      <c r="F3430" s="214"/>
      <c r="G3430" s="214"/>
    </row>
    <row r="3431" spans="1:7" x14ac:dyDescent="0.2">
      <c r="A3431" s="213"/>
      <c r="B3431" s="214"/>
      <c r="C3431" s="213"/>
      <c r="D3431" s="213"/>
      <c r="E3431" s="214"/>
      <c r="F3431" s="214"/>
      <c r="G3431" s="214"/>
    </row>
    <row r="3432" spans="1:7" x14ac:dyDescent="0.2">
      <c r="A3432" s="213"/>
      <c r="B3432" s="214"/>
      <c r="C3432" s="213"/>
      <c r="D3432" s="213"/>
      <c r="E3432" s="214"/>
      <c r="F3432" s="214"/>
      <c r="G3432" s="214"/>
    </row>
    <row r="3433" spans="1:7" x14ac:dyDescent="0.2">
      <c r="A3433" s="213"/>
      <c r="B3433" s="214"/>
      <c r="C3433" s="213"/>
      <c r="D3433" s="213"/>
      <c r="E3433" s="214"/>
      <c r="F3433" s="214"/>
      <c r="G3433" s="214"/>
    </row>
    <row r="3434" spans="1:7" x14ac:dyDescent="0.2">
      <c r="A3434" s="213"/>
      <c r="B3434" s="214"/>
      <c r="C3434" s="213"/>
      <c r="D3434" s="213"/>
      <c r="E3434" s="214"/>
      <c r="F3434" s="214"/>
      <c r="G3434" s="214"/>
    </row>
    <row r="3435" spans="1:7" x14ac:dyDescent="0.2">
      <c r="A3435" s="213"/>
      <c r="B3435" s="214"/>
      <c r="C3435" s="213"/>
      <c r="D3435" s="213"/>
      <c r="E3435" s="214"/>
      <c r="F3435" s="214"/>
      <c r="G3435" s="214"/>
    </row>
    <row r="3436" spans="1:7" x14ac:dyDescent="0.2">
      <c r="A3436" s="213"/>
      <c r="B3436" s="214"/>
      <c r="C3436" s="213"/>
      <c r="D3436" s="213"/>
      <c r="E3436" s="214"/>
      <c r="F3436" s="214"/>
      <c r="G3436" s="214"/>
    </row>
    <row r="3437" spans="1:7" x14ac:dyDescent="0.2">
      <c r="A3437" s="213"/>
      <c r="B3437" s="214"/>
      <c r="C3437" s="213"/>
      <c r="D3437" s="213"/>
      <c r="E3437" s="214"/>
      <c r="F3437" s="214"/>
      <c r="G3437" s="214"/>
    </row>
    <row r="3438" spans="1:7" x14ac:dyDescent="0.2">
      <c r="A3438" s="213"/>
      <c r="B3438" s="214"/>
      <c r="C3438" s="213"/>
      <c r="D3438" s="213"/>
      <c r="E3438" s="214"/>
      <c r="F3438" s="214"/>
      <c r="G3438" s="214"/>
    </row>
    <row r="3439" spans="1:7" x14ac:dyDescent="0.2">
      <c r="A3439" s="213"/>
      <c r="B3439" s="214"/>
      <c r="C3439" s="213"/>
      <c r="D3439" s="213"/>
      <c r="E3439" s="214"/>
      <c r="F3439" s="214"/>
      <c r="G3439" s="214"/>
    </row>
    <row r="3440" spans="1:7" x14ac:dyDescent="0.2">
      <c r="A3440" s="213"/>
      <c r="B3440" s="214"/>
      <c r="C3440" s="213"/>
      <c r="D3440" s="213"/>
      <c r="E3440" s="214"/>
      <c r="F3440" s="214"/>
      <c r="G3440" s="214"/>
    </row>
    <row r="3441" spans="1:7" x14ac:dyDescent="0.2">
      <c r="A3441" s="213"/>
      <c r="B3441" s="214"/>
      <c r="C3441" s="213"/>
      <c r="D3441" s="213"/>
      <c r="E3441" s="214"/>
      <c r="F3441" s="214"/>
      <c r="G3441" s="214"/>
    </row>
    <row r="3442" spans="1:7" x14ac:dyDescent="0.2">
      <c r="A3442" s="213"/>
      <c r="B3442" s="214"/>
      <c r="C3442" s="213"/>
      <c r="D3442" s="213"/>
      <c r="E3442" s="214"/>
      <c r="F3442" s="214"/>
      <c r="G3442" s="214"/>
    </row>
    <row r="3443" spans="1:7" x14ac:dyDescent="0.2">
      <c r="A3443" s="213"/>
      <c r="B3443" s="214"/>
      <c r="C3443" s="213"/>
      <c r="D3443" s="213"/>
      <c r="E3443" s="214"/>
      <c r="F3443" s="214"/>
      <c r="G3443" s="214"/>
    </row>
    <row r="3444" spans="1:7" x14ac:dyDescent="0.2">
      <c r="A3444" s="213"/>
      <c r="B3444" s="214"/>
      <c r="C3444" s="213"/>
      <c r="D3444" s="213"/>
      <c r="E3444" s="214"/>
      <c r="F3444" s="214"/>
      <c r="G3444" s="214"/>
    </row>
    <row r="3445" spans="1:7" x14ac:dyDescent="0.2">
      <c r="A3445" s="213"/>
      <c r="B3445" s="214"/>
      <c r="C3445" s="213"/>
      <c r="D3445" s="213"/>
      <c r="E3445" s="214"/>
      <c r="F3445" s="214"/>
      <c r="G3445" s="214"/>
    </row>
    <row r="3446" spans="1:7" x14ac:dyDescent="0.2">
      <c r="A3446" s="213"/>
      <c r="B3446" s="214"/>
      <c r="C3446" s="213"/>
      <c r="D3446" s="213"/>
      <c r="E3446" s="214"/>
      <c r="F3446" s="214"/>
      <c r="G3446" s="214"/>
    </row>
    <row r="3447" spans="1:7" x14ac:dyDescent="0.2">
      <c r="A3447" s="213"/>
      <c r="B3447" s="214"/>
      <c r="C3447" s="213"/>
      <c r="D3447" s="213"/>
      <c r="E3447" s="214"/>
      <c r="F3447" s="214"/>
      <c r="G3447" s="214"/>
    </row>
    <row r="3448" spans="1:7" x14ac:dyDescent="0.2">
      <c r="A3448" s="213"/>
      <c r="B3448" s="214"/>
      <c r="C3448" s="213"/>
      <c r="D3448" s="213"/>
      <c r="E3448" s="214"/>
      <c r="F3448" s="214"/>
      <c r="G3448" s="214"/>
    </row>
    <row r="3449" spans="1:7" x14ac:dyDescent="0.2">
      <c r="A3449" s="213"/>
      <c r="B3449" s="214"/>
      <c r="C3449" s="213"/>
      <c r="D3449" s="213"/>
      <c r="E3449" s="214"/>
      <c r="F3449" s="214"/>
      <c r="G3449" s="214"/>
    </row>
    <row r="3450" spans="1:7" x14ac:dyDescent="0.2">
      <c r="A3450" s="213"/>
      <c r="B3450" s="214"/>
      <c r="C3450" s="213"/>
      <c r="D3450" s="213"/>
      <c r="E3450" s="214"/>
      <c r="F3450" s="214"/>
      <c r="G3450" s="214"/>
    </row>
    <row r="3451" spans="1:7" x14ac:dyDescent="0.2">
      <c r="A3451" s="213"/>
      <c r="B3451" s="214"/>
      <c r="C3451" s="213"/>
      <c r="D3451" s="213"/>
      <c r="E3451" s="214"/>
      <c r="F3451" s="214"/>
      <c r="G3451" s="214"/>
    </row>
    <row r="3452" spans="1:7" x14ac:dyDescent="0.2">
      <c r="A3452" s="213"/>
      <c r="B3452" s="214"/>
      <c r="C3452" s="213"/>
      <c r="D3452" s="213"/>
      <c r="E3452" s="214"/>
      <c r="F3452" s="214"/>
      <c r="G3452" s="214"/>
    </row>
    <row r="3453" spans="1:7" x14ac:dyDescent="0.2">
      <c r="A3453" s="213"/>
      <c r="B3453" s="214"/>
      <c r="C3453" s="213"/>
      <c r="D3453" s="213"/>
      <c r="E3453" s="214"/>
      <c r="F3453" s="214"/>
      <c r="G3453" s="214"/>
    </row>
    <row r="3454" spans="1:7" x14ac:dyDescent="0.2">
      <c r="A3454" s="213"/>
      <c r="B3454" s="214"/>
      <c r="C3454" s="213"/>
      <c r="D3454" s="213"/>
      <c r="E3454" s="214"/>
      <c r="F3454" s="214"/>
      <c r="G3454" s="214"/>
    </row>
    <row r="3455" spans="1:7" x14ac:dyDescent="0.2">
      <c r="A3455" s="213"/>
      <c r="B3455" s="214"/>
      <c r="C3455" s="213"/>
      <c r="D3455" s="213"/>
      <c r="E3455" s="214"/>
      <c r="F3455" s="214"/>
      <c r="G3455" s="214"/>
    </row>
    <row r="3456" spans="1:7" x14ac:dyDescent="0.2">
      <c r="A3456" s="213"/>
      <c r="B3456" s="214"/>
      <c r="C3456" s="213"/>
      <c r="D3456" s="213"/>
      <c r="E3456" s="214"/>
      <c r="F3456" s="214"/>
      <c r="G3456" s="214"/>
    </row>
    <row r="3457" spans="1:7" x14ac:dyDescent="0.2">
      <c r="A3457" s="213"/>
      <c r="B3457" s="214"/>
      <c r="C3457" s="213"/>
      <c r="D3457" s="213"/>
      <c r="E3457" s="214"/>
      <c r="F3457" s="214"/>
      <c r="G3457" s="214"/>
    </row>
    <row r="3458" spans="1:7" x14ac:dyDescent="0.2">
      <c r="A3458" s="213"/>
      <c r="B3458" s="214"/>
      <c r="C3458" s="213"/>
      <c r="D3458" s="213"/>
      <c r="E3458" s="214"/>
      <c r="F3458" s="214"/>
      <c r="G3458" s="214"/>
    </row>
    <row r="3459" spans="1:7" x14ac:dyDescent="0.2">
      <c r="A3459" s="213"/>
      <c r="B3459" s="214"/>
      <c r="C3459" s="213"/>
      <c r="D3459" s="213"/>
      <c r="E3459" s="214"/>
      <c r="F3459" s="214"/>
      <c r="G3459" s="214"/>
    </row>
    <row r="3460" spans="1:7" x14ac:dyDescent="0.2">
      <c r="A3460" s="213"/>
      <c r="B3460" s="214"/>
      <c r="C3460" s="213"/>
      <c r="D3460" s="213"/>
      <c r="E3460" s="214"/>
      <c r="F3460" s="214"/>
      <c r="G3460" s="214"/>
    </row>
    <row r="3461" spans="1:7" x14ac:dyDescent="0.2">
      <c r="A3461" s="213"/>
      <c r="B3461" s="214"/>
      <c r="C3461" s="213"/>
      <c r="D3461" s="213"/>
      <c r="E3461" s="214"/>
      <c r="F3461" s="214"/>
      <c r="G3461" s="214"/>
    </row>
    <row r="3462" spans="1:7" x14ac:dyDescent="0.2">
      <c r="A3462" s="213"/>
      <c r="B3462" s="214"/>
      <c r="C3462" s="213"/>
      <c r="D3462" s="213"/>
      <c r="E3462" s="214"/>
      <c r="F3462" s="214"/>
      <c r="G3462" s="214"/>
    </row>
    <row r="3463" spans="1:7" x14ac:dyDescent="0.2">
      <c r="A3463" s="213"/>
      <c r="B3463" s="214"/>
      <c r="C3463" s="213"/>
      <c r="D3463" s="213"/>
      <c r="E3463" s="214"/>
      <c r="F3463" s="214"/>
      <c r="G3463" s="214"/>
    </row>
    <row r="3464" spans="1:7" x14ac:dyDescent="0.2">
      <c r="A3464" s="213"/>
      <c r="B3464" s="214"/>
      <c r="C3464" s="213"/>
      <c r="D3464" s="213"/>
      <c r="E3464" s="214"/>
      <c r="F3464" s="214"/>
      <c r="G3464" s="214"/>
    </row>
    <row r="3465" spans="1:7" x14ac:dyDescent="0.2">
      <c r="A3465" s="213"/>
      <c r="B3465" s="214"/>
      <c r="C3465" s="213"/>
      <c r="D3465" s="213"/>
      <c r="E3465" s="214"/>
      <c r="F3465" s="214"/>
      <c r="G3465" s="214"/>
    </row>
    <row r="3466" spans="1:7" x14ac:dyDescent="0.2">
      <c r="A3466" s="213"/>
      <c r="B3466" s="214"/>
      <c r="C3466" s="213"/>
      <c r="D3466" s="213"/>
      <c r="E3466" s="214"/>
      <c r="F3466" s="214"/>
      <c r="G3466" s="214"/>
    </row>
    <row r="3467" spans="1:7" x14ac:dyDescent="0.2">
      <c r="A3467" s="213"/>
      <c r="B3467" s="214"/>
      <c r="C3467" s="213"/>
      <c r="D3467" s="213"/>
      <c r="E3467" s="214"/>
      <c r="F3467" s="214"/>
      <c r="G3467" s="214"/>
    </row>
    <row r="3468" spans="1:7" x14ac:dyDescent="0.2">
      <c r="A3468" s="213"/>
      <c r="B3468" s="214"/>
      <c r="C3468" s="213"/>
      <c r="D3468" s="213"/>
      <c r="E3468" s="214"/>
      <c r="F3468" s="214"/>
      <c r="G3468" s="214"/>
    </row>
    <row r="3469" spans="1:7" x14ac:dyDescent="0.2">
      <c r="A3469" s="213"/>
      <c r="B3469" s="214"/>
      <c r="C3469" s="213"/>
      <c r="D3469" s="213"/>
      <c r="E3469" s="214"/>
      <c r="F3469" s="214"/>
      <c r="G3469" s="214"/>
    </row>
    <row r="3470" spans="1:7" x14ac:dyDescent="0.2">
      <c r="A3470" s="213"/>
      <c r="B3470" s="214"/>
      <c r="C3470" s="213"/>
      <c r="D3470" s="213"/>
      <c r="E3470" s="214"/>
      <c r="F3470" s="214"/>
      <c r="G3470" s="214"/>
    </row>
    <row r="3471" spans="1:7" x14ac:dyDescent="0.2">
      <c r="A3471" s="213"/>
      <c r="B3471" s="214"/>
      <c r="C3471" s="213"/>
      <c r="D3471" s="213"/>
      <c r="E3471" s="214"/>
      <c r="F3471" s="214"/>
      <c r="G3471" s="214"/>
    </row>
    <row r="3472" spans="1:7" x14ac:dyDescent="0.2">
      <c r="A3472" s="213"/>
      <c r="B3472" s="214"/>
      <c r="C3472" s="213"/>
      <c r="D3472" s="213"/>
      <c r="E3472" s="214"/>
      <c r="F3472" s="214"/>
      <c r="G3472" s="214"/>
    </row>
    <row r="3473" spans="1:7" x14ac:dyDescent="0.2">
      <c r="A3473" s="213"/>
      <c r="B3473" s="214"/>
      <c r="C3473" s="213"/>
      <c r="D3473" s="213"/>
      <c r="E3473" s="214"/>
      <c r="F3473" s="214"/>
      <c r="G3473" s="214"/>
    </row>
    <row r="3474" spans="1:7" x14ac:dyDescent="0.2">
      <c r="A3474" s="213"/>
      <c r="B3474" s="214"/>
      <c r="C3474" s="213"/>
      <c r="D3474" s="213"/>
      <c r="E3474" s="214"/>
      <c r="F3474" s="214"/>
      <c r="G3474" s="214"/>
    </row>
    <row r="3475" spans="1:7" x14ac:dyDescent="0.2">
      <c r="A3475" s="213"/>
      <c r="B3475" s="214"/>
      <c r="C3475" s="213"/>
      <c r="D3475" s="213"/>
      <c r="E3475" s="214"/>
      <c r="F3475" s="214"/>
      <c r="G3475" s="214"/>
    </row>
    <row r="3476" spans="1:7" x14ac:dyDescent="0.2">
      <c r="A3476" s="213"/>
      <c r="B3476" s="214"/>
      <c r="C3476" s="213"/>
      <c r="D3476" s="213"/>
      <c r="E3476" s="214"/>
      <c r="F3476" s="214"/>
      <c r="G3476" s="214"/>
    </row>
    <row r="3477" spans="1:7" x14ac:dyDescent="0.2">
      <c r="A3477" s="213"/>
      <c r="B3477" s="214"/>
      <c r="C3477" s="213"/>
      <c r="D3477" s="213"/>
      <c r="E3477" s="214"/>
      <c r="F3477" s="214"/>
      <c r="G3477" s="214"/>
    </row>
    <row r="3478" spans="1:7" x14ac:dyDescent="0.2">
      <c r="A3478" s="213"/>
      <c r="B3478" s="214"/>
      <c r="C3478" s="213"/>
      <c r="D3478" s="213"/>
      <c r="E3478" s="214"/>
      <c r="F3478" s="214"/>
      <c r="G3478" s="214"/>
    </row>
    <row r="3479" spans="1:7" x14ac:dyDescent="0.2">
      <c r="A3479" s="213"/>
      <c r="B3479" s="214"/>
      <c r="C3479" s="213"/>
      <c r="D3479" s="213"/>
      <c r="E3479" s="214"/>
      <c r="F3479" s="214"/>
      <c r="G3479" s="214"/>
    </row>
    <row r="3480" spans="1:7" x14ac:dyDescent="0.2">
      <c r="A3480" s="213"/>
      <c r="B3480" s="214"/>
      <c r="C3480" s="213"/>
      <c r="D3480" s="213"/>
      <c r="E3480" s="214"/>
      <c r="F3480" s="214"/>
      <c r="G3480" s="214"/>
    </row>
    <row r="3481" spans="1:7" x14ac:dyDescent="0.2">
      <c r="A3481" s="213"/>
      <c r="B3481" s="214"/>
      <c r="C3481" s="213"/>
      <c r="D3481" s="213"/>
      <c r="E3481" s="214"/>
      <c r="F3481" s="214"/>
      <c r="G3481" s="214"/>
    </row>
    <row r="3482" spans="1:7" x14ac:dyDescent="0.2">
      <c r="A3482" s="213"/>
      <c r="B3482" s="214"/>
      <c r="C3482" s="213"/>
      <c r="D3482" s="213"/>
      <c r="E3482" s="214"/>
      <c r="F3482" s="214"/>
      <c r="G3482" s="214"/>
    </row>
    <row r="3483" spans="1:7" x14ac:dyDescent="0.2">
      <c r="A3483" s="213"/>
      <c r="B3483" s="214"/>
      <c r="C3483" s="213"/>
      <c r="D3483" s="213"/>
      <c r="E3483" s="214"/>
      <c r="F3483" s="214"/>
      <c r="G3483" s="214"/>
    </row>
    <row r="3484" spans="1:7" x14ac:dyDescent="0.2">
      <c r="A3484" s="213"/>
      <c r="B3484" s="214"/>
      <c r="C3484" s="213"/>
      <c r="D3484" s="213"/>
      <c r="E3484" s="214"/>
      <c r="F3484" s="214"/>
      <c r="G3484" s="214"/>
    </row>
    <row r="3485" spans="1:7" x14ac:dyDescent="0.2">
      <c r="A3485" s="213"/>
      <c r="B3485" s="214"/>
      <c r="C3485" s="213"/>
      <c r="D3485" s="213"/>
      <c r="E3485" s="214"/>
      <c r="F3485" s="214"/>
      <c r="G3485" s="214"/>
    </row>
    <row r="3486" spans="1:7" x14ac:dyDescent="0.2">
      <c r="A3486" s="213"/>
      <c r="B3486" s="214"/>
      <c r="C3486" s="213"/>
      <c r="D3486" s="213"/>
      <c r="E3486" s="214"/>
      <c r="F3486" s="214"/>
      <c r="G3486" s="214"/>
    </row>
    <row r="3487" spans="1:7" x14ac:dyDescent="0.2">
      <c r="A3487" s="213"/>
      <c r="B3487" s="214"/>
      <c r="C3487" s="213"/>
      <c r="D3487" s="213"/>
      <c r="E3487" s="214"/>
      <c r="F3487" s="214"/>
      <c r="G3487" s="214"/>
    </row>
    <row r="3488" spans="1:7" x14ac:dyDescent="0.2">
      <c r="A3488" s="213"/>
      <c r="B3488" s="214"/>
      <c r="C3488" s="213"/>
      <c r="D3488" s="213"/>
      <c r="E3488" s="214"/>
      <c r="F3488" s="214"/>
      <c r="G3488" s="214"/>
    </row>
    <row r="3489" spans="1:7" x14ac:dyDescent="0.2">
      <c r="A3489" s="213"/>
      <c r="B3489" s="214"/>
      <c r="C3489" s="213"/>
      <c r="D3489" s="213"/>
      <c r="E3489" s="214"/>
      <c r="F3489" s="214"/>
      <c r="G3489" s="214"/>
    </row>
    <row r="3490" spans="1:7" x14ac:dyDescent="0.2">
      <c r="A3490" s="213"/>
      <c r="B3490" s="214"/>
      <c r="C3490" s="213"/>
      <c r="D3490" s="213"/>
      <c r="E3490" s="214"/>
      <c r="F3490" s="214"/>
      <c r="G3490" s="214"/>
    </row>
    <row r="3491" spans="1:7" x14ac:dyDescent="0.2">
      <c r="A3491" s="213"/>
      <c r="B3491" s="214"/>
      <c r="C3491" s="213"/>
      <c r="D3491" s="213"/>
      <c r="E3491" s="214"/>
      <c r="F3491" s="214"/>
      <c r="G3491" s="214"/>
    </row>
    <row r="3492" spans="1:7" x14ac:dyDescent="0.2">
      <c r="A3492" s="213"/>
      <c r="B3492" s="214"/>
      <c r="C3492" s="213"/>
      <c r="D3492" s="213"/>
      <c r="E3492" s="214"/>
      <c r="F3492" s="214"/>
      <c r="G3492" s="214"/>
    </row>
    <row r="3493" spans="1:7" x14ac:dyDescent="0.2">
      <c r="A3493" s="213"/>
      <c r="B3493" s="214"/>
      <c r="C3493" s="213"/>
      <c r="D3493" s="213"/>
      <c r="E3493" s="214"/>
      <c r="F3493" s="214"/>
      <c r="G3493" s="214"/>
    </row>
    <row r="3494" spans="1:7" x14ac:dyDescent="0.2">
      <c r="A3494" s="213"/>
      <c r="B3494" s="214"/>
      <c r="C3494" s="213"/>
      <c r="D3494" s="213"/>
      <c r="E3494" s="214"/>
      <c r="F3494" s="214"/>
      <c r="G3494" s="214"/>
    </row>
    <row r="3495" spans="1:7" x14ac:dyDescent="0.2">
      <c r="A3495" s="213"/>
      <c r="B3495" s="214"/>
      <c r="C3495" s="213"/>
      <c r="D3495" s="213"/>
      <c r="E3495" s="214"/>
      <c r="F3495" s="214"/>
      <c r="G3495" s="214"/>
    </row>
    <row r="3496" spans="1:7" x14ac:dyDescent="0.2">
      <c r="A3496" s="213"/>
      <c r="B3496" s="214"/>
      <c r="C3496" s="213"/>
      <c r="D3496" s="213"/>
      <c r="E3496" s="214"/>
      <c r="F3496" s="214"/>
      <c r="G3496" s="214"/>
    </row>
    <row r="3497" spans="1:7" x14ac:dyDescent="0.2">
      <c r="A3497" s="213"/>
      <c r="B3497" s="214"/>
      <c r="C3497" s="213"/>
      <c r="D3497" s="213"/>
      <c r="E3497" s="214"/>
      <c r="F3497" s="214"/>
      <c r="G3497" s="214"/>
    </row>
    <row r="3498" spans="1:7" x14ac:dyDescent="0.2">
      <c r="A3498" s="213"/>
      <c r="B3498" s="214"/>
      <c r="C3498" s="213"/>
      <c r="D3498" s="213"/>
      <c r="E3498" s="214"/>
      <c r="F3498" s="214"/>
      <c r="G3498" s="214"/>
    </row>
    <row r="3499" spans="1:7" x14ac:dyDescent="0.2">
      <c r="A3499" s="213"/>
      <c r="B3499" s="214"/>
      <c r="C3499" s="213"/>
      <c r="D3499" s="213"/>
      <c r="E3499" s="214"/>
      <c r="F3499" s="214"/>
      <c r="G3499" s="214"/>
    </row>
    <row r="3500" spans="1:7" x14ac:dyDescent="0.2">
      <c r="A3500" s="213"/>
      <c r="B3500" s="214"/>
      <c r="C3500" s="213"/>
      <c r="D3500" s="213"/>
      <c r="E3500" s="214"/>
      <c r="F3500" s="214"/>
      <c r="G3500" s="214"/>
    </row>
    <row r="3501" spans="1:7" x14ac:dyDescent="0.2">
      <c r="A3501" s="213"/>
      <c r="B3501" s="214"/>
      <c r="C3501" s="213"/>
      <c r="D3501" s="213"/>
      <c r="E3501" s="214"/>
      <c r="F3501" s="214"/>
      <c r="G3501" s="214"/>
    </row>
    <row r="3502" spans="1:7" x14ac:dyDescent="0.2">
      <c r="A3502" s="213"/>
      <c r="B3502" s="214"/>
      <c r="C3502" s="213"/>
      <c r="D3502" s="213"/>
      <c r="E3502" s="214"/>
      <c r="F3502" s="214"/>
      <c r="G3502" s="214"/>
    </row>
    <row r="3503" spans="1:7" x14ac:dyDescent="0.2">
      <c r="A3503" s="213"/>
      <c r="B3503" s="214"/>
      <c r="C3503" s="213"/>
      <c r="D3503" s="213"/>
      <c r="E3503" s="214"/>
      <c r="F3503" s="214"/>
      <c r="G3503" s="214"/>
    </row>
    <row r="3504" spans="1:7" x14ac:dyDescent="0.2">
      <c r="A3504" s="213"/>
      <c r="B3504" s="214"/>
      <c r="C3504" s="213"/>
      <c r="D3504" s="213"/>
      <c r="E3504" s="214"/>
      <c r="F3504" s="214"/>
      <c r="G3504" s="214"/>
    </row>
    <row r="3505" spans="1:7" x14ac:dyDescent="0.2">
      <c r="A3505" s="213"/>
      <c r="B3505" s="214"/>
      <c r="C3505" s="213"/>
      <c r="D3505" s="213"/>
      <c r="E3505" s="214"/>
      <c r="F3505" s="214"/>
      <c r="G3505" s="214"/>
    </row>
    <row r="3506" spans="1:7" x14ac:dyDescent="0.2">
      <c r="A3506" s="213"/>
      <c r="B3506" s="214"/>
      <c r="C3506" s="213"/>
      <c r="D3506" s="213"/>
      <c r="E3506" s="214"/>
      <c r="F3506" s="214"/>
      <c r="G3506" s="214"/>
    </row>
    <row r="3507" spans="1:7" x14ac:dyDescent="0.2">
      <c r="A3507" s="213"/>
      <c r="B3507" s="214"/>
      <c r="C3507" s="213"/>
      <c r="D3507" s="213"/>
      <c r="E3507" s="214"/>
      <c r="F3507" s="214"/>
      <c r="G3507" s="214"/>
    </row>
    <row r="3508" spans="1:7" x14ac:dyDescent="0.2">
      <c r="A3508" s="213"/>
      <c r="B3508" s="214"/>
      <c r="C3508" s="213"/>
      <c r="D3508" s="213"/>
      <c r="E3508" s="214"/>
      <c r="F3508" s="214"/>
      <c r="G3508" s="214"/>
    </row>
    <row r="3509" spans="1:7" x14ac:dyDescent="0.2">
      <c r="A3509" s="213"/>
      <c r="B3509" s="214"/>
      <c r="C3509" s="213"/>
      <c r="D3509" s="213"/>
      <c r="E3509" s="214"/>
      <c r="F3509" s="214"/>
      <c r="G3509" s="214"/>
    </row>
    <row r="3510" spans="1:7" x14ac:dyDescent="0.2">
      <c r="A3510" s="213"/>
      <c r="B3510" s="214"/>
      <c r="C3510" s="213"/>
      <c r="D3510" s="213"/>
      <c r="E3510" s="214"/>
      <c r="F3510" s="214"/>
      <c r="G3510" s="214"/>
    </row>
    <row r="3511" spans="1:7" x14ac:dyDescent="0.2">
      <c r="A3511" s="213"/>
      <c r="B3511" s="214"/>
      <c r="C3511" s="213"/>
      <c r="D3511" s="213"/>
      <c r="E3511" s="214"/>
      <c r="F3511" s="214"/>
      <c r="G3511" s="214"/>
    </row>
    <row r="3512" spans="1:7" x14ac:dyDescent="0.2">
      <c r="A3512" s="213"/>
      <c r="B3512" s="214"/>
      <c r="C3512" s="213"/>
      <c r="D3512" s="213"/>
      <c r="E3512" s="214"/>
      <c r="F3512" s="214"/>
      <c r="G3512" s="214"/>
    </row>
    <row r="3513" spans="1:7" x14ac:dyDescent="0.2">
      <c r="A3513" s="213"/>
      <c r="B3513" s="214"/>
      <c r="C3513" s="213"/>
      <c r="D3513" s="213"/>
      <c r="E3513" s="214"/>
      <c r="F3513" s="214"/>
      <c r="G3513" s="214"/>
    </row>
    <row r="3514" spans="1:7" x14ac:dyDescent="0.2">
      <c r="A3514" s="213"/>
      <c r="B3514" s="214"/>
      <c r="C3514" s="213"/>
      <c r="D3514" s="213"/>
      <c r="E3514" s="214"/>
      <c r="F3514" s="214"/>
      <c r="G3514" s="214"/>
    </row>
    <row r="3515" spans="1:7" x14ac:dyDescent="0.2">
      <c r="A3515" s="213"/>
      <c r="B3515" s="214"/>
      <c r="C3515" s="213"/>
      <c r="D3515" s="213"/>
      <c r="E3515" s="214"/>
      <c r="F3515" s="214"/>
      <c r="G3515" s="214"/>
    </row>
    <row r="3516" spans="1:7" x14ac:dyDescent="0.2">
      <c r="A3516" s="213"/>
      <c r="B3516" s="214"/>
      <c r="C3516" s="213"/>
      <c r="D3516" s="213"/>
      <c r="E3516" s="214"/>
      <c r="F3516" s="214"/>
      <c r="G3516" s="214"/>
    </row>
    <row r="3517" spans="1:7" x14ac:dyDescent="0.2">
      <c r="A3517" s="213"/>
      <c r="B3517" s="214"/>
      <c r="C3517" s="213"/>
      <c r="D3517" s="213"/>
      <c r="E3517" s="214"/>
      <c r="F3517" s="214"/>
      <c r="G3517" s="214"/>
    </row>
    <row r="3518" spans="1:7" x14ac:dyDescent="0.2">
      <c r="A3518" s="213"/>
      <c r="B3518" s="214"/>
      <c r="C3518" s="213"/>
      <c r="D3518" s="213"/>
      <c r="E3518" s="214"/>
      <c r="F3518" s="214"/>
      <c r="G3518" s="214"/>
    </row>
    <row r="3519" spans="1:7" x14ac:dyDescent="0.2">
      <c r="A3519" s="213"/>
      <c r="B3519" s="214"/>
      <c r="C3519" s="213"/>
      <c r="D3519" s="213"/>
      <c r="E3519" s="214"/>
      <c r="F3519" s="214"/>
      <c r="G3519" s="214"/>
    </row>
    <row r="3520" spans="1:7" x14ac:dyDescent="0.2">
      <c r="A3520" s="213"/>
      <c r="B3520" s="214"/>
      <c r="C3520" s="213"/>
      <c r="D3520" s="213"/>
      <c r="E3520" s="214"/>
      <c r="F3520" s="214"/>
      <c r="G3520" s="214"/>
    </row>
    <row r="3521" spans="1:7" x14ac:dyDescent="0.2">
      <c r="A3521" s="213"/>
      <c r="B3521" s="214"/>
      <c r="C3521" s="213"/>
      <c r="D3521" s="213"/>
      <c r="E3521" s="214"/>
      <c r="F3521" s="214"/>
      <c r="G3521" s="214"/>
    </row>
    <row r="3522" spans="1:7" x14ac:dyDescent="0.2">
      <c r="A3522" s="213"/>
      <c r="B3522" s="214"/>
      <c r="C3522" s="213"/>
      <c r="D3522" s="213"/>
      <c r="E3522" s="214"/>
      <c r="F3522" s="214"/>
      <c r="G3522" s="214"/>
    </row>
    <row r="3523" spans="1:7" x14ac:dyDescent="0.2">
      <c r="A3523" s="213"/>
      <c r="B3523" s="214"/>
      <c r="C3523" s="213"/>
      <c r="D3523" s="213"/>
      <c r="E3523" s="214"/>
      <c r="F3523" s="214"/>
      <c r="G3523" s="214"/>
    </row>
    <row r="3524" spans="1:7" x14ac:dyDescent="0.2">
      <c r="A3524" s="213"/>
      <c r="B3524" s="214"/>
      <c r="C3524" s="213"/>
      <c r="D3524" s="213"/>
      <c r="E3524" s="214"/>
      <c r="F3524" s="214"/>
      <c r="G3524" s="214"/>
    </row>
    <row r="3525" spans="1:7" x14ac:dyDescent="0.2">
      <c r="A3525" s="213"/>
      <c r="B3525" s="214"/>
      <c r="C3525" s="213"/>
      <c r="D3525" s="213"/>
      <c r="E3525" s="214"/>
      <c r="F3525" s="214"/>
      <c r="G3525" s="214"/>
    </row>
    <row r="3526" spans="1:7" x14ac:dyDescent="0.2">
      <c r="A3526" s="213"/>
      <c r="B3526" s="214"/>
      <c r="C3526" s="213"/>
      <c r="D3526" s="213"/>
      <c r="E3526" s="214"/>
      <c r="F3526" s="214"/>
      <c r="G3526" s="214"/>
    </row>
    <row r="3527" spans="1:7" x14ac:dyDescent="0.2">
      <c r="A3527" s="213"/>
      <c r="B3527" s="214"/>
      <c r="C3527" s="213"/>
      <c r="D3527" s="213"/>
      <c r="E3527" s="214"/>
      <c r="F3527" s="214"/>
      <c r="G3527" s="214"/>
    </row>
    <row r="3528" spans="1:7" x14ac:dyDescent="0.2">
      <c r="A3528" s="213"/>
      <c r="B3528" s="214"/>
      <c r="C3528" s="213"/>
      <c r="D3528" s="213"/>
      <c r="E3528" s="214"/>
      <c r="F3528" s="214"/>
      <c r="G3528" s="214"/>
    </row>
    <row r="3529" spans="1:7" x14ac:dyDescent="0.2">
      <c r="A3529" s="213"/>
      <c r="B3529" s="214"/>
      <c r="C3529" s="213"/>
      <c r="D3529" s="213"/>
      <c r="E3529" s="214"/>
      <c r="F3529" s="214"/>
      <c r="G3529" s="214"/>
    </row>
    <row r="3530" spans="1:7" x14ac:dyDescent="0.2">
      <c r="A3530" s="213"/>
      <c r="B3530" s="214"/>
      <c r="C3530" s="213"/>
      <c r="D3530" s="213"/>
      <c r="E3530" s="214"/>
      <c r="F3530" s="214"/>
      <c r="G3530" s="214"/>
    </row>
    <row r="3531" spans="1:7" x14ac:dyDescent="0.2">
      <c r="A3531" s="213"/>
      <c r="B3531" s="214"/>
      <c r="C3531" s="213"/>
      <c r="D3531" s="213"/>
      <c r="E3531" s="214"/>
      <c r="F3531" s="214"/>
      <c r="G3531" s="214"/>
    </row>
    <row r="3532" spans="1:7" x14ac:dyDescent="0.2">
      <c r="A3532" s="213"/>
      <c r="B3532" s="214"/>
      <c r="C3532" s="213"/>
      <c r="D3532" s="213"/>
      <c r="E3532" s="214"/>
      <c r="F3532" s="214"/>
      <c r="G3532" s="214"/>
    </row>
    <row r="3533" spans="1:7" x14ac:dyDescent="0.2">
      <c r="A3533" s="213"/>
      <c r="B3533" s="214"/>
      <c r="C3533" s="213"/>
      <c r="D3533" s="213"/>
      <c r="E3533" s="214"/>
      <c r="F3533" s="214"/>
      <c r="G3533" s="214"/>
    </row>
    <row r="3534" spans="1:7" x14ac:dyDescent="0.2">
      <c r="A3534" s="213"/>
      <c r="B3534" s="214"/>
      <c r="C3534" s="213"/>
      <c r="D3534" s="213"/>
      <c r="E3534" s="214"/>
      <c r="F3534" s="214"/>
      <c r="G3534" s="214"/>
    </row>
    <row r="3535" spans="1:7" x14ac:dyDescent="0.2">
      <c r="A3535" s="213"/>
      <c r="B3535" s="214"/>
      <c r="C3535" s="213"/>
      <c r="D3535" s="213"/>
      <c r="E3535" s="214"/>
      <c r="F3535" s="214"/>
      <c r="G3535" s="214"/>
    </row>
    <row r="3536" spans="1:7" x14ac:dyDescent="0.2">
      <c r="A3536" s="213"/>
      <c r="B3536" s="214"/>
      <c r="C3536" s="213"/>
      <c r="D3536" s="213"/>
      <c r="E3536" s="214"/>
      <c r="F3536" s="214"/>
      <c r="G3536" s="214"/>
    </row>
    <row r="3537" spans="1:7" x14ac:dyDescent="0.2">
      <c r="A3537" s="213"/>
      <c r="B3537" s="214"/>
      <c r="C3537" s="213"/>
      <c r="D3537" s="213"/>
      <c r="E3537" s="214"/>
      <c r="F3537" s="214"/>
      <c r="G3537" s="214"/>
    </row>
    <row r="3538" spans="1:7" x14ac:dyDescent="0.2">
      <c r="A3538" s="213"/>
      <c r="B3538" s="214"/>
      <c r="C3538" s="213"/>
      <c r="D3538" s="213"/>
      <c r="E3538" s="214"/>
      <c r="F3538" s="214"/>
      <c r="G3538" s="214"/>
    </row>
    <row r="3539" spans="1:7" x14ac:dyDescent="0.2">
      <c r="A3539" s="213"/>
      <c r="B3539" s="214"/>
      <c r="C3539" s="213"/>
      <c r="D3539" s="213"/>
      <c r="E3539" s="214"/>
      <c r="F3539" s="214"/>
      <c r="G3539" s="214"/>
    </row>
    <row r="3540" spans="1:7" x14ac:dyDescent="0.2">
      <c r="A3540" s="213"/>
      <c r="B3540" s="214"/>
      <c r="C3540" s="213"/>
      <c r="D3540" s="213"/>
      <c r="E3540" s="214"/>
      <c r="F3540" s="214"/>
      <c r="G3540" s="214"/>
    </row>
    <row r="3541" spans="1:7" x14ac:dyDescent="0.2">
      <c r="A3541" s="213"/>
      <c r="B3541" s="214"/>
      <c r="C3541" s="213"/>
      <c r="D3541" s="213"/>
      <c r="E3541" s="214"/>
      <c r="F3541" s="214"/>
      <c r="G3541" s="214"/>
    </row>
    <row r="3542" spans="1:7" x14ac:dyDescent="0.2">
      <c r="A3542" s="213"/>
      <c r="B3542" s="214"/>
      <c r="C3542" s="213"/>
      <c r="D3542" s="213"/>
      <c r="E3542" s="214"/>
      <c r="F3542" s="214"/>
      <c r="G3542" s="214"/>
    </row>
    <row r="3543" spans="1:7" x14ac:dyDescent="0.2">
      <c r="A3543" s="213"/>
      <c r="B3543" s="214"/>
      <c r="C3543" s="213"/>
      <c r="D3543" s="213"/>
      <c r="E3543" s="214"/>
      <c r="F3543" s="214"/>
      <c r="G3543" s="214"/>
    </row>
    <row r="3544" spans="1:7" x14ac:dyDescent="0.2">
      <c r="A3544" s="213"/>
      <c r="B3544" s="214"/>
      <c r="C3544" s="213"/>
      <c r="D3544" s="213"/>
      <c r="E3544" s="214"/>
      <c r="F3544" s="214"/>
      <c r="G3544" s="214"/>
    </row>
    <row r="3545" spans="1:7" x14ac:dyDescent="0.2">
      <c r="A3545" s="213"/>
      <c r="B3545" s="214"/>
      <c r="C3545" s="213"/>
      <c r="D3545" s="213"/>
      <c r="E3545" s="214"/>
      <c r="F3545" s="214"/>
      <c r="G3545" s="214"/>
    </row>
    <row r="3546" spans="1:7" x14ac:dyDescent="0.2">
      <c r="A3546" s="213"/>
      <c r="B3546" s="214"/>
      <c r="C3546" s="213"/>
      <c r="D3546" s="213"/>
      <c r="E3546" s="214"/>
      <c r="F3546" s="214"/>
      <c r="G3546" s="214"/>
    </row>
    <row r="3547" spans="1:7" x14ac:dyDescent="0.2">
      <c r="A3547" s="213"/>
      <c r="B3547" s="214"/>
      <c r="C3547" s="213"/>
      <c r="D3547" s="213"/>
      <c r="E3547" s="214"/>
      <c r="F3547" s="214"/>
      <c r="G3547" s="214"/>
    </row>
    <row r="3548" spans="1:7" x14ac:dyDescent="0.2">
      <c r="A3548" s="213"/>
      <c r="B3548" s="214"/>
      <c r="C3548" s="213"/>
      <c r="D3548" s="213"/>
      <c r="E3548" s="214"/>
      <c r="F3548" s="214"/>
      <c r="G3548" s="214"/>
    </row>
    <row r="3549" spans="1:7" x14ac:dyDescent="0.2">
      <c r="A3549" s="213"/>
      <c r="B3549" s="214"/>
      <c r="C3549" s="213"/>
      <c r="D3549" s="213"/>
      <c r="E3549" s="214"/>
      <c r="F3549" s="214"/>
      <c r="G3549" s="214"/>
    </row>
    <row r="3550" spans="1:7" x14ac:dyDescent="0.2">
      <c r="A3550" s="213"/>
      <c r="B3550" s="214"/>
      <c r="C3550" s="213"/>
      <c r="D3550" s="213"/>
      <c r="E3550" s="214"/>
      <c r="F3550" s="214"/>
      <c r="G3550" s="214"/>
    </row>
    <row r="3551" spans="1:7" x14ac:dyDescent="0.2">
      <c r="A3551" s="213"/>
      <c r="B3551" s="214"/>
      <c r="C3551" s="213"/>
      <c r="D3551" s="213"/>
      <c r="E3551" s="214"/>
      <c r="F3551" s="214"/>
      <c r="G3551" s="214"/>
    </row>
    <row r="3552" spans="1:7" x14ac:dyDescent="0.2">
      <c r="A3552" s="213"/>
      <c r="B3552" s="214"/>
      <c r="C3552" s="213"/>
      <c r="D3552" s="213"/>
      <c r="E3552" s="214"/>
      <c r="F3552" s="214"/>
      <c r="G3552" s="214"/>
    </row>
    <row r="3553" spans="1:7" x14ac:dyDescent="0.2">
      <c r="A3553" s="213"/>
      <c r="B3553" s="214"/>
      <c r="C3553" s="213"/>
      <c r="D3553" s="213"/>
      <c r="E3553" s="214"/>
      <c r="F3553" s="214"/>
      <c r="G3553" s="214"/>
    </row>
    <row r="3554" spans="1:7" x14ac:dyDescent="0.2">
      <c r="A3554" s="213"/>
      <c r="B3554" s="214"/>
      <c r="C3554" s="213"/>
      <c r="D3554" s="213"/>
      <c r="E3554" s="214"/>
      <c r="F3554" s="214"/>
      <c r="G3554" s="214"/>
    </row>
    <row r="3555" spans="1:7" x14ac:dyDescent="0.2">
      <c r="A3555" s="213"/>
      <c r="B3555" s="214"/>
      <c r="C3555" s="213"/>
      <c r="D3555" s="213"/>
      <c r="E3555" s="214"/>
      <c r="F3555" s="214"/>
      <c r="G3555" s="214"/>
    </row>
    <row r="3556" spans="1:7" x14ac:dyDescent="0.2">
      <c r="A3556" s="213"/>
      <c r="B3556" s="214"/>
      <c r="C3556" s="213"/>
      <c r="D3556" s="213"/>
      <c r="E3556" s="214"/>
      <c r="F3556" s="214"/>
      <c r="G3556" s="214"/>
    </row>
    <row r="3557" spans="1:7" x14ac:dyDescent="0.2">
      <c r="A3557" s="213"/>
      <c r="B3557" s="214"/>
      <c r="C3557" s="213"/>
      <c r="D3557" s="213"/>
      <c r="E3557" s="214"/>
      <c r="F3557" s="214"/>
      <c r="G3557" s="214"/>
    </row>
    <row r="3558" spans="1:7" x14ac:dyDescent="0.2">
      <c r="A3558" s="213"/>
      <c r="B3558" s="214"/>
      <c r="C3558" s="213"/>
      <c r="D3558" s="213"/>
      <c r="E3558" s="214"/>
      <c r="F3558" s="214"/>
      <c r="G3558" s="214"/>
    </row>
    <row r="3559" spans="1:7" x14ac:dyDescent="0.2">
      <c r="A3559" s="213"/>
      <c r="B3559" s="214"/>
      <c r="C3559" s="213"/>
      <c r="D3559" s="213"/>
      <c r="E3559" s="214"/>
      <c r="F3559" s="214"/>
      <c r="G3559" s="214"/>
    </row>
    <row r="3560" spans="1:7" x14ac:dyDescent="0.2">
      <c r="A3560" s="213"/>
      <c r="B3560" s="214"/>
      <c r="C3560" s="213"/>
      <c r="D3560" s="213"/>
      <c r="E3560" s="214"/>
      <c r="F3560" s="214"/>
      <c r="G3560" s="214"/>
    </row>
    <row r="3561" spans="1:7" x14ac:dyDescent="0.2">
      <c r="A3561" s="213"/>
      <c r="B3561" s="214"/>
      <c r="C3561" s="213"/>
      <c r="D3561" s="213"/>
      <c r="E3561" s="214"/>
      <c r="F3561" s="214"/>
      <c r="G3561" s="214"/>
    </row>
    <row r="3562" spans="1:7" x14ac:dyDescent="0.2">
      <c r="A3562" s="213"/>
      <c r="B3562" s="214"/>
      <c r="C3562" s="213"/>
      <c r="D3562" s="213"/>
      <c r="E3562" s="214"/>
      <c r="F3562" s="214"/>
      <c r="G3562" s="214"/>
    </row>
    <row r="3563" spans="1:7" x14ac:dyDescent="0.2">
      <c r="A3563" s="213"/>
      <c r="B3563" s="214"/>
      <c r="C3563" s="213"/>
      <c r="D3563" s="213"/>
      <c r="E3563" s="214"/>
      <c r="F3563" s="214"/>
      <c r="G3563" s="214"/>
    </row>
    <row r="3564" spans="1:7" x14ac:dyDescent="0.2">
      <c r="A3564" s="213"/>
      <c r="B3564" s="214"/>
      <c r="C3564" s="213"/>
      <c r="D3564" s="213"/>
      <c r="E3564" s="214"/>
      <c r="F3564" s="214"/>
      <c r="G3564" s="214"/>
    </row>
    <row r="3565" spans="1:7" x14ac:dyDescent="0.2">
      <c r="A3565" s="213"/>
      <c r="B3565" s="214"/>
      <c r="C3565" s="213"/>
      <c r="D3565" s="213"/>
      <c r="E3565" s="214"/>
      <c r="F3565" s="214"/>
      <c r="G3565" s="214"/>
    </row>
    <row r="3566" spans="1:7" x14ac:dyDescent="0.2">
      <c r="A3566" s="213"/>
      <c r="B3566" s="214"/>
      <c r="C3566" s="213"/>
      <c r="D3566" s="213"/>
      <c r="E3566" s="214"/>
      <c r="F3566" s="214"/>
      <c r="G3566" s="214"/>
    </row>
    <row r="3567" spans="1:7" x14ac:dyDescent="0.2">
      <c r="A3567" s="213"/>
      <c r="B3567" s="214"/>
      <c r="C3567" s="213"/>
      <c r="D3567" s="213"/>
      <c r="E3567" s="214"/>
      <c r="F3567" s="214"/>
      <c r="G3567" s="214"/>
    </row>
    <row r="3568" spans="1:7" x14ac:dyDescent="0.2">
      <c r="A3568" s="213"/>
      <c r="B3568" s="214"/>
      <c r="C3568" s="213"/>
      <c r="D3568" s="213"/>
      <c r="E3568" s="214"/>
      <c r="F3568" s="214"/>
      <c r="G3568" s="214"/>
    </row>
    <row r="3569" spans="1:7" x14ac:dyDescent="0.2">
      <c r="A3569" s="213"/>
      <c r="B3569" s="214"/>
      <c r="C3569" s="213"/>
      <c r="D3569" s="213"/>
      <c r="E3569" s="214"/>
      <c r="F3569" s="214"/>
      <c r="G3569" s="214"/>
    </row>
    <row r="3570" spans="1:7" x14ac:dyDescent="0.2">
      <c r="A3570" s="213"/>
      <c r="B3570" s="214"/>
      <c r="C3570" s="213"/>
      <c r="D3570" s="213"/>
      <c r="E3570" s="214"/>
      <c r="F3570" s="214"/>
      <c r="G3570" s="214"/>
    </row>
    <row r="3571" spans="1:7" x14ac:dyDescent="0.2">
      <c r="A3571" s="213"/>
      <c r="B3571" s="214"/>
      <c r="C3571" s="213"/>
      <c r="D3571" s="213"/>
      <c r="E3571" s="214"/>
      <c r="F3571" s="214"/>
      <c r="G3571" s="214"/>
    </row>
    <row r="3572" spans="1:7" x14ac:dyDescent="0.2">
      <c r="A3572" s="213"/>
      <c r="B3572" s="214"/>
      <c r="C3572" s="213"/>
      <c r="D3572" s="213"/>
      <c r="E3572" s="214"/>
      <c r="F3572" s="214"/>
      <c r="G3572" s="214"/>
    </row>
    <row r="3573" spans="1:7" x14ac:dyDescent="0.2">
      <c r="A3573" s="213"/>
      <c r="B3573" s="214"/>
      <c r="C3573" s="213"/>
      <c r="D3573" s="213"/>
      <c r="E3573" s="214"/>
      <c r="F3573" s="214"/>
      <c r="G3573" s="214"/>
    </row>
    <row r="3574" spans="1:7" x14ac:dyDescent="0.2">
      <c r="A3574" s="213"/>
      <c r="B3574" s="214"/>
      <c r="C3574" s="213"/>
      <c r="D3574" s="213"/>
      <c r="E3574" s="214"/>
      <c r="F3574" s="214"/>
      <c r="G3574" s="214"/>
    </row>
    <row r="3575" spans="1:7" x14ac:dyDescent="0.2">
      <c r="A3575" s="213"/>
      <c r="B3575" s="214"/>
      <c r="C3575" s="213"/>
      <c r="D3575" s="213"/>
      <c r="E3575" s="214"/>
      <c r="F3575" s="214"/>
      <c r="G3575" s="214"/>
    </row>
    <row r="3576" spans="1:7" x14ac:dyDescent="0.2">
      <c r="A3576" s="213"/>
      <c r="B3576" s="214"/>
      <c r="C3576" s="213"/>
      <c r="D3576" s="213"/>
      <c r="E3576" s="214"/>
      <c r="F3576" s="214"/>
      <c r="G3576" s="214"/>
    </row>
    <row r="3577" spans="1:7" x14ac:dyDescent="0.2">
      <c r="A3577" s="213"/>
      <c r="B3577" s="214"/>
      <c r="C3577" s="213"/>
      <c r="D3577" s="213"/>
      <c r="E3577" s="214"/>
      <c r="F3577" s="214"/>
      <c r="G3577" s="214"/>
    </row>
    <row r="3578" spans="1:7" x14ac:dyDescent="0.2">
      <c r="A3578" s="213"/>
      <c r="B3578" s="214"/>
      <c r="C3578" s="213"/>
      <c r="D3578" s="213"/>
      <c r="E3578" s="214"/>
      <c r="F3578" s="214"/>
      <c r="G3578" s="214"/>
    </row>
    <row r="3579" spans="1:7" x14ac:dyDescent="0.2">
      <c r="A3579" s="213"/>
      <c r="B3579" s="214"/>
      <c r="C3579" s="213"/>
      <c r="D3579" s="213"/>
      <c r="E3579" s="214"/>
      <c r="F3579" s="214"/>
      <c r="G3579" s="214"/>
    </row>
    <row r="3580" spans="1:7" x14ac:dyDescent="0.2">
      <c r="A3580" s="213"/>
      <c r="B3580" s="214"/>
      <c r="C3580" s="213"/>
      <c r="D3580" s="213"/>
      <c r="E3580" s="214"/>
      <c r="F3580" s="214"/>
      <c r="G3580" s="214"/>
    </row>
    <row r="3581" spans="1:7" x14ac:dyDescent="0.2">
      <c r="A3581" s="213"/>
      <c r="B3581" s="214"/>
      <c r="C3581" s="213"/>
      <c r="D3581" s="213"/>
      <c r="E3581" s="214"/>
      <c r="F3581" s="214"/>
      <c r="G3581" s="214"/>
    </row>
    <row r="3582" spans="1:7" x14ac:dyDescent="0.2">
      <c r="A3582" s="213"/>
      <c r="B3582" s="214"/>
      <c r="C3582" s="213"/>
      <c r="D3582" s="213"/>
      <c r="E3582" s="214"/>
      <c r="F3582" s="214"/>
      <c r="G3582" s="214"/>
    </row>
    <row r="3583" spans="1:7" x14ac:dyDescent="0.2">
      <c r="A3583" s="213"/>
      <c r="B3583" s="214"/>
      <c r="C3583" s="213"/>
      <c r="D3583" s="213"/>
      <c r="E3583" s="214"/>
      <c r="F3583" s="214"/>
      <c r="G3583" s="214"/>
    </row>
    <row r="3584" spans="1:7" x14ac:dyDescent="0.2">
      <c r="A3584" s="213"/>
      <c r="B3584" s="214"/>
      <c r="C3584" s="213"/>
      <c r="D3584" s="213"/>
      <c r="E3584" s="214"/>
      <c r="F3584" s="214"/>
      <c r="G3584" s="214"/>
    </row>
    <row r="3585" spans="1:7" x14ac:dyDescent="0.2">
      <c r="A3585" s="213"/>
      <c r="B3585" s="214"/>
      <c r="C3585" s="213"/>
      <c r="D3585" s="213"/>
      <c r="E3585" s="214"/>
      <c r="F3585" s="214"/>
      <c r="G3585" s="214"/>
    </row>
    <row r="3586" spans="1:7" x14ac:dyDescent="0.2">
      <c r="A3586" s="213"/>
      <c r="B3586" s="214"/>
      <c r="C3586" s="213"/>
      <c r="D3586" s="213"/>
      <c r="E3586" s="214"/>
      <c r="F3586" s="214"/>
      <c r="G3586" s="214"/>
    </row>
    <row r="3587" spans="1:7" x14ac:dyDescent="0.2">
      <c r="A3587" s="213"/>
      <c r="B3587" s="214"/>
      <c r="C3587" s="213"/>
      <c r="D3587" s="213"/>
      <c r="E3587" s="214"/>
      <c r="F3587" s="214"/>
      <c r="G3587" s="214"/>
    </row>
    <row r="3588" spans="1:7" x14ac:dyDescent="0.2">
      <c r="A3588" s="213"/>
      <c r="B3588" s="214"/>
      <c r="C3588" s="213"/>
      <c r="D3588" s="213"/>
      <c r="E3588" s="214"/>
      <c r="F3588" s="214"/>
      <c r="G3588" s="214"/>
    </row>
    <row r="3589" spans="1:7" x14ac:dyDescent="0.2">
      <c r="A3589" s="213"/>
      <c r="B3589" s="214"/>
      <c r="C3589" s="213"/>
      <c r="D3589" s="213"/>
      <c r="E3589" s="214"/>
      <c r="F3589" s="214"/>
      <c r="G3589" s="214"/>
    </row>
    <row r="3590" spans="1:7" x14ac:dyDescent="0.2">
      <c r="A3590" s="213"/>
      <c r="B3590" s="214"/>
      <c r="C3590" s="213"/>
      <c r="D3590" s="213"/>
      <c r="E3590" s="214"/>
      <c r="F3590" s="214"/>
      <c r="G3590" s="214"/>
    </row>
    <row r="3591" spans="1:7" x14ac:dyDescent="0.2">
      <c r="A3591" s="213"/>
      <c r="B3591" s="214"/>
      <c r="C3591" s="213"/>
      <c r="D3591" s="213"/>
      <c r="E3591" s="214"/>
      <c r="F3591" s="214"/>
      <c r="G3591" s="214"/>
    </row>
    <row r="3592" spans="1:7" x14ac:dyDescent="0.2">
      <c r="A3592" s="213"/>
      <c r="B3592" s="214"/>
      <c r="C3592" s="213"/>
      <c r="D3592" s="213"/>
      <c r="E3592" s="214"/>
      <c r="F3592" s="214"/>
      <c r="G3592" s="214"/>
    </row>
    <row r="3593" spans="1:7" x14ac:dyDescent="0.2">
      <c r="A3593" s="213"/>
      <c r="B3593" s="214"/>
      <c r="C3593" s="213"/>
      <c r="D3593" s="213"/>
      <c r="E3593" s="214"/>
      <c r="F3593" s="214"/>
      <c r="G3593" s="214"/>
    </row>
    <row r="3594" spans="1:7" x14ac:dyDescent="0.2">
      <c r="A3594" s="213"/>
      <c r="B3594" s="214"/>
      <c r="C3594" s="213"/>
      <c r="D3594" s="213"/>
      <c r="E3594" s="214"/>
      <c r="F3594" s="214"/>
      <c r="G3594" s="214"/>
    </row>
    <row r="3595" spans="1:7" x14ac:dyDescent="0.2">
      <c r="A3595" s="213"/>
      <c r="B3595" s="214"/>
      <c r="C3595" s="213"/>
      <c r="D3595" s="213"/>
      <c r="E3595" s="214"/>
      <c r="F3595" s="214"/>
      <c r="G3595" s="214"/>
    </row>
    <row r="3596" spans="1:7" x14ac:dyDescent="0.2">
      <c r="A3596" s="213"/>
      <c r="B3596" s="214"/>
      <c r="C3596" s="213"/>
      <c r="D3596" s="213"/>
      <c r="E3596" s="214"/>
      <c r="F3596" s="214"/>
      <c r="G3596" s="214"/>
    </row>
    <row r="3597" spans="1:7" x14ac:dyDescent="0.2">
      <c r="A3597" s="213"/>
      <c r="B3597" s="214"/>
      <c r="C3597" s="213"/>
      <c r="D3597" s="213"/>
      <c r="E3597" s="214"/>
      <c r="F3597" s="214"/>
      <c r="G3597" s="214"/>
    </row>
    <row r="3598" spans="1:7" x14ac:dyDescent="0.2">
      <c r="A3598" s="213"/>
      <c r="B3598" s="214"/>
      <c r="C3598" s="213"/>
      <c r="D3598" s="213"/>
      <c r="E3598" s="214"/>
      <c r="F3598" s="214"/>
      <c r="G3598" s="214"/>
    </row>
    <row r="3599" spans="1:7" x14ac:dyDescent="0.2">
      <c r="A3599" s="213"/>
      <c r="B3599" s="214"/>
      <c r="C3599" s="213"/>
      <c r="D3599" s="213"/>
      <c r="E3599" s="214"/>
      <c r="F3599" s="214"/>
      <c r="G3599" s="214"/>
    </row>
    <row r="3600" spans="1:7" x14ac:dyDescent="0.2">
      <c r="A3600" s="213"/>
      <c r="B3600" s="214"/>
      <c r="C3600" s="213"/>
      <c r="D3600" s="213"/>
      <c r="E3600" s="214"/>
      <c r="F3600" s="214"/>
      <c r="G3600" s="214"/>
    </row>
    <row r="3601" spans="1:7" x14ac:dyDescent="0.2">
      <c r="A3601" s="213"/>
      <c r="B3601" s="214"/>
      <c r="C3601" s="213"/>
      <c r="D3601" s="213"/>
      <c r="E3601" s="214"/>
      <c r="F3601" s="214"/>
      <c r="G3601" s="214"/>
    </row>
    <row r="3602" spans="1:7" x14ac:dyDescent="0.2">
      <c r="A3602" s="213"/>
      <c r="B3602" s="214"/>
      <c r="C3602" s="213"/>
      <c r="D3602" s="213"/>
      <c r="E3602" s="214"/>
      <c r="F3602" s="214"/>
      <c r="G3602" s="214"/>
    </row>
    <row r="3603" spans="1:7" x14ac:dyDescent="0.2">
      <c r="A3603" s="213"/>
      <c r="B3603" s="214"/>
      <c r="C3603" s="213"/>
      <c r="D3603" s="213"/>
      <c r="E3603" s="214"/>
      <c r="F3603" s="214"/>
      <c r="G3603" s="214"/>
    </row>
    <row r="3604" spans="1:7" x14ac:dyDescent="0.2">
      <c r="A3604" s="213"/>
      <c r="B3604" s="214"/>
      <c r="C3604" s="213"/>
      <c r="D3604" s="213"/>
      <c r="E3604" s="214"/>
      <c r="F3604" s="214"/>
      <c r="G3604" s="214"/>
    </row>
    <row r="3605" spans="1:7" x14ac:dyDescent="0.2">
      <c r="A3605" s="213"/>
      <c r="B3605" s="214"/>
      <c r="C3605" s="213"/>
      <c r="D3605" s="213"/>
      <c r="E3605" s="214"/>
      <c r="F3605" s="214"/>
      <c r="G3605" s="214"/>
    </row>
    <row r="3606" spans="1:7" x14ac:dyDescent="0.2">
      <c r="A3606" s="213"/>
      <c r="B3606" s="214"/>
      <c r="C3606" s="213"/>
      <c r="D3606" s="213"/>
      <c r="E3606" s="214"/>
      <c r="F3606" s="214"/>
      <c r="G3606" s="214"/>
    </row>
    <row r="3607" spans="1:7" x14ac:dyDescent="0.2">
      <c r="A3607" s="213"/>
      <c r="B3607" s="214"/>
      <c r="C3607" s="213"/>
      <c r="D3607" s="213"/>
      <c r="E3607" s="214"/>
      <c r="F3607" s="214"/>
      <c r="G3607" s="214"/>
    </row>
    <row r="3608" spans="1:7" x14ac:dyDescent="0.2">
      <c r="A3608" s="213"/>
      <c r="B3608" s="214"/>
      <c r="C3608" s="213"/>
      <c r="D3608" s="213"/>
      <c r="E3608" s="214"/>
      <c r="F3608" s="214"/>
      <c r="G3608" s="214"/>
    </row>
    <row r="3609" spans="1:7" x14ac:dyDescent="0.2">
      <c r="A3609" s="213"/>
      <c r="B3609" s="214"/>
      <c r="C3609" s="213"/>
      <c r="D3609" s="213"/>
      <c r="E3609" s="214"/>
      <c r="F3609" s="214"/>
      <c r="G3609" s="214"/>
    </row>
    <row r="3610" spans="1:7" x14ac:dyDescent="0.2">
      <c r="A3610" s="213"/>
      <c r="B3610" s="214"/>
      <c r="C3610" s="213"/>
      <c r="D3610" s="213"/>
      <c r="E3610" s="214"/>
      <c r="F3610" s="214"/>
      <c r="G3610" s="214"/>
    </row>
    <row r="3611" spans="1:7" x14ac:dyDescent="0.2">
      <c r="A3611" s="213"/>
      <c r="B3611" s="214"/>
      <c r="C3611" s="213"/>
      <c r="D3611" s="213"/>
      <c r="E3611" s="214"/>
      <c r="F3611" s="214"/>
      <c r="G3611" s="214"/>
    </row>
    <row r="3612" spans="1:7" x14ac:dyDescent="0.2">
      <c r="A3612" s="213"/>
      <c r="B3612" s="214"/>
      <c r="C3612" s="213"/>
      <c r="D3612" s="213"/>
      <c r="E3612" s="214"/>
      <c r="F3612" s="214"/>
      <c r="G3612" s="214"/>
    </row>
    <row r="3613" spans="1:7" x14ac:dyDescent="0.2">
      <c r="A3613" s="213"/>
      <c r="B3613" s="214"/>
      <c r="C3613" s="213"/>
      <c r="D3613" s="213"/>
      <c r="E3613" s="214"/>
      <c r="F3613" s="214"/>
      <c r="G3613" s="214"/>
    </row>
    <row r="3614" spans="1:7" x14ac:dyDescent="0.2">
      <c r="A3614" s="213"/>
      <c r="B3614" s="214"/>
      <c r="C3614" s="213"/>
      <c r="D3614" s="213"/>
      <c r="E3614" s="214"/>
      <c r="F3614" s="214"/>
      <c r="G3614" s="214"/>
    </row>
    <row r="3615" spans="1:7" x14ac:dyDescent="0.2">
      <c r="A3615" s="213"/>
      <c r="B3615" s="214"/>
      <c r="C3615" s="213"/>
      <c r="D3615" s="213"/>
      <c r="E3615" s="214"/>
      <c r="F3615" s="214"/>
      <c r="G3615" s="214"/>
    </row>
    <row r="3616" spans="1:7" x14ac:dyDescent="0.2">
      <c r="A3616" s="213"/>
      <c r="B3616" s="214"/>
      <c r="C3616" s="213"/>
      <c r="D3616" s="213"/>
      <c r="E3616" s="214"/>
      <c r="F3616" s="214"/>
      <c r="G3616" s="214"/>
    </row>
    <row r="3617" spans="1:7" x14ac:dyDescent="0.2">
      <c r="A3617" s="213"/>
      <c r="B3617" s="214"/>
      <c r="C3617" s="213"/>
      <c r="D3617" s="213"/>
      <c r="E3617" s="214"/>
      <c r="F3617" s="214"/>
      <c r="G3617" s="214"/>
    </row>
    <row r="3618" spans="1:7" x14ac:dyDescent="0.2">
      <c r="A3618" s="213"/>
      <c r="B3618" s="214"/>
      <c r="C3618" s="213"/>
      <c r="D3618" s="213"/>
      <c r="E3618" s="214"/>
      <c r="F3618" s="214"/>
      <c r="G3618" s="214"/>
    </row>
    <row r="3619" spans="1:7" x14ac:dyDescent="0.2">
      <c r="A3619" s="213"/>
      <c r="B3619" s="214"/>
      <c r="C3619" s="213"/>
      <c r="D3619" s="213"/>
      <c r="E3619" s="214"/>
      <c r="F3619" s="214"/>
      <c r="G3619" s="214"/>
    </row>
    <row r="3620" spans="1:7" x14ac:dyDescent="0.2">
      <c r="A3620" s="213"/>
      <c r="B3620" s="214"/>
      <c r="C3620" s="213"/>
      <c r="D3620" s="213"/>
      <c r="E3620" s="214"/>
      <c r="F3620" s="214"/>
      <c r="G3620" s="214"/>
    </row>
    <row r="3621" spans="1:7" x14ac:dyDescent="0.2">
      <c r="A3621" s="213"/>
      <c r="B3621" s="214"/>
      <c r="C3621" s="213"/>
      <c r="D3621" s="213"/>
      <c r="E3621" s="214"/>
      <c r="F3621" s="214"/>
      <c r="G3621" s="214"/>
    </row>
    <row r="3622" spans="1:7" x14ac:dyDescent="0.2">
      <c r="A3622" s="213"/>
      <c r="B3622" s="214"/>
      <c r="C3622" s="213"/>
      <c r="D3622" s="213"/>
      <c r="E3622" s="214"/>
      <c r="F3622" s="214"/>
      <c r="G3622" s="214"/>
    </row>
    <row r="3623" spans="1:7" x14ac:dyDescent="0.2">
      <c r="A3623" s="213"/>
      <c r="B3623" s="214"/>
      <c r="C3623" s="213"/>
      <c r="D3623" s="213"/>
      <c r="E3623" s="214"/>
      <c r="F3623" s="214"/>
      <c r="G3623" s="214"/>
    </row>
    <row r="3624" spans="1:7" x14ac:dyDescent="0.2">
      <c r="A3624" s="213"/>
      <c r="B3624" s="214"/>
      <c r="C3624" s="213"/>
      <c r="D3624" s="213"/>
      <c r="E3624" s="214"/>
      <c r="F3624" s="214"/>
      <c r="G3624" s="214"/>
    </row>
    <row r="3625" spans="1:7" x14ac:dyDescent="0.2">
      <c r="A3625" s="213"/>
      <c r="B3625" s="214"/>
      <c r="C3625" s="213"/>
      <c r="D3625" s="213"/>
      <c r="E3625" s="214"/>
      <c r="F3625" s="214"/>
      <c r="G3625" s="214"/>
    </row>
    <row r="3626" spans="1:7" x14ac:dyDescent="0.2">
      <c r="A3626" s="213"/>
      <c r="B3626" s="214"/>
      <c r="C3626" s="213"/>
      <c r="D3626" s="213"/>
      <c r="E3626" s="214"/>
      <c r="F3626" s="214"/>
      <c r="G3626" s="214"/>
    </row>
    <row r="3627" spans="1:7" x14ac:dyDescent="0.2">
      <c r="A3627" s="213"/>
      <c r="B3627" s="214"/>
      <c r="C3627" s="213"/>
      <c r="D3627" s="213"/>
      <c r="E3627" s="214"/>
      <c r="F3627" s="214"/>
      <c r="G3627" s="214"/>
    </row>
    <row r="3628" spans="1:7" x14ac:dyDescent="0.2">
      <c r="A3628" s="213"/>
      <c r="B3628" s="214"/>
      <c r="C3628" s="213"/>
      <c r="D3628" s="213"/>
      <c r="E3628" s="214"/>
      <c r="F3628" s="214"/>
      <c r="G3628" s="214"/>
    </row>
    <row r="3629" spans="1:7" x14ac:dyDescent="0.2">
      <c r="A3629" s="213"/>
      <c r="B3629" s="214"/>
      <c r="C3629" s="213"/>
      <c r="D3629" s="213"/>
      <c r="E3629" s="214"/>
      <c r="F3629" s="214"/>
      <c r="G3629" s="214"/>
    </row>
    <row r="3630" spans="1:7" x14ac:dyDescent="0.2">
      <c r="A3630" s="213"/>
      <c r="B3630" s="214"/>
      <c r="C3630" s="213"/>
      <c r="D3630" s="213"/>
      <c r="E3630" s="214"/>
      <c r="F3630" s="214"/>
      <c r="G3630" s="214"/>
    </row>
    <row r="3631" spans="1:7" x14ac:dyDescent="0.2">
      <c r="A3631" s="213"/>
      <c r="B3631" s="214"/>
      <c r="C3631" s="213"/>
      <c r="D3631" s="213"/>
      <c r="E3631" s="214"/>
      <c r="F3631" s="214"/>
      <c r="G3631" s="214"/>
    </row>
    <row r="3632" spans="1:7" x14ac:dyDescent="0.2">
      <c r="A3632" s="213"/>
      <c r="B3632" s="214"/>
      <c r="C3632" s="213"/>
      <c r="D3632" s="213"/>
      <c r="E3632" s="214"/>
      <c r="F3632" s="214"/>
      <c r="G3632" s="214"/>
    </row>
    <row r="3633" spans="1:7" x14ac:dyDescent="0.2">
      <c r="A3633" s="213"/>
      <c r="B3633" s="214"/>
      <c r="C3633" s="213"/>
      <c r="D3633" s="213"/>
      <c r="E3633" s="214"/>
      <c r="F3633" s="214"/>
      <c r="G3633" s="214"/>
    </row>
    <row r="3634" spans="1:7" x14ac:dyDescent="0.2">
      <c r="A3634" s="213"/>
      <c r="B3634" s="214"/>
      <c r="C3634" s="213"/>
      <c r="D3634" s="213"/>
      <c r="E3634" s="214"/>
      <c r="F3634" s="214"/>
      <c r="G3634" s="214"/>
    </row>
    <row r="3635" spans="1:7" x14ac:dyDescent="0.2">
      <c r="A3635" s="213"/>
      <c r="B3635" s="214"/>
      <c r="C3635" s="213"/>
      <c r="D3635" s="213"/>
      <c r="E3635" s="214"/>
      <c r="F3635" s="214"/>
      <c r="G3635" s="214"/>
    </row>
    <row r="3636" spans="1:7" x14ac:dyDescent="0.2">
      <c r="A3636" s="213"/>
      <c r="B3636" s="214"/>
      <c r="C3636" s="213"/>
      <c r="D3636" s="213"/>
      <c r="E3636" s="214"/>
      <c r="F3636" s="214"/>
      <c r="G3636" s="214"/>
    </row>
    <row r="3637" spans="1:7" x14ac:dyDescent="0.2">
      <c r="A3637" s="213"/>
      <c r="B3637" s="214"/>
      <c r="C3637" s="213"/>
      <c r="D3637" s="213"/>
      <c r="E3637" s="214"/>
      <c r="F3637" s="214"/>
      <c r="G3637" s="214"/>
    </row>
    <row r="3638" spans="1:7" x14ac:dyDescent="0.2">
      <c r="A3638" s="213"/>
      <c r="B3638" s="214"/>
      <c r="C3638" s="213"/>
      <c r="D3638" s="213"/>
      <c r="E3638" s="214"/>
      <c r="F3638" s="214"/>
      <c r="G3638" s="214"/>
    </row>
    <row r="3639" spans="1:7" x14ac:dyDescent="0.2">
      <c r="A3639" s="213"/>
      <c r="B3639" s="214"/>
      <c r="C3639" s="213"/>
      <c r="D3639" s="213"/>
      <c r="E3639" s="214"/>
      <c r="F3639" s="214"/>
      <c r="G3639" s="214"/>
    </row>
    <row r="3640" spans="1:7" x14ac:dyDescent="0.2">
      <c r="A3640" s="213"/>
      <c r="B3640" s="214"/>
      <c r="C3640" s="213"/>
      <c r="D3640" s="213"/>
      <c r="E3640" s="214"/>
      <c r="F3640" s="214"/>
      <c r="G3640" s="214"/>
    </row>
    <row r="3641" spans="1:7" x14ac:dyDescent="0.2">
      <c r="A3641" s="213"/>
      <c r="B3641" s="214"/>
      <c r="C3641" s="213"/>
      <c r="D3641" s="213"/>
      <c r="E3641" s="214"/>
      <c r="F3641" s="214"/>
      <c r="G3641" s="214"/>
    </row>
    <row r="3642" spans="1:7" x14ac:dyDescent="0.2">
      <c r="A3642" s="213"/>
      <c r="B3642" s="214"/>
      <c r="C3642" s="213"/>
      <c r="D3642" s="213"/>
      <c r="E3642" s="214"/>
      <c r="F3642" s="214"/>
      <c r="G3642" s="214"/>
    </row>
    <row r="3643" spans="1:7" x14ac:dyDescent="0.2">
      <c r="A3643" s="213"/>
      <c r="B3643" s="214"/>
      <c r="C3643" s="213"/>
      <c r="D3643" s="213"/>
      <c r="E3643" s="214"/>
      <c r="F3643" s="214"/>
      <c r="G3643" s="214"/>
    </row>
    <row r="3644" spans="1:7" x14ac:dyDescent="0.2">
      <c r="A3644" s="213"/>
      <c r="B3644" s="214"/>
      <c r="C3644" s="213"/>
      <c r="D3644" s="213"/>
      <c r="E3644" s="214"/>
      <c r="F3644" s="214"/>
      <c r="G3644" s="214"/>
    </row>
    <row r="3645" spans="1:7" x14ac:dyDescent="0.2">
      <c r="A3645" s="213"/>
      <c r="B3645" s="214"/>
      <c r="C3645" s="213"/>
      <c r="D3645" s="213"/>
      <c r="E3645" s="214"/>
      <c r="F3645" s="214"/>
      <c r="G3645" s="214"/>
    </row>
    <row r="3646" spans="1:7" x14ac:dyDescent="0.2">
      <c r="A3646" s="213"/>
      <c r="B3646" s="214"/>
      <c r="C3646" s="213"/>
      <c r="D3646" s="213"/>
      <c r="E3646" s="214"/>
      <c r="F3646" s="214"/>
      <c r="G3646" s="214"/>
    </row>
    <row r="3647" spans="1:7" x14ac:dyDescent="0.2">
      <c r="A3647" s="213"/>
      <c r="B3647" s="214"/>
      <c r="C3647" s="213"/>
      <c r="D3647" s="213"/>
      <c r="E3647" s="214"/>
      <c r="F3647" s="214"/>
      <c r="G3647" s="214"/>
    </row>
    <row r="3648" spans="1:7" x14ac:dyDescent="0.2">
      <c r="A3648" s="213"/>
      <c r="B3648" s="214"/>
      <c r="C3648" s="213"/>
      <c r="D3648" s="213"/>
      <c r="E3648" s="214"/>
      <c r="F3648" s="214"/>
      <c r="G3648" s="214"/>
    </row>
    <row r="3649" spans="1:7" x14ac:dyDescent="0.2">
      <c r="A3649" s="213"/>
      <c r="B3649" s="214"/>
      <c r="C3649" s="213"/>
      <c r="D3649" s="213"/>
      <c r="E3649" s="214"/>
      <c r="F3649" s="214"/>
      <c r="G3649" s="214"/>
    </row>
    <row r="3650" spans="1:7" x14ac:dyDescent="0.2">
      <c r="A3650" s="213"/>
      <c r="B3650" s="214"/>
      <c r="C3650" s="213"/>
      <c r="D3650" s="213"/>
      <c r="E3650" s="214"/>
      <c r="F3650" s="214"/>
      <c r="G3650" s="214"/>
    </row>
    <row r="3651" spans="1:7" x14ac:dyDescent="0.2">
      <c r="A3651" s="213"/>
      <c r="B3651" s="214"/>
      <c r="C3651" s="213"/>
      <c r="D3651" s="213"/>
      <c r="E3651" s="214"/>
      <c r="F3651" s="214"/>
      <c r="G3651" s="214"/>
    </row>
    <row r="3652" spans="1:7" x14ac:dyDescent="0.2">
      <c r="A3652" s="213"/>
      <c r="B3652" s="214"/>
      <c r="C3652" s="213"/>
      <c r="D3652" s="213"/>
      <c r="E3652" s="214"/>
      <c r="F3652" s="214"/>
      <c r="G3652" s="214"/>
    </row>
    <row r="3653" spans="1:7" x14ac:dyDescent="0.2">
      <c r="A3653" s="213"/>
      <c r="B3653" s="214"/>
      <c r="C3653" s="213"/>
      <c r="D3653" s="213"/>
      <c r="E3653" s="214"/>
      <c r="F3653" s="214"/>
      <c r="G3653" s="214"/>
    </row>
    <row r="3654" spans="1:7" x14ac:dyDescent="0.2">
      <c r="A3654" s="213"/>
      <c r="B3654" s="214"/>
      <c r="C3654" s="213"/>
      <c r="D3654" s="213"/>
      <c r="E3654" s="214"/>
      <c r="F3654" s="214"/>
      <c r="G3654" s="214"/>
    </row>
    <row r="3655" spans="1:7" x14ac:dyDescent="0.2">
      <c r="A3655" s="213"/>
      <c r="B3655" s="214"/>
      <c r="C3655" s="213"/>
      <c r="D3655" s="213"/>
      <c r="E3655" s="214"/>
      <c r="F3655" s="214"/>
      <c r="G3655" s="214"/>
    </row>
    <row r="3656" spans="1:7" x14ac:dyDescent="0.2">
      <c r="A3656" s="213"/>
      <c r="B3656" s="214"/>
      <c r="C3656" s="213"/>
      <c r="D3656" s="213"/>
      <c r="E3656" s="214"/>
      <c r="F3656" s="214"/>
      <c r="G3656" s="214"/>
    </row>
    <row r="3657" spans="1:7" x14ac:dyDescent="0.2">
      <c r="A3657" s="213"/>
      <c r="B3657" s="214"/>
      <c r="C3657" s="213"/>
      <c r="D3657" s="213"/>
      <c r="E3657" s="214"/>
      <c r="F3657" s="214"/>
      <c r="G3657" s="214"/>
    </row>
    <row r="3658" spans="1:7" x14ac:dyDescent="0.2">
      <c r="A3658" s="213"/>
      <c r="B3658" s="214"/>
      <c r="C3658" s="213"/>
      <c r="D3658" s="213"/>
      <c r="E3658" s="214"/>
      <c r="F3658" s="214"/>
      <c r="G3658" s="214"/>
    </row>
    <row r="3659" spans="1:7" x14ac:dyDescent="0.2">
      <c r="A3659" s="213"/>
      <c r="B3659" s="214"/>
      <c r="C3659" s="213"/>
      <c r="D3659" s="213"/>
      <c r="E3659" s="214"/>
      <c r="F3659" s="214"/>
      <c r="G3659" s="214"/>
    </row>
    <row r="3660" spans="1:7" x14ac:dyDescent="0.2">
      <c r="A3660" s="213"/>
      <c r="B3660" s="214"/>
      <c r="C3660" s="213"/>
      <c r="D3660" s="213"/>
      <c r="E3660" s="214"/>
      <c r="F3660" s="214"/>
      <c r="G3660" s="214"/>
    </row>
    <row r="3661" spans="1:7" x14ac:dyDescent="0.2">
      <c r="A3661" s="213"/>
      <c r="B3661" s="214"/>
      <c r="C3661" s="213"/>
      <c r="D3661" s="213"/>
      <c r="E3661" s="214"/>
      <c r="F3661" s="214"/>
      <c r="G3661" s="214"/>
    </row>
    <row r="3662" spans="1:7" x14ac:dyDescent="0.2">
      <c r="A3662" s="213"/>
      <c r="B3662" s="214"/>
      <c r="C3662" s="213"/>
      <c r="D3662" s="213"/>
      <c r="E3662" s="214"/>
      <c r="F3662" s="214"/>
      <c r="G3662" s="214"/>
    </row>
    <row r="3663" spans="1:7" x14ac:dyDescent="0.2">
      <c r="A3663" s="213"/>
      <c r="B3663" s="214"/>
      <c r="C3663" s="213"/>
      <c r="D3663" s="213"/>
      <c r="E3663" s="214"/>
      <c r="F3663" s="214"/>
      <c r="G3663" s="214"/>
    </row>
    <row r="3664" spans="1:7" x14ac:dyDescent="0.2">
      <c r="A3664" s="213"/>
      <c r="B3664" s="214"/>
      <c r="C3664" s="213"/>
      <c r="D3664" s="213"/>
      <c r="E3664" s="214"/>
      <c r="F3664" s="214"/>
      <c r="G3664" s="214"/>
    </row>
    <row r="3665" spans="1:7" x14ac:dyDescent="0.2">
      <c r="A3665" s="213"/>
      <c r="B3665" s="214"/>
      <c r="C3665" s="213"/>
      <c r="D3665" s="213"/>
      <c r="E3665" s="214"/>
      <c r="F3665" s="214"/>
      <c r="G3665" s="214"/>
    </row>
    <row r="3666" spans="1:7" x14ac:dyDescent="0.2">
      <c r="A3666" s="213"/>
      <c r="B3666" s="214"/>
      <c r="C3666" s="213"/>
      <c r="D3666" s="213"/>
      <c r="E3666" s="214"/>
      <c r="F3666" s="214"/>
      <c r="G3666" s="214"/>
    </row>
    <row r="3667" spans="1:7" x14ac:dyDescent="0.2">
      <c r="A3667" s="213"/>
      <c r="B3667" s="214"/>
      <c r="C3667" s="213"/>
      <c r="D3667" s="213"/>
      <c r="E3667" s="214"/>
      <c r="F3667" s="214"/>
      <c r="G3667" s="214"/>
    </row>
    <row r="3668" spans="1:7" x14ac:dyDescent="0.2">
      <c r="A3668" s="213"/>
      <c r="B3668" s="214"/>
      <c r="C3668" s="213"/>
      <c r="D3668" s="213"/>
      <c r="E3668" s="214"/>
      <c r="F3668" s="214"/>
      <c r="G3668" s="214"/>
    </row>
    <row r="3669" spans="1:7" x14ac:dyDescent="0.2">
      <c r="A3669" s="213"/>
      <c r="B3669" s="214"/>
      <c r="C3669" s="213"/>
      <c r="D3669" s="213"/>
      <c r="E3669" s="214"/>
      <c r="F3669" s="214"/>
      <c r="G3669" s="214"/>
    </row>
    <row r="3670" spans="1:7" x14ac:dyDescent="0.2">
      <c r="A3670" s="213"/>
      <c r="B3670" s="214"/>
      <c r="C3670" s="213"/>
      <c r="D3670" s="213"/>
      <c r="E3670" s="214"/>
      <c r="F3670" s="214"/>
      <c r="G3670" s="214"/>
    </row>
    <row r="3671" spans="1:7" x14ac:dyDescent="0.2">
      <c r="A3671" s="213"/>
      <c r="B3671" s="214"/>
      <c r="C3671" s="213"/>
      <c r="D3671" s="213"/>
      <c r="E3671" s="214"/>
      <c r="F3671" s="214"/>
      <c r="G3671" s="214"/>
    </row>
    <row r="3672" spans="1:7" x14ac:dyDescent="0.2">
      <c r="A3672" s="213"/>
      <c r="B3672" s="214"/>
      <c r="C3672" s="213"/>
      <c r="D3672" s="213"/>
      <c r="E3672" s="214"/>
      <c r="F3672" s="214"/>
      <c r="G3672" s="214"/>
    </row>
    <row r="3673" spans="1:7" x14ac:dyDescent="0.2">
      <c r="A3673" s="213"/>
      <c r="B3673" s="214"/>
      <c r="C3673" s="213"/>
      <c r="D3673" s="213"/>
      <c r="E3673" s="214"/>
      <c r="F3673" s="214"/>
      <c r="G3673" s="214"/>
    </row>
    <row r="3674" spans="1:7" x14ac:dyDescent="0.2">
      <c r="A3674" s="213"/>
      <c r="B3674" s="214"/>
      <c r="C3674" s="213"/>
      <c r="D3674" s="213"/>
      <c r="E3674" s="214"/>
      <c r="F3674" s="214"/>
      <c r="G3674" s="214"/>
    </row>
    <row r="3675" spans="1:7" x14ac:dyDescent="0.2">
      <c r="A3675" s="213"/>
      <c r="B3675" s="214"/>
      <c r="C3675" s="213"/>
      <c r="D3675" s="213"/>
      <c r="E3675" s="214"/>
      <c r="F3675" s="214"/>
      <c r="G3675" s="214"/>
    </row>
    <row r="3676" spans="1:7" x14ac:dyDescent="0.2">
      <c r="A3676" s="213"/>
      <c r="B3676" s="214"/>
      <c r="C3676" s="213"/>
      <c r="D3676" s="213"/>
      <c r="E3676" s="214"/>
      <c r="F3676" s="214"/>
      <c r="G3676" s="214"/>
    </row>
    <row r="3677" spans="1:7" x14ac:dyDescent="0.2">
      <c r="A3677" s="213"/>
      <c r="B3677" s="214"/>
      <c r="C3677" s="213"/>
      <c r="D3677" s="213"/>
      <c r="E3677" s="214"/>
      <c r="F3677" s="214"/>
      <c r="G3677" s="214"/>
    </row>
    <row r="3678" spans="1:7" x14ac:dyDescent="0.2">
      <c r="A3678" s="213"/>
      <c r="B3678" s="214"/>
      <c r="C3678" s="213"/>
      <c r="D3678" s="213"/>
      <c r="E3678" s="214"/>
      <c r="F3678" s="214"/>
      <c r="G3678" s="214"/>
    </row>
    <row r="3679" spans="1:7" x14ac:dyDescent="0.2">
      <c r="A3679" s="213"/>
      <c r="B3679" s="214"/>
      <c r="C3679" s="213"/>
      <c r="D3679" s="213"/>
      <c r="E3679" s="214"/>
      <c r="F3679" s="214"/>
      <c r="G3679" s="214"/>
    </row>
    <row r="3680" spans="1:7" x14ac:dyDescent="0.2">
      <c r="A3680" s="213"/>
      <c r="B3680" s="214"/>
      <c r="C3680" s="213"/>
      <c r="D3680" s="213"/>
      <c r="E3680" s="214"/>
      <c r="F3680" s="214"/>
      <c r="G3680" s="214"/>
    </row>
    <row r="3681" spans="1:7" x14ac:dyDescent="0.2">
      <c r="A3681" s="213"/>
      <c r="B3681" s="214"/>
      <c r="C3681" s="213"/>
      <c r="D3681" s="213"/>
      <c r="E3681" s="214"/>
      <c r="F3681" s="214"/>
      <c r="G3681" s="214"/>
    </row>
    <row r="3682" spans="1:7" x14ac:dyDescent="0.2">
      <c r="A3682" s="213"/>
      <c r="B3682" s="214"/>
      <c r="C3682" s="213"/>
      <c r="D3682" s="213"/>
      <c r="E3682" s="214"/>
      <c r="F3682" s="214"/>
      <c r="G3682" s="214"/>
    </row>
    <row r="3683" spans="1:7" x14ac:dyDescent="0.2">
      <c r="A3683" s="213"/>
      <c r="B3683" s="214"/>
      <c r="C3683" s="213"/>
      <c r="D3683" s="213"/>
      <c r="E3683" s="214"/>
      <c r="F3683" s="214"/>
      <c r="G3683" s="214"/>
    </row>
    <row r="3684" spans="1:7" x14ac:dyDescent="0.2">
      <c r="A3684" s="213"/>
      <c r="B3684" s="214"/>
      <c r="C3684" s="213"/>
      <c r="D3684" s="213"/>
      <c r="E3684" s="214"/>
      <c r="F3684" s="214"/>
      <c r="G3684" s="214"/>
    </row>
    <row r="3685" spans="1:7" x14ac:dyDescent="0.2">
      <c r="A3685" s="213"/>
      <c r="B3685" s="214"/>
      <c r="C3685" s="213"/>
      <c r="D3685" s="213"/>
      <c r="E3685" s="214"/>
      <c r="F3685" s="214"/>
      <c r="G3685" s="214"/>
    </row>
    <row r="3686" spans="1:7" x14ac:dyDescent="0.2">
      <c r="A3686" s="213"/>
      <c r="B3686" s="214"/>
      <c r="C3686" s="213"/>
      <c r="D3686" s="213"/>
      <c r="E3686" s="214"/>
      <c r="F3686" s="214"/>
      <c r="G3686" s="214"/>
    </row>
    <row r="3687" spans="1:7" x14ac:dyDescent="0.2">
      <c r="A3687" s="213"/>
      <c r="B3687" s="214"/>
      <c r="C3687" s="213"/>
      <c r="D3687" s="213"/>
      <c r="E3687" s="214"/>
      <c r="F3687" s="214"/>
      <c r="G3687" s="214"/>
    </row>
    <row r="3688" spans="1:7" x14ac:dyDescent="0.2">
      <c r="A3688" s="213"/>
      <c r="B3688" s="214"/>
      <c r="C3688" s="213"/>
      <c r="D3688" s="213"/>
      <c r="E3688" s="214"/>
      <c r="F3688" s="214"/>
      <c r="G3688" s="214"/>
    </row>
    <row r="3689" spans="1:7" x14ac:dyDescent="0.2">
      <c r="A3689" s="213"/>
      <c r="B3689" s="214"/>
      <c r="C3689" s="213"/>
      <c r="D3689" s="213"/>
      <c r="E3689" s="214"/>
      <c r="F3689" s="214"/>
      <c r="G3689" s="214"/>
    </row>
    <row r="3690" spans="1:7" x14ac:dyDescent="0.2">
      <c r="A3690" s="213"/>
      <c r="B3690" s="214"/>
      <c r="C3690" s="213"/>
      <c r="D3690" s="213"/>
      <c r="E3690" s="214"/>
      <c r="F3690" s="214"/>
      <c r="G3690" s="214"/>
    </row>
    <row r="3691" spans="1:7" x14ac:dyDescent="0.2">
      <c r="A3691" s="213"/>
      <c r="B3691" s="214"/>
      <c r="C3691" s="213"/>
      <c r="D3691" s="213"/>
      <c r="E3691" s="214"/>
      <c r="F3691" s="214"/>
      <c r="G3691" s="214"/>
    </row>
    <row r="3692" spans="1:7" x14ac:dyDescent="0.2">
      <c r="A3692" s="213"/>
      <c r="B3692" s="214"/>
      <c r="C3692" s="213"/>
      <c r="D3692" s="213"/>
      <c r="E3692" s="214"/>
      <c r="F3692" s="214"/>
      <c r="G3692" s="214"/>
    </row>
    <row r="3693" spans="1:7" x14ac:dyDescent="0.2">
      <c r="A3693" s="213"/>
      <c r="B3693" s="214"/>
      <c r="C3693" s="213"/>
      <c r="D3693" s="213"/>
      <c r="E3693" s="214"/>
      <c r="F3693" s="214"/>
      <c r="G3693" s="214"/>
    </row>
    <row r="3694" spans="1:7" x14ac:dyDescent="0.2">
      <c r="A3694" s="213"/>
      <c r="B3694" s="214"/>
      <c r="C3694" s="213"/>
      <c r="D3694" s="213"/>
      <c r="E3694" s="214"/>
      <c r="F3694" s="214"/>
      <c r="G3694" s="214"/>
    </row>
    <row r="3695" spans="1:7" x14ac:dyDescent="0.2">
      <c r="A3695" s="213"/>
      <c r="B3695" s="214"/>
      <c r="C3695" s="213"/>
      <c r="D3695" s="213"/>
      <c r="E3695" s="214"/>
      <c r="F3695" s="214"/>
      <c r="G3695" s="214"/>
    </row>
    <row r="3696" spans="1:7" x14ac:dyDescent="0.2">
      <c r="A3696" s="213"/>
      <c r="B3696" s="214"/>
      <c r="C3696" s="213"/>
      <c r="D3696" s="213"/>
      <c r="E3696" s="214"/>
      <c r="F3696" s="214"/>
      <c r="G3696" s="214"/>
    </row>
    <row r="3697" spans="1:7" x14ac:dyDescent="0.2">
      <c r="A3697" s="213"/>
      <c r="B3697" s="214"/>
      <c r="C3697" s="213"/>
      <c r="D3697" s="213"/>
      <c r="E3697" s="214"/>
      <c r="F3697" s="214"/>
      <c r="G3697" s="214"/>
    </row>
    <row r="3698" spans="1:7" x14ac:dyDescent="0.2">
      <c r="A3698" s="213"/>
      <c r="B3698" s="214"/>
      <c r="C3698" s="213"/>
      <c r="D3698" s="213"/>
      <c r="E3698" s="214"/>
      <c r="F3698" s="214"/>
      <c r="G3698" s="214"/>
    </row>
    <row r="3699" spans="1:7" x14ac:dyDescent="0.2">
      <c r="A3699" s="213"/>
      <c r="B3699" s="214"/>
      <c r="C3699" s="213"/>
      <c r="D3699" s="213"/>
      <c r="E3699" s="214"/>
      <c r="F3699" s="214"/>
      <c r="G3699" s="214"/>
    </row>
    <row r="3700" spans="1:7" x14ac:dyDescent="0.2">
      <c r="A3700" s="213"/>
      <c r="B3700" s="214"/>
      <c r="C3700" s="213"/>
      <c r="D3700" s="213"/>
      <c r="E3700" s="214"/>
      <c r="F3700" s="214"/>
      <c r="G3700" s="214"/>
    </row>
    <row r="3701" spans="1:7" x14ac:dyDescent="0.2">
      <c r="A3701" s="213"/>
      <c r="B3701" s="214"/>
      <c r="C3701" s="213"/>
      <c r="D3701" s="213"/>
      <c r="E3701" s="214"/>
      <c r="F3701" s="214"/>
      <c r="G3701" s="214"/>
    </row>
    <row r="3702" spans="1:7" x14ac:dyDescent="0.2">
      <c r="A3702" s="213"/>
      <c r="B3702" s="214"/>
      <c r="C3702" s="213"/>
      <c r="D3702" s="213"/>
      <c r="E3702" s="214"/>
      <c r="F3702" s="214"/>
      <c r="G3702" s="214"/>
    </row>
    <row r="3703" spans="1:7" x14ac:dyDescent="0.2">
      <c r="A3703" s="213"/>
      <c r="B3703" s="214"/>
      <c r="C3703" s="213"/>
      <c r="D3703" s="213"/>
      <c r="E3703" s="214"/>
      <c r="F3703" s="214"/>
      <c r="G3703" s="214"/>
    </row>
    <row r="3704" spans="1:7" x14ac:dyDescent="0.2">
      <c r="A3704" s="213"/>
      <c r="B3704" s="214"/>
      <c r="C3704" s="213"/>
      <c r="D3704" s="213"/>
      <c r="E3704" s="214"/>
      <c r="F3704" s="214"/>
      <c r="G3704" s="214"/>
    </row>
    <row r="3705" spans="1:7" x14ac:dyDescent="0.2">
      <c r="A3705" s="213"/>
      <c r="B3705" s="214"/>
      <c r="C3705" s="213"/>
      <c r="D3705" s="213"/>
      <c r="E3705" s="214"/>
      <c r="F3705" s="214"/>
      <c r="G3705" s="214"/>
    </row>
    <row r="3706" spans="1:7" x14ac:dyDescent="0.2">
      <c r="A3706" s="213"/>
      <c r="B3706" s="214"/>
      <c r="C3706" s="213"/>
      <c r="D3706" s="213"/>
      <c r="E3706" s="214"/>
      <c r="F3706" s="214"/>
      <c r="G3706" s="214"/>
    </row>
    <row r="3707" spans="1:7" x14ac:dyDescent="0.2">
      <c r="A3707" s="213"/>
      <c r="B3707" s="214"/>
      <c r="C3707" s="213"/>
      <c r="D3707" s="213"/>
      <c r="E3707" s="214"/>
      <c r="F3707" s="214"/>
      <c r="G3707" s="214"/>
    </row>
    <row r="3708" spans="1:7" x14ac:dyDescent="0.2">
      <c r="A3708" s="213"/>
      <c r="B3708" s="214"/>
      <c r="C3708" s="213"/>
      <c r="D3708" s="213"/>
      <c r="E3708" s="214"/>
      <c r="F3708" s="214"/>
      <c r="G3708" s="214"/>
    </row>
    <row r="3709" spans="1:7" x14ac:dyDescent="0.2">
      <c r="A3709" s="213"/>
      <c r="B3709" s="214"/>
      <c r="C3709" s="213"/>
      <c r="D3709" s="213"/>
      <c r="E3709" s="214"/>
      <c r="F3709" s="214"/>
      <c r="G3709" s="214"/>
    </row>
    <row r="3710" spans="1:7" x14ac:dyDescent="0.2">
      <c r="A3710" s="213"/>
      <c r="B3710" s="214"/>
      <c r="C3710" s="213"/>
      <c r="D3710" s="213"/>
      <c r="E3710" s="214"/>
      <c r="F3710" s="214"/>
      <c r="G3710" s="214"/>
    </row>
    <row r="3711" spans="1:7" x14ac:dyDescent="0.2">
      <c r="A3711" s="213"/>
      <c r="B3711" s="214"/>
      <c r="C3711" s="213"/>
      <c r="D3711" s="213"/>
      <c r="E3711" s="214"/>
      <c r="F3711" s="214"/>
      <c r="G3711" s="214"/>
    </row>
    <row r="3712" spans="1:7" x14ac:dyDescent="0.2">
      <c r="A3712" s="213"/>
      <c r="B3712" s="214"/>
      <c r="C3712" s="213"/>
      <c r="D3712" s="213"/>
      <c r="E3712" s="214"/>
      <c r="F3712" s="214"/>
      <c r="G3712" s="214"/>
    </row>
    <row r="3713" spans="1:7" x14ac:dyDescent="0.2">
      <c r="A3713" s="213"/>
      <c r="B3713" s="214"/>
      <c r="C3713" s="213"/>
      <c r="D3713" s="213"/>
      <c r="E3713" s="214"/>
      <c r="F3713" s="214"/>
      <c r="G3713" s="214"/>
    </row>
    <row r="3714" spans="1:7" x14ac:dyDescent="0.2">
      <c r="A3714" s="213"/>
      <c r="B3714" s="214"/>
      <c r="C3714" s="213"/>
      <c r="D3714" s="213"/>
      <c r="E3714" s="214"/>
      <c r="F3714" s="214"/>
      <c r="G3714" s="214"/>
    </row>
    <row r="3715" spans="1:7" x14ac:dyDescent="0.2">
      <c r="A3715" s="213"/>
      <c r="B3715" s="214"/>
      <c r="C3715" s="213"/>
      <c r="D3715" s="213"/>
      <c r="E3715" s="214"/>
      <c r="F3715" s="214"/>
      <c r="G3715" s="214"/>
    </row>
    <row r="3716" spans="1:7" x14ac:dyDescent="0.2">
      <c r="A3716" s="213"/>
      <c r="B3716" s="214"/>
      <c r="C3716" s="213"/>
      <c r="D3716" s="213"/>
      <c r="E3716" s="214"/>
      <c r="F3716" s="214"/>
      <c r="G3716" s="214"/>
    </row>
    <row r="3717" spans="1:7" x14ac:dyDescent="0.2">
      <c r="A3717" s="213"/>
      <c r="B3717" s="214"/>
      <c r="C3717" s="213"/>
      <c r="D3717" s="213"/>
      <c r="E3717" s="214"/>
      <c r="F3717" s="214"/>
      <c r="G3717" s="214"/>
    </row>
    <row r="3718" spans="1:7" x14ac:dyDescent="0.2">
      <c r="A3718" s="213"/>
      <c r="B3718" s="214"/>
      <c r="C3718" s="213"/>
      <c r="D3718" s="213"/>
      <c r="E3718" s="214"/>
      <c r="F3718" s="214"/>
      <c r="G3718" s="214"/>
    </row>
    <row r="3719" spans="1:7" x14ac:dyDescent="0.2">
      <c r="A3719" s="213"/>
      <c r="B3719" s="214"/>
      <c r="C3719" s="213"/>
      <c r="D3719" s="213"/>
      <c r="E3719" s="214"/>
      <c r="F3719" s="214"/>
      <c r="G3719" s="214"/>
    </row>
    <row r="3720" spans="1:7" x14ac:dyDescent="0.2">
      <c r="A3720" s="213"/>
      <c r="B3720" s="214"/>
      <c r="C3720" s="213"/>
      <c r="D3720" s="213"/>
      <c r="E3720" s="214"/>
      <c r="F3720" s="214"/>
      <c r="G3720" s="214"/>
    </row>
    <row r="3721" spans="1:7" x14ac:dyDescent="0.2">
      <c r="A3721" s="213"/>
      <c r="B3721" s="214"/>
      <c r="C3721" s="213"/>
      <c r="D3721" s="213"/>
      <c r="E3721" s="214"/>
      <c r="F3721" s="214"/>
      <c r="G3721" s="214"/>
    </row>
    <row r="3722" spans="1:7" x14ac:dyDescent="0.2">
      <c r="A3722" s="213"/>
      <c r="B3722" s="214"/>
      <c r="C3722" s="213"/>
      <c r="D3722" s="213"/>
      <c r="E3722" s="214"/>
      <c r="F3722" s="214"/>
      <c r="G3722" s="214"/>
    </row>
    <row r="3723" spans="1:7" x14ac:dyDescent="0.2">
      <c r="A3723" s="213"/>
      <c r="B3723" s="214"/>
      <c r="C3723" s="213"/>
      <c r="D3723" s="213"/>
      <c r="E3723" s="214"/>
      <c r="F3723" s="214"/>
      <c r="G3723" s="214"/>
    </row>
    <row r="3724" spans="1:7" x14ac:dyDescent="0.2">
      <c r="A3724" s="213"/>
      <c r="B3724" s="214"/>
      <c r="C3724" s="213"/>
      <c r="D3724" s="213"/>
      <c r="E3724" s="214"/>
      <c r="F3724" s="214"/>
      <c r="G3724" s="214"/>
    </row>
    <row r="3725" spans="1:7" x14ac:dyDescent="0.2">
      <c r="A3725" s="213"/>
      <c r="B3725" s="214"/>
      <c r="C3725" s="213"/>
      <c r="D3725" s="213"/>
      <c r="E3725" s="214"/>
      <c r="F3725" s="214"/>
      <c r="G3725" s="214"/>
    </row>
    <row r="3726" spans="1:7" x14ac:dyDescent="0.2">
      <c r="A3726" s="213"/>
      <c r="B3726" s="214"/>
      <c r="C3726" s="213"/>
      <c r="D3726" s="213"/>
      <c r="E3726" s="214"/>
      <c r="F3726" s="214"/>
      <c r="G3726" s="214"/>
    </row>
    <row r="3727" spans="1:7" x14ac:dyDescent="0.2">
      <c r="A3727" s="213"/>
      <c r="B3727" s="214"/>
      <c r="C3727" s="213"/>
      <c r="D3727" s="213"/>
      <c r="E3727" s="214"/>
      <c r="F3727" s="214"/>
      <c r="G3727" s="214"/>
    </row>
    <row r="3728" spans="1:7" x14ac:dyDescent="0.2">
      <c r="A3728" s="213"/>
      <c r="B3728" s="214"/>
      <c r="C3728" s="213"/>
      <c r="D3728" s="213"/>
      <c r="E3728" s="214"/>
      <c r="F3728" s="214"/>
      <c r="G3728" s="214"/>
    </row>
    <row r="3729" spans="1:7" x14ac:dyDescent="0.2">
      <c r="A3729" s="213"/>
      <c r="B3729" s="214"/>
      <c r="C3729" s="213"/>
      <c r="D3729" s="213"/>
      <c r="E3729" s="214"/>
      <c r="F3729" s="214"/>
      <c r="G3729" s="214"/>
    </row>
    <row r="3730" spans="1:7" x14ac:dyDescent="0.2">
      <c r="A3730" s="213"/>
      <c r="B3730" s="214"/>
      <c r="C3730" s="213"/>
      <c r="D3730" s="213"/>
      <c r="E3730" s="214"/>
      <c r="F3730" s="214"/>
      <c r="G3730" s="214"/>
    </row>
    <row r="3731" spans="1:7" x14ac:dyDescent="0.2">
      <c r="A3731" s="213"/>
      <c r="B3731" s="214"/>
      <c r="C3731" s="213"/>
      <c r="D3731" s="213"/>
      <c r="E3731" s="214"/>
      <c r="F3731" s="214"/>
      <c r="G3731" s="214"/>
    </row>
    <row r="3732" spans="1:7" x14ac:dyDescent="0.2">
      <c r="A3732" s="213"/>
      <c r="B3732" s="214"/>
      <c r="C3732" s="213"/>
      <c r="D3732" s="213"/>
      <c r="E3732" s="214"/>
      <c r="F3732" s="214"/>
      <c r="G3732" s="214"/>
    </row>
    <row r="3733" spans="1:7" x14ac:dyDescent="0.2">
      <c r="A3733" s="213"/>
      <c r="B3733" s="214"/>
      <c r="C3733" s="213"/>
      <c r="D3733" s="213"/>
      <c r="E3733" s="214"/>
      <c r="F3733" s="214"/>
      <c r="G3733" s="214"/>
    </row>
    <row r="3734" spans="1:7" x14ac:dyDescent="0.2">
      <c r="A3734" s="213"/>
      <c r="B3734" s="214"/>
      <c r="C3734" s="213"/>
      <c r="D3734" s="213"/>
      <c r="E3734" s="214"/>
      <c r="F3734" s="214"/>
      <c r="G3734" s="214"/>
    </row>
    <row r="3735" spans="1:7" x14ac:dyDescent="0.2">
      <c r="A3735" s="213"/>
      <c r="B3735" s="214"/>
      <c r="C3735" s="213"/>
      <c r="D3735" s="213"/>
      <c r="E3735" s="214"/>
      <c r="F3735" s="214"/>
      <c r="G3735" s="214"/>
    </row>
    <row r="3736" spans="1:7" x14ac:dyDescent="0.2">
      <c r="A3736" s="213"/>
      <c r="B3736" s="214"/>
      <c r="C3736" s="213"/>
      <c r="D3736" s="213"/>
      <c r="E3736" s="214"/>
      <c r="F3736" s="214"/>
      <c r="G3736" s="214"/>
    </row>
    <row r="3737" spans="1:7" x14ac:dyDescent="0.2">
      <c r="A3737" s="213"/>
      <c r="B3737" s="214"/>
      <c r="C3737" s="213"/>
      <c r="D3737" s="213"/>
      <c r="E3737" s="214"/>
      <c r="F3737" s="214"/>
      <c r="G3737" s="214"/>
    </row>
    <row r="3738" spans="1:7" x14ac:dyDescent="0.2">
      <c r="A3738" s="213"/>
      <c r="B3738" s="214"/>
      <c r="C3738" s="213"/>
      <c r="D3738" s="213"/>
      <c r="E3738" s="214"/>
      <c r="F3738" s="214"/>
      <c r="G3738" s="214"/>
    </row>
    <row r="3739" spans="1:7" x14ac:dyDescent="0.2">
      <c r="A3739" s="213"/>
      <c r="B3739" s="214"/>
      <c r="C3739" s="213"/>
      <c r="D3739" s="213"/>
      <c r="E3739" s="214"/>
      <c r="F3739" s="214"/>
      <c r="G3739" s="214"/>
    </row>
    <row r="3740" spans="1:7" x14ac:dyDescent="0.2">
      <c r="A3740" s="213"/>
      <c r="B3740" s="214"/>
      <c r="C3740" s="213"/>
      <c r="D3740" s="213"/>
      <c r="E3740" s="214"/>
      <c r="F3740" s="214"/>
      <c r="G3740" s="214"/>
    </row>
    <row r="3741" spans="1:7" x14ac:dyDescent="0.2">
      <c r="A3741" s="213"/>
      <c r="B3741" s="214"/>
      <c r="C3741" s="213"/>
      <c r="D3741" s="213"/>
      <c r="E3741" s="214"/>
      <c r="F3741" s="214"/>
      <c r="G3741" s="214"/>
    </row>
    <row r="3742" spans="1:7" x14ac:dyDescent="0.2">
      <c r="A3742" s="213"/>
      <c r="B3742" s="214"/>
      <c r="C3742" s="213"/>
      <c r="D3742" s="213"/>
      <c r="E3742" s="214"/>
      <c r="F3742" s="214"/>
      <c r="G3742" s="214"/>
    </row>
    <row r="3743" spans="1:7" x14ac:dyDescent="0.2">
      <c r="A3743" s="213"/>
      <c r="B3743" s="214"/>
      <c r="C3743" s="213"/>
      <c r="D3743" s="213"/>
      <c r="E3743" s="214"/>
      <c r="F3743" s="214"/>
      <c r="G3743" s="214"/>
    </row>
    <row r="3744" spans="1:7" x14ac:dyDescent="0.2">
      <c r="A3744" s="213"/>
      <c r="B3744" s="214"/>
      <c r="C3744" s="213"/>
      <c r="D3744" s="213"/>
      <c r="E3744" s="214"/>
      <c r="F3744" s="214"/>
      <c r="G3744" s="214"/>
    </row>
    <row r="3745" spans="1:7" x14ac:dyDescent="0.2">
      <c r="A3745" s="213"/>
      <c r="B3745" s="214"/>
      <c r="C3745" s="213"/>
      <c r="D3745" s="213"/>
      <c r="E3745" s="214"/>
      <c r="F3745" s="214"/>
      <c r="G3745" s="214"/>
    </row>
    <row r="3746" spans="1:7" x14ac:dyDescent="0.2">
      <c r="A3746" s="213"/>
      <c r="B3746" s="214"/>
      <c r="C3746" s="213"/>
      <c r="D3746" s="213"/>
      <c r="E3746" s="214"/>
      <c r="F3746" s="214"/>
      <c r="G3746" s="214"/>
    </row>
    <row r="3747" spans="1:7" x14ac:dyDescent="0.2">
      <c r="A3747" s="213"/>
      <c r="B3747" s="214"/>
      <c r="C3747" s="213"/>
      <c r="D3747" s="213"/>
      <c r="E3747" s="214"/>
      <c r="F3747" s="214"/>
      <c r="G3747" s="214"/>
    </row>
    <row r="3748" spans="1:7" x14ac:dyDescent="0.2">
      <c r="A3748" s="213"/>
      <c r="B3748" s="214"/>
      <c r="C3748" s="213"/>
      <c r="D3748" s="213"/>
      <c r="E3748" s="214"/>
      <c r="F3748" s="214"/>
      <c r="G3748" s="214"/>
    </row>
    <row r="3749" spans="1:7" x14ac:dyDescent="0.2">
      <c r="A3749" s="213"/>
      <c r="B3749" s="214"/>
      <c r="C3749" s="213"/>
      <c r="D3749" s="213"/>
      <c r="E3749" s="214"/>
      <c r="F3749" s="214"/>
      <c r="G3749" s="214"/>
    </row>
    <row r="3750" spans="1:7" x14ac:dyDescent="0.2">
      <c r="A3750" s="213"/>
      <c r="B3750" s="214"/>
      <c r="C3750" s="213"/>
      <c r="D3750" s="213"/>
      <c r="E3750" s="214"/>
      <c r="F3750" s="214"/>
      <c r="G3750" s="214"/>
    </row>
    <row r="3751" spans="1:7" x14ac:dyDescent="0.2">
      <c r="A3751" s="213"/>
      <c r="B3751" s="214"/>
      <c r="C3751" s="213"/>
      <c r="D3751" s="213"/>
      <c r="E3751" s="214"/>
      <c r="F3751" s="214"/>
      <c r="G3751" s="214"/>
    </row>
    <row r="3752" spans="1:7" x14ac:dyDescent="0.2">
      <c r="A3752" s="213"/>
      <c r="B3752" s="214"/>
      <c r="C3752" s="213"/>
      <c r="D3752" s="213"/>
      <c r="E3752" s="214"/>
      <c r="F3752" s="214"/>
      <c r="G3752" s="214"/>
    </row>
    <row r="3753" spans="1:7" x14ac:dyDescent="0.2">
      <c r="A3753" s="213"/>
      <c r="B3753" s="214"/>
      <c r="C3753" s="213"/>
      <c r="D3753" s="213"/>
      <c r="E3753" s="214"/>
      <c r="F3753" s="214"/>
      <c r="G3753" s="214"/>
    </row>
    <row r="3754" spans="1:7" x14ac:dyDescent="0.2">
      <c r="A3754" s="213"/>
      <c r="B3754" s="214"/>
      <c r="C3754" s="213"/>
      <c r="D3754" s="213"/>
      <c r="E3754" s="214"/>
      <c r="F3754" s="214"/>
      <c r="G3754" s="214"/>
    </row>
    <row r="3755" spans="1:7" x14ac:dyDescent="0.2">
      <c r="A3755" s="213"/>
      <c r="B3755" s="214"/>
      <c r="C3755" s="213"/>
      <c r="D3755" s="213"/>
      <c r="E3755" s="214"/>
      <c r="F3755" s="214"/>
      <c r="G3755" s="214"/>
    </row>
    <row r="3756" spans="1:7" x14ac:dyDescent="0.2">
      <c r="A3756" s="213"/>
      <c r="B3756" s="214"/>
      <c r="C3756" s="213"/>
      <c r="D3756" s="213"/>
      <c r="E3756" s="214"/>
      <c r="F3756" s="214"/>
      <c r="G3756" s="214"/>
    </row>
    <row r="3757" spans="1:7" x14ac:dyDescent="0.2">
      <c r="A3757" s="213"/>
      <c r="B3757" s="214"/>
      <c r="C3757" s="213"/>
      <c r="D3757" s="213"/>
      <c r="E3757" s="214"/>
      <c r="F3757" s="214"/>
      <c r="G3757" s="214"/>
    </row>
    <row r="3758" spans="1:7" x14ac:dyDescent="0.2">
      <c r="A3758" s="213"/>
      <c r="B3758" s="214"/>
      <c r="C3758" s="213"/>
      <c r="D3758" s="213"/>
      <c r="E3758" s="214"/>
      <c r="F3758" s="214"/>
      <c r="G3758" s="214"/>
    </row>
    <row r="3759" spans="1:7" x14ac:dyDescent="0.2">
      <c r="A3759" s="213"/>
      <c r="B3759" s="214"/>
      <c r="C3759" s="213"/>
      <c r="D3759" s="213"/>
      <c r="E3759" s="214"/>
      <c r="F3759" s="214"/>
      <c r="G3759" s="214"/>
    </row>
    <row r="3760" spans="1:7" x14ac:dyDescent="0.2">
      <c r="A3760" s="213"/>
      <c r="B3760" s="214"/>
      <c r="C3760" s="213"/>
      <c r="D3760" s="213"/>
      <c r="E3760" s="214"/>
      <c r="F3760" s="214"/>
      <c r="G3760" s="214"/>
    </row>
    <row r="3761" spans="1:7" x14ac:dyDescent="0.2">
      <c r="A3761" s="213"/>
      <c r="B3761" s="214"/>
      <c r="C3761" s="213"/>
      <c r="D3761" s="213"/>
      <c r="E3761" s="214"/>
      <c r="F3761" s="214"/>
      <c r="G3761" s="214"/>
    </row>
    <row r="3762" spans="1:7" x14ac:dyDescent="0.2">
      <c r="A3762" s="213"/>
      <c r="B3762" s="214"/>
      <c r="C3762" s="213"/>
      <c r="D3762" s="213"/>
      <c r="E3762" s="214"/>
      <c r="F3762" s="214"/>
      <c r="G3762" s="214"/>
    </row>
    <row r="3763" spans="1:7" x14ac:dyDescent="0.2">
      <c r="A3763" s="213"/>
      <c r="B3763" s="214"/>
      <c r="C3763" s="213"/>
      <c r="D3763" s="213"/>
      <c r="E3763" s="214"/>
      <c r="F3763" s="214"/>
      <c r="G3763" s="214"/>
    </row>
    <row r="3764" spans="1:7" x14ac:dyDescent="0.2">
      <c r="A3764" s="213"/>
      <c r="B3764" s="214"/>
      <c r="C3764" s="213"/>
      <c r="D3764" s="213"/>
      <c r="E3764" s="214"/>
      <c r="F3764" s="214"/>
      <c r="G3764" s="214"/>
    </row>
    <row r="3765" spans="1:7" x14ac:dyDescent="0.2">
      <c r="A3765" s="213"/>
      <c r="B3765" s="214"/>
      <c r="C3765" s="213"/>
      <c r="D3765" s="213"/>
      <c r="E3765" s="214"/>
      <c r="F3765" s="214"/>
      <c r="G3765" s="214"/>
    </row>
    <row r="3766" spans="1:7" x14ac:dyDescent="0.2">
      <c r="A3766" s="213"/>
      <c r="B3766" s="214"/>
      <c r="C3766" s="213"/>
      <c r="D3766" s="213"/>
      <c r="E3766" s="214"/>
      <c r="F3766" s="214"/>
      <c r="G3766" s="214"/>
    </row>
    <row r="3767" spans="1:7" x14ac:dyDescent="0.2">
      <c r="A3767" s="213"/>
      <c r="B3767" s="214"/>
      <c r="C3767" s="213"/>
      <c r="D3767" s="213"/>
      <c r="E3767" s="214"/>
      <c r="F3767" s="214"/>
      <c r="G3767" s="214"/>
    </row>
    <row r="3768" spans="1:7" x14ac:dyDescent="0.2">
      <c r="A3768" s="213"/>
      <c r="B3768" s="214"/>
      <c r="C3768" s="213"/>
      <c r="D3768" s="213"/>
      <c r="E3768" s="214"/>
      <c r="F3768" s="214"/>
      <c r="G3768" s="214"/>
    </row>
    <row r="3769" spans="1:7" x14ac:dyDescent="0.2">
      <c r="A3769" s="213"/>
      <c r="B3769" s="214"/>
      <c r="C3769" s="213"/>
      <c r="D3769" s="213"/>
      <c r="E3769" s="214"/>
      <c r="F3769" s="214"/>
      <c r="G3769" s="214"/>
    </row>
    <row r="3770" spans="1:7" x14ac:dyDescent="0.2">
      <c r="A3770" s="213"/>
      <c r="B3770" s="214"/>
      <c r="C3770" s="213"/>
      <c r="D3770" s="213"/>
      <c r="E3770" s="214"/>
      <c r="F3770" s="214"/>
      <c r="G3770" s="214"/>
    </row>
    <row r="3771" spans="1:7" x14ac:dyDescent="0.2">
      <c r="A3771" s="213"/>
      <c r="B3771" s="214"/>
      <c r="C3771" s="213"/>
      <c r="D3771" s="213"/>
      <c r="E3771" s="214"/>
      <c r="F3771" s="214"/>
      <c r="G3771" s="214"/>
    </row>
    <row r="3772" spans="1:7" x14ac:dyDescent="0.2">
      <c r="A3772" s="213"/>
      <c r="B3772" s="214"/>
      <c r="C3772" s="213"/>
      <c r="D3772" s="213"/>
      <c r="E3772" s="214"/>
      <c r="F3772" s="214"/>
      <c r="G3772" s="214"/>
    </row>
    <row r="3773" spans="1:7" x14ac:dyDescent="0.2">
      <c r="A3773" s="213"/>
      <c r="B3773" s="214"/>
      <c r="C3773" s="213"/>
      <c r="D3773" s="213"/>
      <c r="E3773" s="214"/>
      <c r="F3773" s="214"/>
      <c r="G3773" s="214"/>
    </row>
    <row r="3774" spans="1:7" x14ac:dyDescent="0.2">
      <c r="A3774" s="213"/>
      <c r="B3774" s="214"/>
      <c r="C3774" s="213"/>
      <c r="D3774" s="213"/>
      <c r="E3774" s="214"/>
      <c r="F3774" s="214"/>
      <c r="G3774" s="214"/>
    </row>
    <row r="3775" spans="1:7" x14ac:dyDescent="0.2">
      <c r="A3775" s="213"/>
      <c r="B3775" s="214"/>
      <c r="C3775" s="213"/>
      <c r="D3775" s="213"/>
      <c r="E3775" s="214"/>
      <c r="F3775" s="214"/>
      <c r="G3775" s="214"/>
    </row>
    <row r="3776" spans="1:7" x14ac:dyDescent="0.2">
      <c r="A3776" s="213"/>
      <c r="B3776" s="214"/>
      <c r="C3776" s="213"/>
      <c r="D3776" s="213"/>
      <c r="E3776" s="214"/>
      <c r="F3776" s="214"/>
      <c r="G3776" s="214"/>
    </row>
    <row r="3777" spans="1:7" x14ac:dyDescent="0.2">
      <c r="A3777" s="213"/>
      <c r="B3777" s="214"/>
      <c r="C3777" s="213"/>
      <c r="D3777" s="213"/>
      <c r="E3777" s="214"/>
      <c r="F3777" s="214"/>
      <c r="G3777" s="214"/>
    </row>
    <row r="3778" spans="1:7" x14ac:dyDescent="0.2">
      <c r="A3778" s="213"/>
      <c r="B3778" s="214"/>
      <c r="C3778" s="213"/>
      <c r="D3778" s="213"/>
      <c r="E3778" s="214"/>
      <c r="F3778" s="214"/>
      <c r="G3778" s="214"/>
    </row>
    <row r="3779" spans="1:7" x14ac:dyDescent="0.2">
      <c r="A3779" s="213"/>
      <c r="B3779" s="214"/>
      <c r="C3779" s="213"/>
      <c r="D3779" s="213"/>
      <c r="E3779" s="214"/>
      <c r="F3779" s="214"/>
      <c r="G3779" s="214"/>
    </row>
    <row r="3780" spans="1:7" x14ac:dyDescent="0.2">
      <c r="A3780" s="213"/>
      <c r="B3780" s="214"/>
      <c r="C3780" s="213"/>
      <c r="D3780" s="213"/>
      <c r="E3780" s="214"/>
      <c r="F3780" s="214"/>
      <c r="G3780" s="214"/>
    </row>
    <row r="3781" spans="1:7" x14ac:dyDescent="0.2">
      <c r="A3781" s="213"/>
      <c r="B3781" s="214"/>
      <c r="C3781" s="213"/>
      <c r="D3781" s="213"/>
      <c r="E3781" s="214"/>
      <c r="F3781" s="214"/>
      <c r="G3781" s="214"/>
    </row>
    <row r="3782" spans="1:7" x14ac:dyDescent="0.2">
      <c r="A3782" s="213"/>
      <c r="B3782" s="214"/>
      <c r="C3782" s="213"/>
      <c r="D3782" s="213"/>
      <c r="E3782" s="214"/>
      <c r="F3782" s="214"/>
      <c r="G3782" s="214"/>
    </row>
    <row r="3783" spans="1:7" x14ac:dyDescent="0.2">
      <c r="A3783" s="213"/>
      <c r="B3783" s="214"/>
      <c r="C3783" s="213"/>
      <c r="D3783" s="213"/>
      <c r="E3783" s="214"/>
      <c r="F3783" s="214"/>
      <c r="G3783" s="214"/>
    </row>
    <row r="3784" spans="1:7" x14ac:dyDescent="0.2">
      <c r="A3784" s="213"/>
      <c r="B3784" s="214"/>
      <c r="C3784" s="213"/>
      <c r="D3784" s="213"/>
      <c r="E3784" s="214"/>
      <c r="F3784" s="214"/>
      <c r="G3784" s="214"/>
    </row>
    <row r="3785" spans="1:7" x14ac:dyDescent="0.2">
      <c r="A3785" s="213"/>
      <c r="B3785" s="214"/>
      <c r="C3785" s="213"/>
      <c r="D3785" s="213"/>
      <c r="E3785" s="214"/>
      <c r="F3785" s="214"/>
      <c r="G3785" s="214"/>
    </row>
    <row r="3786" spans="1:7" x14ac:dyDescent="0.2">
      <c r="A3786" s="213"/>
      <c r="B3786" s="214"/>
      <c r="C3786" s="213"/>
      <c r="D3786" s="213"/>
      <c r="E3786" s="214"/>
      <c r="F3786" s="214"/>
      <c r="G3786" s="214"/>
    </row>
    <row r="3787" spans="1:7" x14ac:dyDescent="0.2">
      <c r="A3787" s="213"/>
      <c r="B3787" s="214"/>
      <c r="C3787" s="213"/>
      <c r="D3787" s="213"/>
      <c r="E3787" s="214"/>
      <c r="F3787" s="214"/>
      <c r="G3787" s="214"/>
    </row>
    <row r="3788" spans="1:7" x14ac:dyDescent="0.2">
      <c r="A3788" s="213"/>
      <c r="B3788" s="214"/>
      <c r="C3788" s="213"/>
      <c r="D3788" s="213"/>
      <c r="E3788" s="214"/>
      <c r="F3788" s="214"/>
      <c r="G3788" s="214"/>
    </row>
    <row r="3789" spans="1:7" x14ac:dyDescent="0.2">
      <c r="A3789" s="213"/>
      <c r="B3789" s="214"/>
      <c r="C3789" s="213"/>
      <c r="D3789" s="213"/>
      <c r="E3789" s="214"/>
      <c r="F3789" s="214"/>
      <c r="G3789" s="214"/>
    </row>
    <row r="3790" spans="1:7" x14ac:dyDescent="0.2">
      <c r="A3790" s="213"/>
      <c r="B3790" s="214"/>
      <c r="C3790" s="213"/>
      <c r="D3790" s="213"/>
      <c r="E3790" s="214"/>
      <c r="F3790" s="214"/>
      <c r="G3790" s="214"/>
    </row>
    <row r="3791" spans="1:7" x14ac:dyDescent="0.2">
      <c r="A3791" s="213"/>
      <c r="B3791" s="214"/>
      <c r="C3791" s="213"/>
      <c r="D3791" s="213"/>
      <c r="E3791" s="214"/>
      <c r="F3791" s="214"/>
      <c r="G3791" s="214"/>
    </row>
    <row r="3792" spans="1:7" x14ac:dyDescent="0.2">
      <c r="A3792" s="213"/>
      <c r="B3792" s="214"/>
      <c r="C3792" s="213"/>
      <c r="D3792" s="213"/>
      <c r="E3792" s="214"/>
      <c r="F3792" s="214"/>
      <c r="G3792" s="214"/>
    </row>
    <row r="3793" spans="1:7" x14ac:dyDescent="0.2">
      <c r="A3793" s="213"/>
      <c r="B3793" s="214"/>
      <c r="C3793" s="213"/>
      <c r="D3793" s="213"/>
      <c r="E3793" s="214"/>
      <c r="F3793" s="214"/>
      <c r="G3793" s="214"/>
    </row>
    <row r="3794" spans="1:7" x14ac:dyDescent="0.2">
      <c r="A3794" s="213"/>
      <c r="B3794" s="214"/>
      <c r="C3794" s="213"/>
      <c r="D3794" s="213"/>
      <c r="E3794" s="214"/>
      <c r="F3794" s="214"/>
      <c r="G3794" s="214"/>
    </row>
    <row r="3795" spans="1:7" x14ac:dyDescent="0.2">
      <c r="A3795" s="213"/>
      <c r="B3795" s="214"/>
      <c r="C3795" s="213"/>
      <c r="D3795" s="213"/>
      <c r="E3795" s="214"/>
      <c r="F3795" s="214"/>
      <c r="G3795" s="214"/>
    </row>
    <row r="3796" spans="1:7" x14ac:dyDescent="0.2">
      <c r="A3796" s="213"/>
      <c r="B3796" s="214"/>
      <c r="C3796" s="213"/>
      <c r="D3796" s="213"/>
      <c r="E3796" s="214"/>
      <c r="F3796" s="214"/>
      <c r="G3796" s="214"/>
    </row>
    <row r="3797" spans="1:7" x14ac:dyDescent="0.2">
      <c r="A3797" s="213"/>
      <c r="B3797" s="214"/>
      <c r="C3797" s="213"/>
      <c r="D3797" s="213"/>
      <c r="E3797" s="214"/>
      <c r="F3797" s="214"/>
      <c r="G3797" s="214"/>
    </row>
    <row r="3798" spans="1:7" x14ac:dyDescent="0.2">
      <c r="A3798" s="213"/>
      <c r="B3798" s="214"/>
      <c r="C3798" s="213"/>
      <c r="D3798" s="213"/>
      <c r="E3798" s="214"/>
      <c r="F3798" s="214"/>
      <c r="G3798" s="214"/>
    </row>
    <row r="3799" spans="1:7" x14ac:dyDescent="0.2">
      <c r="A3799" s="213"/>
      <c r="B3799" s="214"/>
      <c r="C3799" s="213"/>
      <c r="D3799" s="213"/>
      <c r="E3799" s="214"/>
      <c r="F3799" s="214"/>
      <c r="G3799" s="214"/>
    </row>
    <row r="3800" spans="1:7" x14ac:dyDescent="0.2">
      <c r="A3800" s="213"/>
      <c r="B3800" s="214"/>
      <c r="C3800" s="213"/>
      <c r="D3800" s="213"/>
      <c r="E3800" s="214"/>
      <c r="F3800" s="214"/>
      <c r="G3800" s="214"/>
    </row>
    <row r="3801" spans="1:7" x14ac:dyDescent="0.2">
      <c r="A3801" s="213"/>
      <c r="B3801" s="214"/>
      <c r="C3801" s="213"/>
      <c r="D3801" s="213"/>
      <c r="E3801" s="214"/>
      <c r="F3801" s="214"/>
      <c r="G3801" s="214"/>
    </row>
    <row r="3802" spans="1:7" x14ac:dyDescent="0.2">
      <c r="A3802" s="213"/>
      <c r="B3802" s="214"/>
      <c r="C3802" s="213"/>
      <c r="D3802" s="213"/>
      <c r="E3802" s="214"/>
      <c r="F3802" s="214"/>
      <c r="G3802" s="214"/>
    </row>
    <row r="3803" spans="1:7" x14ac:dyDescent="0.2">
      <c r="A3803" s="213"/>
      <c r="B3803" s="214"/>
      <c r="C3803" s="213"/>
      <c r="D3803" s="213"/>
      <c r="E3803" s="214"/>
      <c r="F3803" s="214"/>
      <c r="G3803" s="214"/>
    </row>
    <row r="3804" spans="1:7" x14ac:dyDescent="0.2">
      <c r="A3804" s="213"/>
      <c r="B3804" s="214"/>
      <c r="C3804" s="213"/>
      <c r="D3804" s="213"/>
      <c r="E3804" s="214"/>
      <c r="F3804" s="214"/>
      <c r="G3804" s="214"/>
    </row>
    <row r="3805" spans="1:7" x14ac:dyDescent="0.2">
      <c r="A3805" s="213"/>
      <c r="B3805" s="214"/>
      <c r="C3805" s="213"/>
      <c r="D3805" s="213"/>
      <c r="E3805" s="214"/>
      <c r="F3805" s="214"/>
      <c r="G3805" s="214"/>
    </row>
    <row r="3806" spans="1:7" x14ac:dyDescent="0.2">
      <c r="A3806" s="213"/>
      <c r="B3806" s="214"/>
      <c r="C3806" s="213"/>
      <c r="D3806" s="213"/>
      <c r="E3806" s="214"/>
      <c r="F3806" s="214"/>
      <c r="G3806" s="214"/>
    </row>
    <row r="3807" spans="1:7" x14ac:dyDescent="0.2">
      <c r="A3807" s="213"/>
      <c r="B3807" s="214"/>
      <c r="C3807" s="213"/>
      <c r="D3807" s="213"/>
      <c r="E3807" s="214"/>
      <c r="F3807" s="214"/>
      <c r="G3807" s="214"/>
    </row>
    <row r="3808" spans="1:7" x14ac:dyDescent="0.2">
      <c r="A3808" s="213"/>
      <c r="B3808" s="214"/>
      <c r="C3808" s="213"/>
      <c r="D3808" s="213"/>
      <c r="E3808" s="214"/>
      <c r="F3808" s="214"/>
      <c r="G3808" s="214"/>
    </row>
    <row r="3809" spans="1:7" x14ac:dyDescent="0.2">
      <c r="A3809" s="213"/>
      <c r="B3809" s="214"/>
      <c r="C3809" s="213"/>
      <c r="D3809" s="213"/>
      <c r="E3809" s="214"/>
      <c r="F3809" s="214"/>
      <c r="G3809" s="214"/>
    </row>
    <row r="3810" spans="1:7" x14ac:dyDescent="0.2">
      <c r="A3810" s="213"/>
      <c r="B3810" s="214"/>
      <c r="C3810" s="213"/>
      <c r="D3810" s="213"/>
      <c r="E3810" s="214"/>
      <c r="F3810" s="214"/>
      <c r="G3810" s="214"/>
    </row>
    <row r="3811" spans="1:7" x14ac:dyDescent="0.2">
      <c r="A3811" s="213"/>
      <c r="B3811" s="214"/>
      <c r="C3811" s="213"/>
      <c r="D3811" s="213"/>
      <c r="E3811" s="214"/>
      <c r="F3811" s="214"/>
      <c r="G3811" s="214"/>
    </row>
    <row r="3812" spans="1:7" x14ac:dyDescent="0.2">
      <c r="A3812" s="213"/>
      <c r="B3812" s="214"/>
      <c r="C3812" s="213"/>
      <c r="D3812" s="213"/>
      <c r="E3812" s="214"/>
      <c r="F3812" s="214"/>
      <c r="G3812" s="214"/>
    </row>
    <row r="3813" spans="1:7" x14ac:dyDescent="0.2">
      <c r="A3813" s="213"/>
      <c r="B3813" s="214"/>
      <c r="C3813" s="213"/>
      <c r="D3813" s="213"/>
      <c r="E3813" s="214"/>
      <c r="F3813" s="214"/>
      <c r="G3813" s="214"/>
    </row>
    <row r="3814" spans="1:7" x14ac:dyDescent="0.2">
      <c r="A3814" s="213"/>
      <c r="B3814" s="214"/>
      <c r="C3814" s="213"/>
      <c r="D3814" s="213"/>
      <c r="E3814" s="214"/>
      <c r="F3814" s="214"/>
      <c r="G3814" s="214"/>
    </row>
    <row r="3815" spans="1:7" x14ac:dyDescent="0.2">
      <c r="A3815" s="213"/>
      <c r="B3815" s="214"/>
      <c r="C3815" s="213"/>
      <c r="D3815" s="213"/>
      <c r="E3815" s="214"/>
      <c r="F3815" s="214"/>
      <c r="G3815" s="214"/>
    </row>
    <row r="3816" spans="1:7" x14ac:dyDescent="0.2">
      <c r="A3816" s="213"/>
      <c r="B3816" s="214"/>
      <c r="C3816" s="213"/>
      <c r="D3816" s="213"/>
      <c r="E3816" s="214"/>
      <c r="F3816" s="214"/>
      <c r="G3816" s="214"/>
    </row>
    <row r="3817" spans="1:7" x14ac:dyDescent="0.2">
      <c r="A3817" s="213"/>
      <c r="B3817" s="214"/>
      <c r="C3817" s="213"/>
      <c r="D3817" s="213"/>
      <c r="E3817" s="214"/>
      <c r="F3817" s="214"/>
      <c r="G3817" s="214"/>
    </row>
    <row r="3818" spans="1:7" x14ac:dyDescent="0.2">
      <c r="A3818" s="213"/>
      <c r="B3818" s="214"/>
      <c r="C3818" s="213"/>
      <c r="D3818" s="213"/>
      <c r="E3818" s="214"/>
      <c r="F3818" s="214"/>
      <c r="G3818" s="214"/>
    </row>
    <row r="3819" spans="1:7" x14ac:dyDescent="0.2">
      <c r="A3819" s="213"/>
      <c r="B3819" s="214"/>
      <c r="C3819" s="213"/>
      <c r="D3819" s="213"/>
      <c r="E3819" s="214"/>
      <c r="F3819" s="214"/>
      <c r="G3819" s="214"/>
    </row>
    <row r="3820" spans="1:7" x14ac:dyDescent="0.2">
      <c r="A3820" s="213"/>
      <c r="B3820" s="214"/>
      <c r="C3820" s="213"/>
      <c r="D3820" s="213"/>
      <c r="E3820" s="214"/>
      <c r="F3820" s="214"/>
      <c r="G3820" s="214"/>
    </row>
    <row r="3821" spans="1:7" x14ac:dyDescent="0.2">
      <c r="A3821" s="213"/>
      <c r="B3821" s="214"/>
      <c r="C3821" s="213"/>
      <c r="D3821" s="213"/>
      <c r="E3821" s="214"/>
      <c r="F3821" s="214"/>
      <c r="G3821" s="214"/>
    </row>
    <row r="3822" spans="1:7" x14ac:dyDescent="0.2">
      <c r="A3822" s="213"/>
      <c r="B3822" s="214"/>
      <c r="C3822" s="213"/>
      <c r="D3822" s="213"/>
      <c r="E3822" s="214"/>
      <c r="F3822" s="214"/>
      <c r="G3822" s="214"/>
    </row>
    <row r="3823" spans="1:7" x14ac:dyDescent="0.2">
      <c r="A3823" s="213"/>
      <c r="B3823" s="214"/>
      <c r="C3823" s="213"/>
      <c r="D3823" s="213"/>
      <c r="E3823" s="214"/>
      <c r="F3823" s="214"/>
      <c r="G3823" s="214"/>
    </row>
    <row r="3824" spans="1:7" x14ac:dyDescent="0.2">
      <c r="A3824" s="213"/>
      <c r="B3824" s="214"/>
      <c r="C3824" s="213"/>
      <c r="D3824" s="213"/>
      <c r="E3824" s="214"/>
      <c r="F3824" s="214"/>
      <c r="G3824" s="214"/>
    </row>
    <row r="3825" spans="1:7" x14ac:dyDescent="0.2">
      <c r="A3825" s="213"/>
      <c r="B3825" s="214"/>
      <c r="C3825" s="213"/>
      <c r="D3825" s="213"/>
      <c r="E3825" s="214"/>
      <c r="F3825" s="214"/>
      <c r="G3825" s="214"/>
    </row>
    <row r="3826" spans="1:7" x14ac:dyDescent="0.2">
      <c r="A3826" s="213"/>
      <c r="B3826" s="214"/>
      <c r="C3826" s="213"/>
      <c r="D3826" s="213"/>
      <c r="E3826" s="214"/>
      <c r="F3826" s="214"/>
      <c r="G3826" s="214"/>
    </row>
    <row r="3827" spans="1:7" x14ac:dyDescent="0.2">
      <c r="A3827" s="213"/>
      <c r="B3827" s="214"/>
      <c r="C3827" s="213"/>
      <c r="D3827" s="213"/>
      <c r="E3827" s="214"/>
      <c r="F3827" s="214"/>
      <c r="G3827" s="214"/>
    </row>
    <row r="3828" spans="1:7" x14ac:dyDescent="0.2">
      <c r="A3828" s="213"/>
      <c r="B3828" s="214"/>
      <c r="C3828" s="213"/>
      <c r="D3828" s="213"/>
      <c r="E3828" s="214"/>
      <c r="F3828" s="214"/>
      <c r="G3828" s="214"/>
    </row>
    <row r="3829" spans="1:7" x14ac:dyDescent="0.2">
      <c r="A3829" s="213"/>
      <c r="B3829" s="214"/>
      <c r="C3829" s="213"/>
      <c r="D3829" s="213"/>
      <c r="E3829" s="214"/>
      <c r="F3829" s="214"/>
      <c r="G3829" s="214"/>
    </row>
    <row r="3830" spans="1:7" x14ac:dyDescent="0.2">
      <c r="A3830" s="213"/>
      <c r="B3830" s="214"/>
      <c r="C3830" s="213"/>
      <c r="D3830" s="213"/>
      <c r="E3830" s="214"/>
      <c r="F3830" s="214"/>
      <c r="G3830" s="214"/>
    </row>
    <row r="3831" spans="1:7" x14ac:dyDescent="0.2">
      <c r="A3831" s="213"/>
      <c r="B3831" s="214"/>
      <c r="C3831" s="213"/>
      <c r="D3831" s="213"/>
      <c r="E3831" s="214"/>
      <c r="F3831" s="214"/>
      <c r="G3831" s="214"/>
    </row>
    <row r="3832" spans="1:7" x14ac:dyDescent="0.2">
      <c r="A3832" s="213"/>
      <c r="B3832" s="214"/>
      <c r="C3832" s="213"/>
      <c r="D3832" s="213"/>
      <c r="E3832" s="214"/>
      <c r="F3832" s="214"/>
      <c r="G3832" s="214"/>
    </row>
    <row r="3833" spans="1:7" x14ac:dyDescent="0.2">
      <c r="A3833" s="213"/>
      <c r="B3833" s="214"/>
      <c r="C3833" s="213"/>
      <c r="D3833" s="213"/>
      <c r="E3833" s="214"/>
      <c r="F3833" s="214"/>
      <c r="G3833" s="214"/>
    </row>
    <row r="3834" spans="1:7" x14ac:dyDescent="0.2">
      <c r="A3834" s="213"/>
      <c r="B3834" s="214"/>
      <c r="C3834" s="213"/>
      <c r="D3834" s="213"/>
      <c r="E3834" s="214"/>
      <c r="F3834" s="214"/>
      <c r="G3834" s="214"/>
    </row>
    <row r="3835" spans="1:7" x14ac:dyDescent="0.2">
      <c r="A3835" s="213"/>
      <c r="B3835" s="214"/>
      <c r="C3835" s="213"/>
      <c r="D3835" s="213"/>
      <c r="E3835" s="214"/>
      <c r="F3835" s="214"/>
      <c r="G3835" s="214"/>
    </row>
    <row r="3836" spans="1:7" x14ac:dyDescent="0.2">
      <c r="A3836" s="213"/>
      <c r="B3836" s="214"/>
      <c r="C3836" s="213"/>
      <c r="D3836" s="213"/>
      <c r="E3836" s="214"/>
      <c r="F3836" s="214"/>
      <c r="G3836" s="214"/>
    </row>
    <row r="3837" spans="1:7" x14ac:dyDescent="0.2">
      <c r="A3837" s="213"/>
      <c r="B3837" s="214"/>
      <c r="C3837" s="213"/>
      <c r="D3837" s="213"/>
      <c r="E3837" s="214"/>
      <c r="F3837" s="214"/>
      <c r="G3837" s="214"/>
    </row>
    <row r="3838" spans="1:7" x14ac:dyDescent="0.2">
      <c r="A3838" s="213"/>
      <c r="B3838" s="214"/>
      <c r="C3838" s="213"/>
      <c r="D3838" s="213"/>
      <c r="E3838" s="214"/>
      <c r="F3838" s="214"/>
      <c r="G3838" s="214"/>
    </row>
    <row r="3839" spans="1:7" x14ac:dyDescent="0.2">
      <c r="A3839" s="213"/>
      <c r="B3839" s="214"/>
      <c r="C3839" s="213"/>
      <c r="D3839" s="213"/>
      <c r="E3839" s="214"/>
      <c r="F3839" s="214"/>
      <c r="G3839" s="214"/>
    </row>
    <row r="3840" spans="1:7" x14ac:dyDescent="0.2">
      <c r="A3840" s="213"/>
      <c r="B3840" s="214"/>
      <c r="C3840" s="213"/>
      <c r="D3840" s="213"/>
      <c r="E3840" s="214"/>
      <c r="F3840" s="214"/>
      <c r="G3840" s="214"/>
    </row>
    <row r="3841" spans="1:7" x14ac:dyDescent="0.2">
      <c r="A3841" s="213"/>
      <c r="B3841" s="214"/>
      <c r="C3841" s="213"/>
      <c r="D3841" s="213"/>
      <c r="E3841" s="214"/>
      <c r="F3841" s="214"/>
      <c r="G3841" s="214"/>
    </row>
    <row r="3842" spans="1:7" x14ac:dyDescent="0.2">
      <c r="A3842" s="213"/>
      <c r="B3842" s="214"/>
      <c r="C3842" s="213"/>
      <c r="D3842" s="213"/>
      <c r="E3842" s="214"/>
      <c r="F3842" s="214"/>
      <c r="G3842" s="214"/>
    </row>
    <row r="3843" spans="1:7" x14ac:dyDescent="0.2">
      <c r="A3843" s="213"/>
      <c r="B3843" s="214"/>
      <c r="C3843" s="213"/>
      <c r="D3843" s="213"/>
      <c r="E3843" s="214"/>
      <c r="F3843" s="214"/>
      <c r="G3843" s="214"/>
    </row>
    <row r="3844" spans="1:7" x14ac:dyDescent="0.2">
      <c r="A3844" s="213"/>
      <c r="B3844" s="214"/>
      <c r="C3844" s="213"/>
      <c r="D3844" s="213"/>
      <c r="E3844" s="214"/>
      <c r="F3844" s="214"/>
      <c r="G3844" s="214"/>
    </row>
    <row r="3845" spans="1:7" x14ac:dyDescent="0.2">
      <c r="A3845" s="213"/>
      <c r="B3845" s="214"/>
      <c r="C3845" s="213"/>
      <c r="D3845" s="213"/>
      <c r="E3845" s="214"/>
      <c r="F3845" s="214"/>
      <c r="G3845" s="214"/>
    </row>
    <row r="3846" spans="1:7" x14ac:dyDescent="0.2">
      <c r="A3846" s="213"/>
      <c r="B3846" s="214"/>
      <c r="C3846" s="213"/>
      <c r="D3846" s="213"/>
      <c r="E3846" s="214"/>
      <c r="F3846" s="214"/>
      <c r="G3846" s="214"/>
    </row>
    <row r="3847" spans="1:7" x14ac:dyDescent="0.2">
      <c r="A3847" s="213"/>
      <c r="B3847" s="214"/>
      <c r="C3847" s="213"/>
      <c r="D3847" s="213"/>
      <c r="E3847" s="214"/>
      <c r="F3847" s="214"/>
      <c r="G3847" s="214"/>
    </row>
    <row r="3848" spans="1:7" x14ac:dyDescent="0.2">
      <c r="A3848" s="213"/>
      <c r="B3848" s="214"/>
      <c r="C3848" s="213"/>
      <c r="D3848" s="213"/>
      <c r="E3848" s="214"/>
      <c r="F3848" s="214"/>
      <c r="G3848" s="214"/>
    </row>
    <row r="3849" spans="1:7" x14ac:dyDescent="0.2">
      <c r="A3849" s="213"/>
      <c r="B3849" s="214"/>
      <c r="C3849" s="213"/>
      <c r="D3849" s="213"/>
      <c r="E3849" s="214"/>
      <c r="F3849" s="214"/>
      <c r="G3849" s="214"/>
    </row>
    <row r="3850" spans="1:7" x14ac:dyDescent="0.2">
      <c r="A3850" s="213"/>
      <c r="B3850" s="214"/>
      <c r="C3850" s="213"/>
      <c r="D3850" s="213"/>
      <c r="E3850" s="214"/>
      <c r="F3850" s="214"/>
      <c r="G3850" s="214"/>
    </row>
    <row r="3851" spans="1:7" x14ac:dyDescent="0.2">
      <c r="A3851" s="213"/>
      <c r="B3851" s="214"/>
      <c r="C3851" s="213"/>
      <c r="D3851" s="213"/>
      <c r="E3851" s="214"/>
      <c r="F3851" s="214"/>
      <c r="G3851" s="214"/>
    </row>
    <row r="3852" spans="1:7" x14ac:dyDescent="0.2">
      <c r="A3852" s="213"/>
      <c r="B3852" s="214"/>
      <c r="C3852" s="213"/>
      <c r="D3852" s="213"/>
      <c r="E3852" s="214"/>
      <c r="F3852" s="214"/>
      <c r="G3852" s="214"/>
    </row>
    <row r="3853" spans="1:7" x14ac:dyDescent="0.2">
      <c r="A3853" s="213"/>
      <c r="B3853" s="214"/>
      <c r="C3853" s="213"/>
      <c r="D3853" s="213"/>
      <c r="E3853" s="214"/>
      <c r="F3853" s="214"/>
      <c r="G3853" s="214"/>
    </row>
    <row r="3854" spans="1:7" x14ac:dyDescent="0.2">
      <c r="A3854" s="213"/>
      <c r="B3854" s="214"/>
      <c r="C3854" s="213"/>
      <c r="D3854" s="213"/>
      <c r="E3854" s="214"/>
      <c r="F3854" s="214"/>
      <c r="G3854" s="214"/>
    </row>
    <row r="3855" spans="1:7" x14ac:dyDescent="0.2">
      <c r="A3855" s="213"/>
      <c r="B3855" s="214"/>
      <c r="C3855" s="213"/>
      <c r="D3855" s="213"/>
      <c r="E3855" s="214"/>
      <c r="F3855" s="214"/>
      <c r="G3855" s="214"/>
    </row>
    <row r="3856" spans="1:7" x14ac:dyDescent="0.2">
      <c r="A3856" s="213"/>
      <c r="B3856" s="214"/>
      <c r="C3856" s="213"/>
      <c r="D3856" s="213"/>
      <c r="E3856" s="214"/>
      <c r="F3856" s="214"/>
      <c r="G3856" s="214"/>
    </row>
    <row r="3857" spans="1:7" x14ac:dyDescent="0.2">
      <c r="A3857" s="213"/>
      <c r="B3857" s="214"/>
      <c r="C3857" s="213"/>
      <c r="D3857" s="213"/>
      <c r="E3857" s="214"/>
      <c r="F3857" s="214"/>
      <c r="G3857" s="214"/>
    </row>
    <row r="3858" spans="1:7" x14ac:dyDescent="0.2">
      <c r="A3858" s="213"/>
      <c r="B3858" s="214"/>
      <c r="C3858" s="213"/>
      <c r="D3858" s="213"/>
      <c r="E3858" s="214"/>
      <c r="F3858" s="214"/>
      <c r="G3858" s="214"/>
    </row>
    <row r="3859" spans="1:7" x14ac:dyDescent="0.2">
      <c r="A3859" s="213"/>
      <c r="B3859" s="214"/>
      <c r="C3859" s="213"/>
      <c r="D3859" s="213"/>
      <c r="E3859" s="214"/>
      <c r="F3859" s="214"/>
      <c r="G3859" s="214"/>
    </row>
    <row r="3860" spans="1:7" x14ac:dyDescent="0.2">
      <c r="A3860" s="213"/>
      <c r="B3860" s="214"/>
      <c r="C3860" s="213"/>
      <c r="D3860" s="213"/>
      <c r="E3860" s="214"/>
      <c r="F3860" s="214"/>
      <c r="G3860" s="214"/>
    </row>
    <row r="3861" spans="1:7" x14ac:dyDescent="0.2">
      <c r="A3861" s="213"/>
      <c r="B3861" s="214"/>
      <c r="C3861" s="213"/>
      <c r="D3861" s="213"/>
      <c r="E3861" s="214"/>
      <c r="F3861" s="214"/>
      <c r="G3861" s="214"/>
    </row>
    <row r="3862" spans="1:7" x14ac:dyDescent="0.2">
      <c r="A3862" s="213"/>
      <c r="B3862" s="214"/>
      <c r="C3862" s="213"/>
      <c r="D3862" s="213"/>
      <c r="E3862" s="214"/>
      <c r="F3862" s="214"/>
      <c r="G3862" s="214"/>
    </row>
    <row r="3863" spans="1:7" x14ac:dyDescent="0.2">
      <c r="A3863" s="213"/>
      <c r="B3863" s="214"/>
      <c r="C3863" s="213"/>
      <c r="D3863" s="213"/>
      <c r="E3863" s="214"/>
      <c r="F3863" s="214"/>
      <c r="G3863" s="214"/>
    </row>
    <row r="3864" spans="1:7" x14ac:dyDescent="0.2">
      <c r="A3864" s="213"/>
      <c r="B3864" s="214"/>
      <c r="C3864" s="213"/>
      <c r="D3864" s="213"/>
      <c r="E3864" s="214"/>
      <c r="F3864" s="214"/>
      <c r="G3864" s="214"/>
    </row>
    <row r="3865" spans="1:7" x14ac:dyDescent="0.2">
      <c r="A3865" s="213"/>
      <c r="B3865" s="214"/>
      <c r="C3865" s="213"/>
      <c r="D3865" s="213"/>
      <c r="E3865" s="214"/>
      <c r="F3865" s="214"/>
      <c r="G3865" s="214"/>
    </row>
    <row r="3866" spans="1:7" x14ac:dyDescent="0.2">
      <c r="A3866" s="213"/>
      <c r="B3866" s="214"/>
      <c r="C3866" s="213"/>
      <c r="D3866" s="213"/>
      <c r="E3866" s="214"/>
      <c r="F3866" s="214"/>
      <c r="G3866" s="214"/>
    </row>
    <row r="3867" spans="1:7" x14ac:dyDescent="0.2">
      <c r="A3867" s="213"/>
      <c r="B3867" s="214"/>
      <c r="C3867" s="213"/>
      <c r="D3867" s="213"/>
      <c r="E3867" s="214"/>
      <c r="F3867" s="214"/>
      <c r="G3867" s="214"/>
    </row>
    <row r="3868" spans="1:7" x14ac:dyDescent="0.2">
      <c r="A3868" s="213"/>
      <c r="B3868" s="214"/>
      <c r="C3868" s="213"/>
      <c r="D3868" s="213"/>
      <c r="E3868" s="214"/>
      <c r="F3868" s="214"/>
      <c r="G3868" s="214"/>
    </row>
    <row r="3869" spans="1:7" x14ac:dyDescent="0.2">
      <c r="A3869" s="213"/>
      <c r="B3869" s="214"/>
      <c r="C3869" s="213"/>
      <c r="D3869" s="213"/>
      <c r="E3869" s="214"/>
      <c r="F3869" s="214"/>
      <c r="G3869" s="214"/>
    </row>
    <row r="3870" spans="1:7" x14ac:dyDescent="0.2">
      <c r="A3870" s="213"/>
      <c r="B3870" s="214"/>
      <c r="C3870" s="213"/>
      <c r="D3870" s="213"/>
      <c r="E3870" s="214"/>
      <c r="F3870" s="214"/>
      <c r="G3870" s="214"/>
    </row>
    <row r="3871" spans="1:7" x14ac:dyDescent="0.2">
      <c r="A3871" s="213"/>
      <c r="B3871" s="214"/>
      <c r="C3871" s="213"/>
      <c r="D3871" s="213"/>
      <c r="E3871" s="214"/>
      <c r="F3871" s="214"/>
      <c r="G3871" s="214"/>
    </row>
    <row r="3872" spans="1:7" x14ac:dyDescent="0.2">
      <c r="A3872" s="213"/>
      <c r="B3872" s="214"/>
      <c r="C3872" s="213"/>
      <c r="D3872" s="213"/>
      <c r="E3872" s="214"/>
      <c r="F3872" s="214"/>
      <c r="G3872" s="214"/>
    </row>
    <row r="3873" spans="1:7" x14ac:dyDescent="0.2">
      <c r="A3873" s="213"/>
      <c r="B3873" s="214"/>
      <c r="C3873" s="213"/>
      <c r="D3873" s="213"/>
      <c r="E3873" s="214"/>
      <c r="F3873" s="214"/>
      <c r="G3873" s="214"/>
    </row>
    <row r="3874" spans="1:7" x14ac:dyDescent="0.2">
      <c r="A3874" s="213"/>
      <c r="B3874" s="214"/>
      <c r="C3874" s="213"/>
      <c r="D3874" s="213"/>
      <c r="E3874" s="214"/>
      <c r="F3874" s="214"/>
      <c r="G3874" s="214"/>
    </row>
    <row r="3875" spans="1:7" x14ac:dyDescent="0.2">
      <c r="A3875" s="213"/>
      <c r="B3875" s="214"/>
      <c r="C3875" s="213"/>
      <c r="D3875" s="213"/>
      <c r="E3875" s="214"/>
      <c r="F3875" s="214"/>
      <c r="G3875" s="214"/>
    </row>
    <row r="3876" spans="1:7" x14ac:dyDescent="0.2">
      <c r="A3876" s="213"/>
      <c r="B3876" s="214"/>
      <c r="C3876" s="213"/>
      <c r="D3876" s="213"/>
      <c r="E3876" s="214"/>
      <c r="F3876" s="214"/>
      <c r="G3876" s="214"/>
    </row>
    <row r="3877" spans="1:7" x14ac:dyDescent="0.2">
      <c r="A3877" s="213"/>
      <c r="B3877" s="214"/>
      <c r="C3877" s="213"/>
      <c r="D3877" s="213"/>
      <c r="E3877" s="214"/>
      <c r="F3877" s="214"/>
      <c r="G3877" s="214"/>
    </row>
    <row r="3878" spans="1:7" x14ac:dyDescent="0.2">
      <c r="A3878" s="213"/>
      <c r="B3878" s="214"/>
      <c r="C3878" s="213"/>
      <c r="D3878" s="213"/>
      <c r="E3878" s="214"/>
      <c r="F3878" s="214"/>
      <c r="G3878" s="214"/>
    </row>
    <row r="3879" spans="1:7" x14ac:dyDescent="0.2">
      <c r="A3879" s="213"/>
      <c r="B3879" s="214"/>
      <c r="C3879" s="213"/>
      <c r="D3879" s="213"/>
      <c r="E3879" s="214"/>
      <c r="F3879" s="214"/>
      <c r="G3879" s="214"/>
    </row>
    <row r="3880" spans="1:7" x14ac:dyDescent="0.2">
      <c r="A3880" s="213"/>
      <c r="B3880" s="214"/>
      <c r="C3880" s="213"/>
      <c r="D3880" s="213"/>
      <c r="E3880" s="214"/>
      <c r="F3880" s="214"/>
      <c r="G3880" s="214"/>
    </row>
    <row r="3881" spans="1:7" x14ac:dyDescent="0.2">
      <c r="A3881" s="213"/>
      <c r="B3881" s="214"/>
      <c r="C3881" s="213"/>
      <c r="D3881" s="213"/>
      <c r="E3881" s="214"/>
      <c r="F3881" s="214"/>
      <c r="G3881" s="214"/>
    </row>
    <row r="3882" spans="1:7" x14ac:dyDescent="0.2">
      <c r="A3882" s="213"/>
      <c r="B3882" s="214"/>
      <c r="C3882" s="213"/>
      <c r="D3882" s="213"/>
      <c r="E3882" s="214"/>
      <c r="F3882" s="214"/>
      <c r="G3882" s="214"/>
    </row>
    <row r="3883" spans="1:7" x14ac:dyDescent="0.2">
      <c r="A3883" s="213"/>
      <c r="B3883" s="214"/>
      <c r="C3883" s="213"/>
      <c r="D3883" s="213"/>
      <c r="E3883" s="214"/>
      <c r="F3883" s="214"/>
      <c r="G3883" s="214"/>
    </row>
    <row r="3884" spans="1:7" x14ac:dyDescent="0.2">
      <c r="A3884" s="213"/>
      <c r="B3884" s="214"/>
      <c r="C3884" s="213"/>
      <c r="D3884" s="213"/>
      <c r="E3884" s="214"/>
      <c r="F3884" s="214"/>
      <c r="G3884" s="214"/>
    </row>
    <row r="3885" spans="1:7" x14ac:dyDescent="0.2">
      <c r="A3885" s="213"/>
      <c r="B3885" s="214"/>
      <c r="C3885" s="213"/>
      <c r="D3885" s="213"/>
      <c r="E3885" s="214"/>
      <c r="F3885" s="214"/>
      <c r="G3885" s="214"/>
    </row>
    <row r="3886" spans="1:7" x14ac:dyDescent="0.2">
      <c r="A3886" s="213"/>
      <c r="B3886" s="214"/>
      <c r="C3886" s="213"/>
      <c r="D3886" s="213"/>
      <c r="E3886" s="214"/>
      <c r="F3886" s="214"/>
      <c r="G3886" s="214"/>
    </row>
    <row r="3887" spans="1:7" x14ac:dyDescent="0.2">
      <c r="A3887" s="213"/>
      <c r="B3887" s="214"/>
      <c r="C3887" s="213"/>
      <c r="D3887" s="213"/>
      <c r="E3887" s="214"/>
      <c r="F3887" s="214"/>
      <c r="G3887" s="214"/>
    </row>
    <row r="3888" spans="1:7" x14ac:dyDescent="0.2">
      <c r="A3888" s="213"/>
      <c r="B3888" s="214"/>
      <c r="C3888" s="213"/>
      <c r="D3888" s="213"/>
      <c r="E3888" s="214"/>
      <c r="F3888" s="214"/>
      <c r="G3888" s="214"/>
    </row>
    <row r="3889" spans="1:7" x14ac:dyDescent="0.2">
      <c r="A3889" s="213"/>
      <c r="B3889" s="214"/>
      <c r="C3889" s="213"/>
      <c r="D3889" s="213"/>
      <c r="E3889" s="214"/>
      <c r="F3889" s="214"/>
      <c r="G3889" s="214"/>
    </row>
    <row r="3890" spans="1:7" x14ac:dyDescent="0.2">
      <c r="A3890" s="213"/>
      <c r="B3890" s="214"/>
      <c r="C3890" s="213"/>
      <c r="D3890" s="213"/>
      <c r="E3890" s="214"/>
      <c r="F3890" s="214"/>
      <c r="G3890" s="214"/>
    </row>
    <row r="3891" spans="1:7" x14ac:dyDescent="0.2">
      <c r="A3891" s="213"/>
      <c r="B3891" s="214"/>
      <c r="C3891" s="213"/>
      <c r="D3891" s="213"/>
      <c r="E3891" s="214"/>
      <c r="F3891" s="214"/>
      <c r="G3891" s="214"/>
    </row>
    <row r="3892" spans="1:7" x14ac:dyDescent="0.2">
      <c r="A3892" s="213"/>
      <c r="B3892" s="214"/>
      <c r="C3892" s="213"/>
      <c r="D3892" s="213"/>
      <c r="E3892" s="214"/>
      <c r="F3892" s="214"/>
      <c r="G3892" s="214"/>
    </row>
    <row r="3893" spans="1:7" x14ac:dyDescent="0.2">
      <c r="A3893" s="213"/>
      <c r="B3893" s="214"/>
      <c r="C3893" s="213"/>
      <c r="D3893" s="213"/>
      <c r="E3893" s="214"/>
      <c r="F3893" s="214"/>
      <c r="G3893" s="214"/>
    </row>
    <row r="3894" spans="1:7" x14ac:dyDescent="0.2">
      <c r="A3894" s="213"/>
      <c r="B3894" s="214"/>
      <c r="C3894" s="213"/>
      <c r="D3894" s="213"/>
      <c r="E3894" s="214"/>
      <c r="F3894" s="214"/>
      <c r="G3894" s="214"/>
    </row>
    <row r="3895" spans="1:7" x14ac:dyDescent="0.2">
      <c r="A3895" s="213"/>
      <c r="B3895" s="214"/>
      <c r="C3895" s="213"/>
      <c r="D3895" s="213"/>
      <c r="E3895" s="214"/>
      <c r="F3895" s="214"/>
      <c r="G3895" s="214"/>
    </row>
    <row r="3896" spans="1:7" x14ac:dyDescent="0.2">
      <c r="A3896" s="213"/>
      <c r="B3896" s="214"/>
      <c r="C3896" s="213"/>
      <c r="D3896" s="213"/>
      <c r="E3896" s="214"/>
      <c r="F3896" s="214"/>
      <c r="G3896" s="214"/>
    </row>
    <row r="3897" spans="1:7" x14ac:dyDescent="0.2">
      <c r="A3897" s="213"/>
      <c r="B3897" s="214"/>
      <c r="C3897" s="213"/>
      <c r="D3897" s="213"/>
      <c r="E3897" s="214"/>
      <c r="F3897" s="214"/>
      <c r="G3897" s="214"/>
    </row>
    <row r="3898" spans="1:7" x14ac:dyDescent="0.2">
      <c r="A3898" s="213"/>
      <c r="B3898" s="214"/>
      <c r="C3898" s="213"/>
      <c r="D3898" s="213"/>
      <c r="E3898" s="214"/>
      <c r="F3898" s="214"/>
      <c r="G3898" s="214"/>
    </row>
    <row r="3899" spans="1:7" x14ac:dyDescent="0.2">
      <c r="A3899" s="213"/>
      <c r="B3899" s="214"/>
      <c r="C3899" s="213"/>
      <c r="D3899" s="213"/>
      <c r="E3899" s="214"/>
      <c r="F3899" s="214"/>
      <c r="G3899" s="214"/>
    </row>
    <row r="3900" spans="1:7" x14ac:dyDescent="0.2">
      <c r="A3900" s="213"/>
      <c r="B3900" s="214"/>
      <c r="C3900" s="213"/>
      <c r="D3900" s="213"/>
      <c r="E3900" s="214"/>
      <c r="F3900" s="214"/>
      <c r="G3900" s="214"/>
    </row>
    <row r="3901" spans="1:7" x14ac:dyDescent="0.2">
      <c r="A3901" s="213"/>
      <c r="B3901" s="214"/>
      <c r="C3901" s="213"/>
      <c r="D3901" s="213"/>
      <c r="E3901" s="214"/>
      <c r="F3901" s="214"/>
      <c r="G3901" s="214"/>
    </row>
    <row r="3902" spans="1:7" x14ac:dyDescent="0.2">
      <c r="A3902" s="213"/>
      <c r="B3902" s="214"/>
      <c r="C3902" s="213"/>
      <c r="D3902" s="213"/>
      <c r="E3902" s="214"/>
      <c r="F3902" s="214"/>
      <c r="G3902" s="214"/>
    </row>
    <row r="3903" spans="1:7" x14ac:dyDescent="0.2">
      <c r="A3903" s="213"/>
      <c r="B3903" s="214"/>
      <c r="C3903" s="213"/>
      <c r="D3903" s="213"/>
      <c r="E3903" s="214"/>
      <c r="F3903" s="214"/>
      <c r="G3903" s="214"/>
    </row>
    <row r="3904" spans="1:7" x14ac:dyDescent="0.2">
      <c r="A3904" s="213"/>
      <c r="B3904" s="214"/>
      <c r="C3904" s="213"/>
      <c r="D3904" s="213"/>
      <c r="E3904" s="214"/>
      <c r="F3904" s="214"/>
      <c r="G3904" s="214"/>
    </row>
    <row r="3905" spans="1:7" x14ac:dyDescent="0.2">
      <c r="A3905" s="213"/>
      <c r="B3905" s="214"/>
      <c r="C3905" s="213"/>
      <c r="D3905" s="213"/>
      <c r="E3905" s="214"/>
      <c r="F3905" s="214"/>
      <c r="G3905" s="214"/>
    </row>
    <row r="3906" spans="1:7" x14ac:dyDescent="0.2">
      <c r="A3906" s="213"/>
      <c r="B3906" s="214"/>
      <c r="C3906" s="213"/>
      <c r="D3906" s="213"/>
      <c r="E3906" s="214"/>
      <c r="F3906" s="214"/>
      <c r="G3906" s="214"/>
    </row>
    <row r="3907" spans="1:7" x14ac:dyDescent="0.2">
      <c r="A3907" s="213"/>
      <c r="B3907" s="214"/>
      <c r="C3907" s="213"/>
      <c r="D3907" s="213"/>
      <c r="E3907" s="214"/>
      <c r="F3907" s="214"/>
      <c r="G3907" s="214"/>
    </row>
    <row r="3908" spans="1:7" x14ac:dyDescent="0.2">
      <c r="A3908" s="213"/>
      <c r="B3908" s="214"/>
      <c r="C3908" s="213"/>
      <c r="D3908" s="213"/>
      <c r="E3908" s="214"/>
      <c r="F3908" s="214"/>
      <c r="G3908" s="214"/>
    </row>
    <row r="3909" spans="1:7" x14ac:dyDescent="0.2">
      <c r="A3909" s="213"/>
      <c r="B3909" s="214"/>
      <c r="C3909" s="213"/>
      <c r="D3909" s="213"/>
      <c r="E3909" s="214"/>
      <c r="F3909" s="214"/>
      <c r="G3909" s="214"/>
    </row>
    <row r="3910" spans="1:7" x14ac:dyDescent="0.2">
      <c r="A3910" s="213"/>
      <c r="B3910" s="214"/>
      <c r="C3910" s="213"/>
      <c r="D3910" s="213"/>
      <c r="E3910" s="214"/>
      <c r="F3910" s="214"/>
      <c r="G3910" s="214"/>
    </row>
    <row r="3911" spans="1:7" x14ac:dyDescent="0.2">
      <c r="A3911" s="213"/>
      <c r="B3911" s="214"/>
      <c r="C3911" s="213"/>
      <c r="D3911" s="213"/>
      <c r="E3911" s="214"/>
      <c r="F3911" s="214"/>
      <c r="G3911" s="214"/>
    </row>
    <row r="3912" spans="1:7" x14ac:dyDescent="0.2">
      <c r="A3912" s="213"/>
      <c r="B3912" s="214"/>
      <c r="C3912" s="213"/>
      <c r="D3912" s="213"/>
      <c r="E3912" s="214"/>
      <c r="F3912" s="214"/>
      <c r="G3912" s="214"/>
    </row>
    <row r="3913" spans="1:7" x14ac:dyDescent="0.2">
      <c r="A3913" s="213"/>
      <c r="B3913" s="214"/>
      <c r="C3913" s="213"/>
      <c r="D3913" s="213"/>
      <c r="E3913" s="214"/>
      <c r="F3913" s="214"/>
      <c r="G3913" s="214"/>
    </row>
    <row r="3914" spans="1:7" x14ac:dyDescent="0.2">
      <c r="A3914" s="213"/>
      <c r="B3914" s="214"/>
      <c r="C3914" s="213"/>
      <c r="D3914" s="213"/>
      <c r="E3914" s="214"/>
      <c r="F3914" s="214"/>
      <c r="G3914" s="214"/>
    </row>
    <row r="3915" spans="1:7" x14ac:dyDescent="0.2">
      <c r="A3915" s="213"/>
      <c r="B3915" s="214"/>
      <c r="C3915" s="213"/>
      <c r="D3915" s="213"/>
      <c r="E3915" s="214"/>
      <c r="F3915" s="214"/>
      <c r="G3915" s="214"/>
    </row>
    <row r="3916" spans="1:7" x14ac:dyDescent="0.2">
      <c r="A3916" s="213"/>
      <c r="B3916" s="214"/>
      <c r="C3916" s="213"/>
      <c r="D3916" s="213"/>
      <c r="E3916" s="214"/>
      <c r="F3916" s="214"/>
      <c r="G3916" s="214"/>
    </row>
    <row r="3917" spans="1:7" x14ac:dyDescent="0.2">
      <c r="A3917" s="213"/>
      <c r="B3917" s="214"/>
      <c r="C3917" s="213"/>
      <c r="D3917" s="213"/>
      <c r="E3917" s="214"/>
      <c r="F3917" s="214"/>
      <c r="G3917" s="214"/>
    </row>
    <row r="3918" spans="1:7" x14ac:dyDescent="0.2">
      <c r="A3918" s="213"/>
      <c r="B3918" s="214"/>
      <c r="C3918" s="213"/>
      <c r="D3918" s="213"/>
      <c r="E3918" s="214"/>
      <c r="F3918" s="214"/>
      <c r="G3918" s="214"/>
    </row>
    <row r="3919" spans="1:7" x14ac:dyDescent="0.2">
      <c r="A3919" s="213"/>
      <c r="B3919" s="214"/>
      <c r="C3919" s="213"/>
      <c r="D3919" s="213"/>
      <c r="E3919" s="214"/>
      <c r="F3919" s="214"/>
      <c r="G3919" s="214"/>
    </row>
    <row r="3920" spans="1:7" x14ac:dyDescent="0.2">
      <c r="A3920" s="213"/>
      <c r="B3920" s="214"/>
      <c r="C3920" s="213"/>
      <c r="D3920" s="213"/>
      <c r="E3920" s="214"/>
      <c r="F3920" s="214"/>
      <c r="G3920" s="214"/>
    </row>
    <row r="3921" spans="1:7" x14ac:dyDescent="0.2">
      <c r="A3921" s="213"/>
      <c r="B3921" s="214"/>
      <c r="C3921" s="213"/>
      <c r="D3921" s="213"/>
      <c r="E3921" s="214"/>
      <c r="F3921" s="214"/>
      <c r="G3921" s="214"/>
    </row>
    <row r="3922" spans="1:7" x14ac:dyDescent="0.2">
      <c r="A3922" s="213"/>
      <c r="B3922" s="214"/>
      <c r="C3922" s="213"/>
      <c r="D3922" s="213"/>
      <c r="E3922" s="214"/>
      <c r="F3922" s="214"/>
      <c r="G3922" s="214"/>
    </row>
    <row r="3923" spans="1:7" x14ac:dyDescent="0.2">
      <c r="A3923" s="213"/>
      <c r="B3923" s="214"/>
      <c r="C3923" s="213"/>
      <c r="D3923" s="213"/>
      <c r="E3923" s="214"/>
      <c r="F3923" s="214"/>
      <c r="G3923" s="214"/>
    </row>
    <row r="3924" spans="1:7" x14ac:dyDescent="0.2">
      <c r="A3924" s="213"/>
      <c r="B3924" s="214"/>
      <c r="C3924" s="213"/>
      <c r="D3924" s="213"/>
      <c r="E3924" s="214"/>
      <c r="F3924" s="214"/>
      <c r="G3924" s="214"/>
    </row>
    <row r="3925" spans="1:7" x14ac:dyDescent="0.2">
      <c r="A3925" s="213"/>
      <c r="B3925" s="214"/>
      <c r="C3925" s="213"/>
      <c r="D3925" s="213"/>
      <c r="E3925" s="214"/>
      <c r="F3925" s="214"/>
      <c r="G3925" s="214"/>
    </row>
    <row r="3926" spans="1:7" x14ac:dyDescent="0.2">
      <c r="A3926" s="213"/>
      <c r="B3926" s="214"/>
      <c r="C3926" s="213"/>
      <c r="D3926" s="213"/>
      <c r="E3926" s="214"/>
      <c r="F3926" s="214"/>
      <c r="G3926" s="214"/>
    </row>
    <row r="3927" spans="1:7" x14ac:dyDescent="0.2">
      <c r="A3927" s="213"/>
      <c r="B3927" s="214"/>
      <c r="C3927" s="213"/>
      <c r="D3927" s="213"/>
      <c r="E3927" s="214"/>
      <c r="F3927" s="214"/>
      <c r="G3927" s="214"/>
    </row>
    <row r="3928" spans="1:7" x14ac:dyDescent="0.2">
      <c r="A3928" s="213"/>
      <c r="B3928" s="214"/>
      <c r="C3928" s="213"/>
      <c r="D3928" s="213"/>
      <c r="E3928" s="214"/>
      <c r="F3928" s="214"/>
      <c r="G3928" s="214"/>
    </row>
    <row r="3929" spans="1:7" x14ac:dyDescent="0.2">
      <c r="A3929" s="213"/>
      <c r="B3929" s="214"/>
      <c r="C3929" s="213"/>
      <c r="D3929" s="213"/>
      <c r="E3929" s="214"/>
      <c r="F3929" s="214"/>
      <c r="G3929" s="214"/>
    </row>
    <row r="3930" spans="1:7" x14ac:dyDescent="0.2">
      <c r="A3930" s="213"/>
      <c r="B3930" s="214"/>
      <c r="C3930" s="213"/>
      <c r="D3930" s="213"/>
      <c r="E3930" s="214"/>
      <c r="F3930" s="214"/>
      <c r="G3930" s="214"/>
    </row>
    <row r="3931" spans="1:7" x14ac:dyDescent="0.2">
      <c r="A3931" s="213"/>
      <c r="B3931" s="214"/>
      <c r="C3931" s="213"/>
      <c r="D3931" s="213"/>
      <c r="E3931" s="214"/>
      <c r="F3931" s="214"/>
      <c r="G3931" s="214"/>
    </row>
    <row r="3932" spans="1:7" x14ac:dyDescent="0.2">
      <c r="A3932" s="213"/>
      <c r="B3932" s="214"/>
      <c r="C3932" s="213"/>
      <c r="D3932" s="213"/>
      <c r="E3932" s="214"/>
      <c r="F3932" s="214"/>
      <c r="G3932" s="214"/>
    </row>
    <row r="3933" spans="1:7" x14ac:dyDescent="0.2">
      <c r="A3933" s="213"/>
      <c r="B3933" s="214"/>
      <c r="C3933" s="213"/>
      <c r="D3933" s="213"/>
      <c r="E3933" s="214"/>
      <c r="F3933" s="214"/>
      <c r="G3933" s="214"/>
    </row>
    <row r="3934" spans="1:7" x14ac:dyDescent="0.2">
      <c r="A3934" s="213"/>
      <c r="B3934" s="214"/>
      <c r="C3934" s="213"/>
      <c r="D3934" s="213"/>
      <c r="E3934" s="214"/>
      <c r="F3934" s="214"/>
      <c r="G3934" s="214"/>
    </row>
    <row r="3935" spans="1:7" x14ac:dyDescent="0.2">
      <c r="A3935" s="213"/>
      <c r="B3935" s="214"/>
      <c r="C3935" s="213"/>
      <c r="D3935" s="213"/>
      <c r="E3935" s="214"/>
      <c r="F3935" s="214"/>
      <c r="G3935" s="214"/>
    </row>
    <row r="3936" spans="1:7" x14ac:dyDescent="0.2">
      <c r="A3936" s="213"/>
      <c r="B3936" s="214"/>
      <c r="C3936" s="213"/>
      <c r="D3936" s="213"/>
      <c r="E3936" s="214"/>
      <c r="F3936" s="214"/>
      <c r="G3936" s="214"/>
    </row>
    <row r="3937" spans="1:7" x14ac:dyDescent="0.2">
      <c r="A3937" s="213"/>
      <c r="B3937" s="214"/>
      <c r="C3937" s="213"/>
      <c r="D3937" s="213"/>
      <c r="E3937" s="214"/>
      <c r="F3937" s="214"/>
      <c r="G3937" s="214"/>
    </row>
    <row r="3938" spans="1:7" x14ac:dyDescent="0.2">
      <c r="A3938" s="213"/>
      <c r="B3938" s="214"/>
      <c r="C3938" s="213"/>
      <c r="D3938" s="213"/>
      <c r="E3938" s="214"/>
      <c r="F3938" s="214"/>
      <c r="G3938" s="214"/>
    </row>
    <row r="3939" spans="1:7" x14ac:dyDescent="0.2">
      <c r="A3939" s="213"/>
      <c r="B3939" s="214"/>
      <c r="C3939" s="213"/>
      <c r="D3939" s="213"/>
      <c r="E3939" s="214"/>
      <c r="F3939" s="214"/>
      <c r="G3939" s="214"/>
    </row>
    <row r="3940" spans="1:7" x14ac:dyDescent="0.2">
      <c r="A3940" s="213"/>
      <c r="B3940" s="214"/>
      <c r="C3940" s="213"/>
      <c r="D3940" s="213"/>
      <c r="E3940" s="214"/>
      <c r="F3940" s="214"/>
      <c r="G3940" s="214"/>
    </row>
    <row r="3941" spans="1:7" x14ac:dyDescent="0.2">
      <c r="A3941" s="213"/>
      <c r="B3941" s="214"/>
      <c r="C3941" s="213"/>
      <c r="D3941" s="213"/>
      <c r="E3941" s="214"/>
      <c r="F3941" s="214"/>
      <c r="G3941" s="214"/>
    </row>
    <row r="3942" spans="1:7" x14ac:dyDescent="0.2">
      <c r="A3942" s="213"/>
      <c r="B3942" s="214"/>
      <c r="C3942" s="213"/>
      <c r="D3942" s="213"/>
      <c r="E3942" s="214"/>
      <c r="F3942" s="214"/>
      <c r="G3942" s="214"/>
    </row>
    <row r="3943" spans="1:7" x14ac:dyDescent="0.2">
      <c r="A3943" s="213"/>
      <c r="B3943" s="214"/>
      <c r="C3943" s="213"/>
      <c r="D3943" s="213"/>
      <c r="E3943" s="214"/>
      <c r="F3943" s="214"/>
      <c r="G3943" s="214"/>
    </row>
    <row r="3944" spans="1:7" x14ac:dyDescent="0.2">
      <c r="A3944" s="213"/>
      <c r="B3944" s="214"/>
      <c r="C3944" s="213"/>
      <c r="D3944" s="213"/>
      <c r="E3944" s="214"/>
      <c r="F3944" s="214"/>
      <c r="G3944" s="214"/>
    </row>
    <row r="3945" spans="1:7" x14ac:dyDescent="0.2">
      <c r="A3945" s="213"/>
      <c r="B3945" s="214"/>
      <c r="C3945" s="213"/>
      <c r="D3945" s="213"/>
      <c r="E3945" s="214"/>
      <c r="F3945" s="214"/>
      <c r="G3945" s="214"/>
    </row>
    <row r="3946" spans="1:7" x14ac:dyDescent="0.2">
      <c r="A3946" s="213"/>
      <c r="B3946" s="214"/>
      <c r="C3946" s="213"/>
      <c r="D3946" s="213"/>
      <c r="E3946" s="214"/>
      <c r="F3946" s="214"/>
      <c r="G3946" s="214"/>
    </row>
    <row r="3947" spans="1:7" x14ac:dyDescent="0.2">
      <c r="A3947" s="213"/>
      <c r="B3947" s="214"/>
      <c r="C3947" s="213"/>
      <c r="D3947" s="213"/>
      <c r="E3947" s="214"/>
      <c r="F3947" s="214"/>
      <c r="G3947" s="214"/>
    </row>
    <row r="3948" spans="1:7" x14ac:dyDescent="0.2">
      <c r="A3948" s="213"/>
      <c r="B3948" s="214"/>
      <c r="C3948" s="213"/>
      <c r="D3948" s="213"/>
      <c r="E3948" s="214"/>
      <c r="F3948" s="214"/>
      <c r="G3948" s="214"/>
    </row>
    <row r="3949" spans="1:7" x14ac:dyDescent="0.2">
      <c r="A3949" s="213"/>
      <c r="B3949" s="214"/>
      <c r="C3949" s="213"/>
      <c r="D3949" s="213"/>
      <c r="E3949" s="214"/>
      <c r="F3949" s="214"/>
      <c r="G3949" s="214"/>
    </row>
    <row r="3950" spans="1:7" x14ac:dyDescent="0.2">
      <c r="A3950" s="213"/>
      <c r="B3950" s="214"/>
      <c r="C3950" s="213"/>
      <c r="D3950" s="213"/>
      <c r="E3950" s="214"/>
      <c r="F3950" s="214"/>
      <c r="G3950" s="214"/>
    </row>
    <row r="3951" spans="1:7" x14ac:dyDescent="0.2">
      <c r="A3951" s="213"/>
      <c r="B3951" s="214"/>
      <c r="C3951" s="213"/>
      <c r="D3951" s="213"/>
      <c r="E3951" s="214"/>
      <c r="F3951" s="214"/>
      <c r="G3951" s="214"/>
    </row>
    <row r="3952" spans="1:7" x14ac:dyDescent="0.2">
      <c r="A3952" s="213"/>
      <c r="B3952" s="214"/>
      <c r="C3952" s="213"/>
      <c r="D3952" s="213"/>
      <c r="E3952" s="214"/>
      <c r="F3952" s="214"/>
      <c r="G3952" s="214"/>
    </row>
    <row r="3953" spans="1:7" x14ac:dyDescent="0.2">
      <c r="A3953" s="213"/>
      <c r="B3953" s="214"/>
      <c r="C3953" s="213"/>
      <c r="D3953" s="213"/>
      <c r="E3953" s="214"/>
      <c r="F3953" s="214"/>
      <c r="G3953" s="214"/>
    </row>
    <row r="3954" spans="1:7" x14ac:dyDescent="0.2">
      <c r="A3954" s="213"/>
      <c r="B3954" s="214"/>
      <c r="C3954" s="213"/>
      <c r="D3954" s="213"/>
      <c r="E3954" s="214"/>
      <c r="F3954" s="214"/>
      <c r="G3954" s="214"/>
    </row>
    <row r="3955" spans="1:7" x14ac:dyDescent="0.2">
      <c r="A3955" s="213"/>
      <c r="B3955" s="214"/>
      <c r="C3955" s="213"/>
      <c r="D3955" s="213"/>
      <c r="E3955" s="214"/>
      <c r="F3955" s="214"/>
      <c r="G3955" s="214"/>
    </row>
    <row r="3956" spans="1:7" x14ac:dyDescent="0.2">
      <c r="A3956" s="213"/>
      <c r="B3956" s="214"/>
      <c r="C3956" s="213"/>
      <c r="D3956" s="213"/>
      <c r="E3956" s="214"/>
      <c r="F3956" s="214"/>
      <c r="G3956" s="214"/>
    </row>
    <row r="3957" spans="1:7" x14ac:dyDescent="0.2">
      <c r="A3957" s="213"/>
      <c r="B3957" s="214"/>
      <c r="C3957" s="213"/>
      <c r="D3957" s="213"/>
      <c r="E3957" s="214"/>
      <c r="F3957" s="214"/>
      <c r="G3957" s="214"/>
    </row>
    <row r="3958" spans="1:7" x14ac:dyDescent="0.2">
      <c r="A3958" s="213"/>
      <c r="B3958" s="214"/>
      <c r="C3958" s="213"/>
      <c r="D3958" s="213"/>
      <c r="E3958" s="214"/>
      <c r="F3958" s="214"/>
      <c r="G3958" s="214"/>
    </row>
    <row r="3959" spans="1:7" x14ac:dyDescent="0.2">
      <c r="A3959" s="213"/>
      <c r="B3959" s="214"/>
      <c r="C3959" s="213"/>
      <c r="D3959" s="213"/>
      <c r="E3959" s="214"/>
      <c r="F3959" s="214"/>
      <c r="G3959" s="214"/>
    </row>
    <row r="3960" spans="1:7" x14ac:dyDescent="0.2">
      <c r="A3960" s="213"/>
      <c r="B3960" s="214"/>
      <c r="C3960" s="213"/>
      <c r="D3960" s="213"/>
      <c r="E3960" s="214"/>
      <c r="F3960" s="214"/>
      <c r="G3960" s="214"/>
    </row>
    <row r="3961" spans="1:7" x14ac:dyDescent="0.2">
      <c r="A3961" s="213"/>
      <c r="B3961" s="214"/>
      <c r="C3961" s="213"/>
      <c r="D3961" s="213"/>
      <c r="E3961" s="214"/>
      <c r="F3961" s="214"/>
      <c r="G3961" s="214"/>
    </row>
    <row r="3962" spans="1:7" x14ac:dyDescent="0.2">
      <c r="A3962" s="213"/>
      <c r="B3962" s="214"/>
      <c r="C3962" s="213"/>
      <c r="D3962" s="213"/>
      <c r="E3962" s="214"/>
      <c r="F3962" s="214"/>
      <c r="G3962" s="214"/>
    </row>
    <row r="3963" spans="1:7" x14ac:dyDescent="0.2">
      <c r="A3963" s="213"/>
      <c r="B3963" s="214"/>
      <c r="C3963" s="213"/>
      <c r="D3963" s="213"/>
      <c r="E3963" s="214"/>
      <c r="F3963" s="214"/>
      <c r="G3963" s="214"/>
    </row>
    <row r="3964" spans="1:7" x14ac:dyDescent="0.2">
      <c r="A3964" s="213"/>
      <c r="B3964" s="214"/>
      <c r="C3964" s="213"/>
      <c r="D3964" s="213"/>
      <c r="E3964" s="214"/>
      <c r="F3964" s="214"/>
      <c r="G3964" s="214"/>
    </row>
    <row r="3965" spans="1:7" x14ac:dyDescent="0.2">
      <c r="A3965" s="213"/>
      <c r="B3965" s="214"/>
      <c r="C3965" s="213"/>
      <c r="D3965" s="213"/>
      <c r="E3965" s="214"/>
      <c r="F3965" s="214"/>
      <c r="G3965" s="214"/>
    </row>
    <row r="3966" spans="1:7" x14ac:dyDescent="0.2">
      <c r="A3966" s="213"/>
      <c r="B3966" s="214"/>
      <c r="C3966" s="213"/>
      <c r="D3966" s="213"/>
      <c r="E3966" s="214"/>
      <c r="F3966" s="214"/>
      <c r="G3966" s="214"/>
    </row>
    <row r="3967" spans="1:7" x14ac:dyDescent="0.2">
      <c r="A3967" s="213"/>
      <c r="B3967" s="214"/>
      <c r="C3967" s="213"/>
      <c r="D3967" s="213"/>
      <c r="E3967" s="214"/>
      <c r="F3967" s="214"/>
      <c r="G3967" s="214"/>
    </row>
    <row r="3968" spans="1:7" x14ac:dyDescent="0.2">
      <c r="A3968" s="213"/>
      <c r="B3968" s="214"/>
      <c r="C3968" s="213"/>
      <c r="D3968" s="213"/>
      <c r="E3968" s="214"/>
      <c r="F3968" s="214"/>
      <c r="G3968" s="214"/>
    </row>
    <row r="3969" spans="1:7" x14ac:dyDescent="0.2">
      <c r="A3969" s="213"/>
      <c r="B3969" s="214"/>
      <c r="C3969" s="213"/>
      <c r="D3969" s="213"/>
      <c r="E3969" s="214"/>
      <c r="F3969" s="214"/>
      <c r="G3969" s="214"/>
    </row>
    <row r="3970" spans="1:7" x14ac:dyDescent="0.2">
      <c r="A3970" s="213"/>
      <c r="B3970" s="214"/>
      <c r="C3970" s="213"/>
      <c r="D3970" s="213"/>
      <c r="E3970" s="214"/>
      <c r="F3970" s="214"/>
      <c r="G3970" s="214"/>
    </row>
    <row r="3971" spans="1:7" x14ac:dyDescent="0.2">
      <c r="A3971" s="213"/>
      <c r="B3971" s="214"/>
      <c r="C3971" s="213"/>
      <c r="D3971" s="213"/>
      <c r="E3971" s="214"/>
      <c r="F3971" s="214"/>
      <c r="G3971" s="214"/>
    </row>
    <row r="3972" spans="1:7" x14ac:dyDescent="0.2">
      <c r="A3972" s="213"/>
      <c r="B3972" s="214"/>
      <c r="C3972" s="213"/>
      <c r="D3972" s="213"/>
      <c r="E3972" s="214"/>
      <c r="F3972" s="214"/>
      <c r="G3972" s="214"/>
    </row>
    <row r="3973" spans="1:7" x14ac:dyDescent="0.2">
      <c r="A3973" s="213"/>
      <c r="B3973" s="214"/>
      <c r="C3973" s="213"/>
      <c r="D3973" s="213"/>
      <c r="E3973" s="214"/>
      <c r="F3973" s="214"/>
      <c r="G3973" s="214"/>
    </row>
    <row r="3974" spans="1:7" x14ac:dyDescent="0.2">
      <c r="A3974" s="213"/>
      <c r="B3974" s="214"/>
      <c r="C3974" s="213"/>
      <c r="D3974" s="213"/>
      <c r="E3974" s="214"/>
      <c r="F3974" s="214"/>
      <c r="G3974" s="214"/>
    </row>
    <row r="3975" spans="1:7" x14ac:dyDescent="0.2">
      <c r="A3975" s="213"/>
      <c r="B3975" s="214"/>
      <c r="C3975" s="213"/>
      <c r="D3975" s="213"/>
      <c r="E3975" s="214"/>
      <c r="F3975" s="214"/>
      <c r="G3975" s="214"/>
    </row>
    <row r="3976" spans="1:7" x14ac:dyDescent="0.2">
      <c r="A3976" s="213"/>
      <c r="B3976" s="214"/>
      <c r="C3976" s="213"/>
      <c r="D3976" s="213"/>
      <c r="E3976" s="214"/>
      <c r="F3976" s="214"/>
      <c r="G3976" s="214"/>
    </row>
    <row r="3977" spans="1:7" x14ac:dyDescent="0.2">
      <c r="A3977" s="213"/>
      <c r="B3977" s="214"/>
      <c r="C3977" s="213"/>
      <c r="D3977" s="213"/>
      <c r="E3977" s="214"/>
      <c r="F3977" s="214"/>
      <c r="G3977" s="214"/>
    </row>
    <row r="3978" spans="1:7" x14ac:dyDescent="0.2">
      <c r="A3978" s="213"/>
      <c r="B3978" s="214"/>
      <c r="C3978" s="213"/>
      <c r="D3978" s="213"/>
      <c r="E3978" s="214"/>
      <c r="F3978" s="214"/>
      <c r="G3978" s="214"/>
    </row>
    <row r="3979" spans="1:7" x14ac:dyDescent="0.2">
      <c r="A3979" s="213"/>
      <c r="B3979" s="214"/>
      <c r="C3979" s="213"/>
      <c r="D3979" s="213"/>
      <c r="E3979" s="214"/>
      <c r="F3979" s="214"/>
      <c r="G3979" s="214"/>
    </row>
    <row r="3980" spans="1:7" x14ac:dyDescent="0.2">
      <c r="A3980" s="213"/>
      <c r="B3980" s="214"/>
      <c r="C3980" s="213"/>
      <c r="D3980" s="213"/>
      <c r="E3980" s="214"/>
      <c r="F3980" s="214"/>
      <c r="G3980" s="214"/>
    </row>
    <row r="3981" spans="1:7" x14ac:dyDescent="0.2">
      <c r="A3981" s="213"/>
      <c r="B3981" s="214"/>
      <c r="C3981" s="213"/>
      <c r="D3981" s="213"/>
      <c r="E3981" s="214"/>
      <c r="F3981" s="214"/>
      <c r="G3981" s="214"/>
    </row>
    <row r="3982" spans="1:7" x14ac:dyDescent="0.2">
      <c r="A3982" s="213"/>
      <c r="B3982" s="214"/>
      <c r="C3982" s="213"/>
      <c r="D3982" s="213"/>
      <c r="E3982" s="214"/>
      <c r="F3982" s="214"/>
      <c r="G3982" s="214"/>
    </row>
    <row r="3983" spans="1:7" x14ac:dyDescent="0.2">
      <c r="A3983" s="213"/>
      <c r="B3983" s="214"/>
      <c r="C3983" s="213"/>
      <c r="D3983" s="213"/>
      <c r="E3983" s="214"/>
      <c r="F3983" s="214"/>
      <c r="G3983" s="214"/>
    </row>
    <row r="3984" spans="1:7" x14ac:dyDescent="0.2">
      <c r="A3984" s="213"/>
      <c r="B3984" s="214"/>
      <c r="C3984" s="213"/>
      <c r="D3984" s="213"/>
      <c r="E3984" s="214"/>
      <c r="F3984" s="214"/>
      <c r="G3984" s="214"/>
    </row>
    <row r="3985" spans="1:7" x14ac:dyDescent="0.2">
      <c r="A3985" s="213"/>
      <c r="B3985" s="214"/>
      <c r="C3985" s="213"/>
      <c r="D3985" s="213"/>
      <c r="E3985" s="214"/>
      <c r="F3985" s="214"/>
      <c r="G3985" s="214"/>
    </row>
    <row r="3986" spans="1:7" x14ac:dyDescent="0.2">
      <c r="A3986" s="213"/>
      <c r="B3986" s="214"/>
      <c r="C3986" s="213"/>
      <c r="D3986" s="213"/>
      <c r="E3986" s="214"/>
      <c r="F3986" s="214"/>
      <c r="G3986" s="214"/>
    </row>
    <row r="3987" spans="1:7" x14ac:dyDescent="0.2">
      <c r="A3987" s="213"/>
      <c r="B3987" s="214"/>
      <c r="C3987" s="213"/>
      <c r="D3987" s="213"/>
      <c r="E3987" s="214"/>
      <c r="F3987" s="214"/>
      <c r="G3987" s="214"/>
    </row>
    <row r="3988" spans="1:7" x14ac:dyDescent="0.2">
      <c r="A3988" s="213"/>
      <c r="B3988" s="214"/>
      <c r="C3988" s="213"/>
      <c r="D3988" s="213"/>
      <c r="E3988" s="214"/>
      <c r="F3988" s="214"/>
      <c r="G3988" s="214"/>
    </row>
    <row r="3989" spans="1:7" x14ac:dyDescent="0.2">
      <c r="A3989" s="213"/>
      <c r="B3989" s="214"/>
      <c r="C3989" s="213"/>
      <c r="D3989" s="213"/>
      <c r="E3989" s="214"/>
      <c r="F3989" s="214"/>
      <c r="G3989" s="214"/>
    </row>
    <row r="3990" spans="1:7" x14ac:dyDescent="0.2">
      <c r="A3990" s="213"/>
      <c r="B3990" s="214"/>
      <c r="C3990" s="213"/>
      <c r="D3990" s="213"/>
      <c r="E3990" s="214"/>
      <c r="F3990" s="214"/>
      <c r="G3990" s="214"/>
    </row>
    <row r="3991" spans="1:7" x14ac:dyDescent="0.2">
      <c r="A3991" s="213"/>
      <c r="B3991" s="214"/>
      <c r="C3991" s="213"/>
      <c r="D3991" s="213"/>
      <c r="E3991" s="214"/>
      <c r="F3991" s="214"/>
      <c r="G3991" s="214"/>
    </row>
    <row r="3992" spans="1:7" x14ac:dyDescent="0.2">
      <c r="A3992" s="213"/>
      <c r="B3992" s="214"/>
      <c r="C3992" s="213"/>
      <c r="D3992" s="213"/>
      <c r="E3992" s="214"/>
      <c r="F3992" s="214"/>
      <c r="G3992" s="214"/>
    </row>
    <row r="3993" spans="1:7" x14ac:dyDescent="0.2">
      <c r="A3993" s="213"/>
      <c r="B3993" s="214"/>
      <c r="C3993" s="213"/>
      <c r="D3993" s="213"/>
      <c r="E3993" s="214"/>
      <c r="F3993" s="214"/>
      <c r="G3993" s="214"/>
    </row>
    <row r="3994" spans="1:7" x14ac:dyDescent="0.2">
      <c r="A3994" s="213"/>
      <c r="B3994" s="214"/>
      <c r="C3994" s="213"/>
      <c r="D3994" s="213"/>
      <c r="E3994" s="214"/>
      <c r="F3994" s="214"/>
      <c r="G3994" s="214"/>
    </row>
    <row r="3995" spans="1:7" x14ac:dyDescent="0.2">
      <c r="A3995" s="213"/>
      <c r="B3995" s="214"/>
      <c r="C3995" s="213"/>
      <c r="D3995" s="213"/>
      <c r="E3995" s="214"/>
      <c r="F3995" s="214"/>
      <c r="G3995" s="214"/>
    </row>
    <row r="3996" spans="1:7" x14ac:dyDescent="0.2">
      <c r="A3996" s="213"/>
      <c r="B3996" s="214"/>
      <c r="C3996" s="213"/>
      <c r="D3996" s="213"/>
      <c r="E3996" s="214"/>
      <c r="F3996" s="214"/>
      <c r="G3996" s="214"/>
    </row>
    <row r="3997" spans="1:7" x14ac:dyDescent="0.2">
      <c r="A3997" s="213"/>
      <c r="B3997" s="214"/>
      <c r="C3997" s="213"/>
      <c r="D3997" s="213"/>
      <c r="E3997" s="214"/>
      <c r="F3997" s="214"/>
      <c r="G3997" s="214"/>
    </row>
    <row r="3998" spans="1:7" x14ac:dyDescent="0.2">
      <c r="A3998" s="213"/>
      <c r="B3998" s="214"/>
      <c r="C3998" s="213"/>
      <c r="D3998" s="213"/>
      <c r="E3998" s="214"/>
      <c r="F3998" s="214"/>
      <c r="G3998" s="214"/>
    </row>
    <row r="3999" spans="1:7" x14ac:dyDescent="0.2">
      <c r="A3999" s="213"/>
      <c r="B3999" s="214"/>
      <c r="C3999" s="213"/>
      <c r="D3999" s="213"/>
      <c r="E3999" s="214"/>
      <c r="F3999" s="214"/>
      <c r="G3999" s="214"/>
    </row>
    <row r="4000" spans="1:7" x14ac:dyDescent="0.2">
      <c r="A4000" s="213"/>
      <c r="B4000" s="214"/>
      <c r="C4000" s="213"/>
      <c r="D4000" s="213"/>
      <c r="E4000" s="214"/>
      <c r="F4000" s="214"/>
      <c r="G4000" s="214"/>
    </row>
    <row r="4001" spans="1:7" x14ac:dyDescent="0.2">
      <c r="A4001" s="213"/>
      <c r="B4001" s="214"/>
      <c r="C4001" s="213"/>
      <c r="D4001" s="213"/>
      <c r="E4001" s="214"/>
      <c r="F4001" s="214"/>
      <c r="G4001" s="214"/>
    </row>
    <row r="4002" spans="1:7" x14ac:dyDescent="0.2">
      <c r="A4002" s="213"/>
      <c r="B4002" s="214"/>
      <c r="C4002" s="213"/>
      <c r="D4002" s="213"/>
      <c r="E4002" s="214"/>
      <c r="F4002" s="214"/>
      <c r="G4002" s="214"/>
    </row>
    <row r="4003" spans="1:7" x14ac:dyDescent="0.2">
      <c r="A4003" s="213"/>
      <c r="B4003" s="214"/>
      <c r="C4003" s="213"/>
      <c r="D4003" s="213"/>
      <c r="E4003" s="214"/>
      <c r="F4003" s="214"/>
      <c r="G4003" s="214"/>
    </row>
    <row r="4004" spans="1:7" x14ac:dyDescent="0.2">
      <c r="A4004" s="213"/>
      <c r="B4004" s="214"/>
      <c r="C4004" s="213"/>
      <c r="D4004" s="213"/>
      <c r="E4004" s="214"/>
      <c r="F4004" s="214"/>
      <c r="G4004" s="214"/>
    </row>
    <row r="4005" spans="1:7" x14ac:dyDescent="0.2">
      <c r="A4005" s="213"/>
      <c r="B4005" s="214"/>
      <c r="C4005" s="213"/>
      <c r="D4005" s="213"/>
      <c r="E4005" s="214"/>
      <c r="F4005" s="214"/>
      <c r="G4005" s="214"/>
    </row>
    <row r="4006" spans="1:7" x14ac:dyDescent="0.2">
      <c r="A4006" s="213"/>
      <c r="B4006" s="214"/>
      <c r="C4006" s="213"/>
      <c r="D4006" s="213"/>
      <c r="E4006" s="214"/>
      <c r="F4006" s="214"/>
      <c r="G4006" s="214"/>
    </row>
    <row r="4007" spans="1:7" x14ac:dyDescent="0.2">
      <c r="A4007" s="213"/>
      <c r="B4007" s="214"/>
      <c r="C4007" s="213"/>
      <c r="D4007" s="213"/>
      <c r="E4007" s="214"/>
      <c r="F4007" s="214"/>
      <c r="G4007" s="214"/>
    </row>
    <row r="4008" spans="1:7" x14ac:dyDescent="0.2">
      <c r="A4008" s="213"/>
      <c r="B4008" s="214"/>
      <c r="C4008" s="213"/>
      <c r="D4008" s="213"/>
      <c r="E4008" s="214"/>
      <c r="F4008" s="214"/>
      <c r="G4008" s="214"/>
    </row>
    <row r="4009" spans="1:7" x14ac:dyDescent="0.2">
      <c r="A4009" s="213"/>
      <c r="B4009" s="214"/>
      <c r="C4009" s="213"/>
      <c r="D4009" s="213"/>
      <c r="E4009" s="214"/>
      <c r="F4009" s="214"/>
      <c r="G4009" s="214"/>
    </row>
    <row r="4010" spans="1:7" x14ac:dyDescent="0.2">
      <c r="A4010" s="213"/>
      <c r="B4010" s="214"/>
      <c r="C4010" s="213"/>
      <c r="D4010" s="213"/>
      <c r="E4010" s="214"/>
      <c r="F4010" s="214"/>
      <c r="G4010" s="214"/>
    </row>
    <row r="4011" spans="1:7" x14ac:dyDescent="0.2">
      <c r="A4011" s="213"/>
      <c r="B4011" s="214"/>
      <c r="C4011" s="213"/>
      <c r="D4011" s="213"/>
      <c r="E4011" s="214"/>
      <c r="F4011" s="214"/>
      <c r="G4011" s="214"/>
    </row>
    <row r="4012" spans="1:7" x14ac:dyDescent="0.2">
      <c r="A4012" s="213"/>
      <c r="B4012" s="214"/>
      <c r="C4012" s="213"/>
      <c r="D4012" s="213"/>
      <c r="E4012" s="214"/>
      <c r="F4012" s="214"/>
      <c r="G4012" s="214"/>
    </row>
    <row r="4013" spans="1:7" x14ac:dyDescent="0.2">
      <c r="A4013" s="213"/>
      <c r="B4013" s="214"/>
      <c r="C4013" s="213"/>
      <c r="D4013" s="213"/>
      <c r="E4013" s="214"/>
      <c r="F4013" s="214"/>
      <c r="G4013" s="214"/>
    </row>
    <row r="4014" spans="1:7" x14ac:dyDescent="0.2">
      <c r="A4014" s="213"/>
      <c r="B4014" s="214"/>
      <c r="C4014" s="213"/>
      <c r="D4014" s="213"/>
      <c r="E4014" s="214"/>
      <c r="F4014" s="214"/>
      <c r="G4014" s="214"/>
    </row>
    <row r="4015" spans="1:7" x14ac:dyDescent="0.2">
      <c r="A4015" s="213"/>
      <c r="B4015" s="214"/>
      <c r="C4015" s="213"/>
      <c r="D4015" s="213"/>
      <c r="E4015" s="214"/>
      <c r="F4015" s="214"/>
      <c r="G4015" s="214"/>
    </row>
    <row r="4016" spans="1:7" x14ac:dyDescent="0.2">
      <c r="A4016" s="213"/>
      <c r="B4016" s="214"/>
      <c r="C4016" s="213"/>
      <c r="D4016" s="213"/>
      <c r="E4016" s="214"/>
      <c r="F4016" s="214"/>
      <c r="G4016" s="214"/>
    </row>
    <row r="4017" spans="1:7" x14ac:dyDescent="0.2">
      <c r="A4017" s="213"/>
      <c r="B4017" s="214"/>
      <c r="C4017" s="213"/>
      <c r="D4017" s="213"/>
      <c r="E4017" s="214"/>
      <c r="F4017" s="214"/>
      <c r="G4017" s="214"/>
    </row>
    <row r="4018" spans="1:7" x14ac:dyDescent="0.2">
      <c r="A4018" s="213"/>
      <c r="B4018" s="214"/>
      <c r="C4018" s="213"/>
      <c r="D4018" s="213"/>
      <c r="E4018" s="214"/>
      <c r="F4018" s="214"/>
      <c r="G4018" s="214"/>
    </row>
    <row r="4019" spans="1:7" x14ac:dyDescent="0.2">
      <c r="A4019" s="213"/>
      <c r="B4019" s="214"/>
      <c r="C4019" s="213"/>
      <c r="D4019" s="213"/>
      <c r="E4019" s="214"/>
      <c r="F4019" s="214"/>
      <c r="G4019" s="214"/>
    </row>
    <row r="4020" spans="1:7" x14ac:dyDescent="0.2">
      <c r="A4020" s="213"/>
      <c r="B4020" s="214"/>
      <c r="C4020" s="213"/>
      <c r="D4020" s="213"/>
      <c r="E4020" s="214"/>
      <c r="F4020" s="214"/>
      <c r="G4020" s="214"/>
    </row>
    <row r="4021" spans="1:7" x14ac:dyDescent="0.2">
      <c r="A4021" s="213"/>
      <c r="B4021" s="214"/>
      <c r="C4021" s="213"/>
      <c r="D4021" s="213"/>
      <c r="E4021" s="214"/>
      <c r="F4021" s="214"/>
      <c r="G4021" s="214"/>
    </row>
    <row r="4022" spans="1:7" x14ac:dyDescent="0.2">
      <c r="A4022" s="213"/>
      <c r="B4022" s="214"/>
      <c r="C4022" s="213"/>
      <c r="D4022" s="213"/>
      <c r="E4022" s="214"/>
      <c r="F4022" s="214"/>
      <c r="G4022" s="214"/>
    </row>
    <row r="4023" spans="1:7" x14ac:dyDescent="0.2">
      <c r="A4023" s="213"/>
      <c r="B4023" s="214"/>
      <c r="C4023" s="213"/>
      <c r="D4023" s="213"/>
      <c r="E4023" s="214"/>
      <c r="F4023" s="214"/>
      <c r="G4023" s="214"/>
    </row>
    <row r="4024" spans="1:7" x14ac:dyDescent="0.2">
      <c r="A4024" s="213"/>
      <c r="B4024" s="214"/>
      <c r="C4024" s="213"/>
      <c r="D4024" s="213"/>
      <c r="E4024" s="214"/>
      <c r="F4024" s="214"/>
      <c r="G4024" s="214"/>
    </row>
    <row r="4025" spans="1:7" x14ac:dyDescent="0.2">
      <c r="A4025" s="213"/>
      <c r="B4025" s="214"/>
      <c r="C4025" s="213"/>
      <c r="D4025" s="213"/>
      <c r="E4025" s="214"/>
      <c r="F4025" s="214"/>
      <c r="G4025" s="214"/>
    </row>
    <row r="4026" spans="1:7" x14ac:dyDescent="0.2">
      <c r="A4026" s="213"/>
      <c r="B4026" s="214"/>
      <c r="C4026" s="213"/>
      <c r="D4026" s="213"/>
      <c r="E4026" s="214"/>
      <c r="F4026" s="214"/>
      <c r="G4026" s="214"/>
    </row>
    <row r="4027" spans="1:7" x14ac:dyDescent="0.2">
      <c r="A4027" s="213"/>
      <c r="B4027" s="214"/>
      <c r="C4027" s="213"/>
      <c r="D4027" s="213"/>
      <c r="E4027" s="214"/>
      <c r="F4027" s="214"/>
      <c r="G4027" s="214"/>
    </row>
    <row r="4028" spans="1:7" x14ac:dyDescent="0.2">
      <c r="A4028" s="213"/>
      <c r="B4028" s="214"/>
      <c r="C4028" s="213"/>
      <c r="D4028" s="213"/>
      <c r="E4028" s="214"/>
      <c r="F4028" s="214"/>
      <c r="G4028" s="214"/>
    </row>
    <row r="4029" spans="1:7" x14ac:dyDescent="0.2">
      <c r="A4029" s="213"/>
      <c r="B4029" s="214"/>
      <c r="C4029" s="213"/>
      <c r="D4029" s="213"/>
      <c r="E4029" s="214"/>
      <c r="F4029" s="214"/>
      <c r="G4029" s="214"/>
    </row>
    <row r="4030" spans="1:7" x14ac:dyDescent="0.2">
      <c r="A4030" s="213"/>
      <c r="B4030" s="214"/>
      <c r="C4030" s="213"/>
      <c r="D4030" s="213"/>
      <c r="E4030" s="214"/>
      <c r="F4030" s="214"/>
      <c r="G4030" s="214"/>
    </row>
    <row r="4031" spans="1:7" x14ac:dyDescent="0.2">
      <c r="A4031" s="213"/>
      <c r="B4031" s="214"/>
      <c r="C4031" s="213"/>
      <c r="D4031" s="213"/>
      <c r="E4031" s="214"/>
      <c r="F4031" s="214"/>
      <c r="G4031" s="214"/>
    </row>
    <row r="4032" spans="1:7" x14ac:dyDescent="0.2">
      <c r="A4032" s="213"/>
      <c r="B4032" s="214"/>
      <c r="C4032" s="213"/>
      <c r="D4032" s="213"/>
      <c r="E4032" s="214"/>
      <c r="F4032" s="214"/>
      <c r="G4032" s="214"/>
    </row>
    <row r="4033" spans="1:7" x14ac:dyDescent="0.2">
      <c r="A4033" s="213"/>
      <c r="B4033" s="214"/>
      <c r="C4033" s="213"/>
      <c r="D4033" s="213"/>
      <c r="E4033" s="214"/>
      <c r="F4033" s="214"/>
      <c r="G4033" s="214"/>
    </row>
    <row r="4034" spans="1:7" x14ac:dyDescent="0.2">
      <c r="A4034" s="213"/>
      <c r="B4034" s="214"/>
      <c r="C4034" s="213"/>
      <c r="D4034" s="213"/>
      <c r="E4034" s="214"/>
      <c r="F4034" s="214"/>
      <c r="G4034" s="214"/>
    </row>
    <row r="4035" spans="1:7" x14ac:dyDescent="0.2">
      <c r="A4035" s="213"/>
      <c r="B4035" s="214"/>
      <c r="C4035" s="213"/>
      <c r="D4035" s="213"/>
      <c r="E4035" s="214"/>
      <c r="F4035" s="214"/>
      <c r="G4035" s="214"/>
    </row>
    <row r="4036" spans="1:7" x14ac:dyDescent="0.2">
      <c r="A4036" s="213"/>
      <c r="B4036" s="214"/>
      <c r="C4036" s="213"/>
      <c r="D4036" s="213"/>
      <c r="E4036" s="214"/>
      <c r="F4036" s="214"/>
      <c r="G4036" s="214"/>
    </row>
    <row r="4037" spans="1:7" x14ac:dyDescent="0.2">
      <c r="A4037" s="213"/>
      <c r="B4037" s="214"/>
      <c r="C4037" s="213"/>
      <c r="D4037" s="213"/>
      <c r="E4037" s="214"/>
      <c r="F4037" s="214"/>
      <c r="G4037" s="214"/>
    </row>
    <row r="4038" spans="1:7" x14ac:dyDescent="0.2">
      <c r="A4038" s="213"/>
      <c r="B4038" s="214"/>
      <c r="C4038" s="213"/>
      <c r="D4038" s="213"/>
      <c r="E4038" s="214"/>
      <c r="F4038" s="214"/>
      <c r="G4038" s="214"/>
    </row>
    <row r="4039" spans="1:7" x14ac:dyDescent="0.2">
      <c r="A4039" s="213"/>
      <c r="B4039" s="214"/>
      <c r="C4039" s="213"/>
      <c r="D4039" s="213"/>
      <c r="E4039" s="214"/>
      <c r="F4039" s="214"/>
      <c r="G4039" s="214"/>
    </row>
    <row r="4040" spans="1:7" x14ac:dyDescent="0.2">
      <c r="A4040" s="213"/>
      <c r="B4040" s="214"/>
      <c r="C4040" s="213"/>
      <c r="D4040" s="213"/>
      <c r="E4040" s="214"/>
      <c r="F4040" s="214"/>
      <c r="G4040" s="214"/>
    </row>
    <row r="4041" spans="1:7" x14ac:dyDescent="0.2">
      <c r="A4041" s="213"/>
      <c r="B4041" s="214"/>
      <c r="C4041" s="213"/>
      <c r="D4041" s="213"/>
      <c r="E4041" s="214"/>
      <c r="F4041" s="214"/>
      <c r="G4041" s="214"/>
    </row>
    <row r="4042" spans="1:7" x14ac:dyDescent="0.2">
      <c r="A4042" s="213"/>
      <c r="B4042" s="214"/>
      <c r="C4042" s="213"/>
      <c r="D4042" s="213"/>
      <c r="E4042" s="214"/>
      <c r="F4042" s="214"/>
      <c r="G4042" s="214"/>
    </row>
    <row r="4043" spans="1:7" x14ac:dyDescent="0.2">
      <c r="A4043" s="213"/>
      <c r="B4043" s="214"/>
      <c r="C4043" s="213"/>
      <c r="D4043" s="213"/>
      <c r="E4043" s="214"/>
      <c r="F4043" s="214"/>
      <c r="G4043" s="214"/>
    </row>
    <row r="4044" spans="1:7" x14ac:dyDescent="0.2">
      <c r="A4044" s="213"/>
      <c r="B4044" s="214"/>
      <c r="C4044" s="213"/>
      <c r="D4044" s="213"/>
      <c r="E4044" s="214"/>
      <c r="F4044" s="214"/>
      <c r="G4044" s="214"/>
    </row>
    <row r="4045" spans="1:7" x14ac:dyDescent="0.2">
      <c r="A4045" s="213"/>
      <c r="B4045" s="214"/>
      <c r="C4045" s="213"/>
      <c r="D4045" s="213"/>
      <c r="E4045" s="214"/>
      <c r="F4045" s="214"/>
      <c r="G4045" s="214"/>
    </row>
    <row r="4046" spans="1:7" x14ac:dyDescent="0.2">
      <c r="A4046" s="213"/>
      <c r="B4046" s="214"/>
      <c r="C4046" s="213"/>
      <c r="D4046" s="213"/>
      <c r="E4046" s="214"/>
      <c r="F4046" s="214"/>
      <c r="G4046" s="214"/>
    </row>
    <row r="4047" spans="1:7" x14ac:dyDescent="0.2">
      <c r="A4047" s="213"/>
      <c r="B4047" s="214"/>
      <c r="C4047" s="213"/>
      <c r="D4047" s="213"/>
      <c r="E4047" s="214"/>
      <c r="F4047" s="214"/>
      <c r="G4047" s="214"/>
    </row>
    <row r="4048" spans="1:7" x14ac:dyDescent="0.2">
      <c r="A4048" s="213"/>
      <c r="B4048" s="214"/>
      <c r="C4048" s="213"/>
      <c r="D4048" s="213"/>
      <c r="E4048" s="214"/>
      <c r="F4048" s="214"/>
      <c r="G4048" s="214"/>
    </row>
    <row r="4049" spans="1:7" x14ac:dyDescent="0.2">
      <c r="A4049" s="213"/>
      <c r="B4049" s="214"/>
      <c r="C4049" s="213"/>
      <c r="D4049" s="213"/>
      <c r="E4049" s="214"/>
      <c r="F4049" s="214"/>
      <c r="G4049" s="214"/>
    </row>
    <row r="4050" spans="1:7" x14ac:dyDescent="0.2">
      <c r="A4050" s="213"/>
      <c r="B4050" s="214"/>
      <c r="C4050" s="213"/>
      <c r="D4050" s="213"/>
      <c r="E4050" s="214"/>
      <c r="F4050" s="214"/>
      <c r="G4050" s="214"/>
    </row>
    <row r="4051" spans="1:7" x14ac:dyDescent="0.2">
      <c r="A4051" s="213"/>
      <c r="B4051" s="214"/>
      <c r="C4051" s="213"/>
      <c r="D4051" s="213"/>
      <c r="E4051" s="214"/>
      <c r="F4051" s="214"/>
      <c r="G4051" s="214"/>
    </row>
    <row r="4052" spans="1:7" x14ac:dyDescent="0.2">
      <c r="A4052" s="213"/>
      <c r="B4052" s="214"/>
      <c r="C4052" s="213"/>
      <c r="D4052" s="213"/>
      <c r="E4052" s="214"/>
      <c r="F4052" s="214"/>
      <c r="G4052" s="214"/>
    </row>
    <row r="4053" spans="1:7" x14ac:dyDescent="0.2">
      <c r="A4053" s="213"/>
      <c r="B4053" s="214"/>
      <c r="C4053" s="213"/>
      <c r="D4053" s="213"/>
      <c r="E4053" s="214"/>
      <c r="F4053" s="214"/>
      <c r="G4053" s="214"/>
    </row>
    <row r="4054" spans="1:7" x14ac:dyDescent="0.2">
      <c r="A4054" s="213"/>
      <c r="B4054" s="214"/>
      <c r="C4054" s="213"/>
      <c r="D4054" s="213"/>
      <c r="E4054" s="214"/>
      <c r="F4054" s="214"/>
      <c r="G4054" s="214"/>
    </row>
    <row r="4055" spans="1:7" x14ac:dyDescent="0.2">
      <c r="A4055" s="213"/>
      <c r="B4055" s="214"/>
      <c r="C4055" s="213"/>
      <c r="D4055" s="213"/>
      <c r="E4055" s="214"/>
      <c r="F4055" s="214"/>
      <c r="G4055" s="214"/>
    </row>
    <row r="4056" spans="1:7" x14ac:dyDescent="0.2">
      <c r="A4056" s="213"/>
      <c r="B4056" s="214"/>
      <c r="C4056" s="213"/>
      <c r="D4056" s="213"/>
      <c r="E4056" s="214"/>
      <c r="F4056" s="214"/>
      <c r="G4056" s="214"/>
    </row>
    <row r="4057" spans="1:7" x14ac:dyDescent="0.2">
      <c r="A4057" s="213"/>
      <c r="B4057" s="214"/>
      <c r="C4057" s="213"/>
      <c r="D4057" s="213"/>
      <c r="E4057" s="214"/>
      <c r="F4057" s="214"/>
      <c r="G4057" s="214"/>
    </row>
    <row r="4058" spans="1:7" x14ac:dyDescent="0.2">
      <c r="A4058" s="213"/>
      <c r="B4058" s="214"/>
      <c r="C4058" s="213"/>
      <c r="D4058" s="213"/>
      <c r="E4058" s="214"/>
      <c r="F4058" s="214"/>
      <c r="G4058" s="214"/>
    </row>
    <row r="4059" spans="1:7" x14ac:dyDescent="0.2">
      <c r="A4059" s="213"/>
      <c r="B4059" s="214"/>
      <c r="C4059" s="213"/>
      <c r="D4059" s="213"/>
      <c r="E4059" s="214"/>
      <c r="F4059" s="214"/>
      <c r="G4059" s="214"/>
    </row>
    <row r="4060" spans="1:7" x14ac:dyDescent="0.2">
      <c r="A4060" s="213"/>
      <c r="B4060" s="214"/>
      <c r="C4060" s="213"/>
      <c r="D4060" s="213"/>
      <c r="E4060" s="214"/>
      <c r="F4060" s="214"/>
      <c r="G4060" s="214"/>
    </row>
    <row r="4061" spans="1:7" x14ac:dyDescent="0.2">
      <c r="A4061" s="213"/>
      <c r="B4061" s="214"/>
      <c r="C4061" s="213"/>
      <c r="D4061" s="213"/>
      <c r="E4061" s="214"/>
      <c r="F4061" s="214"/>
      <c r="G4061" s="214"/>
    </row>
    <row r="4062" spans="1:7" x14ac:dyDescent="0.2">
      <c r="A4062" s="213"/>
      <c r="B4062" s="214"/>
      <c r="C4062" s="213"/>
      <c r="D4062" s="213"/>
      <c r="E4062" s="214"/>
      <c r="F4062" s="214"/>
      <c r="G4062" s="214"/>
    </row>
    <row r="4063" spans="1:7" x14ac:dyDescent="0.2">
      <c r="A4063" s="213"/>
      <c r="B4063" s="214"/>
      <c r="C4063" s="213"/>
      <c r="D4063" s="213"/>
      <c r="E4063" s="214"/>
      <c r="F4063" s="214"/>
      <c r="G4063" s="214"/>
    </row>
    <row r="4064" spans="1:7" x14ac:dyDescent="0.2">
      <c r="A4064" s="213"/>
      <c r="B4064" s="214"/>
      <c r="C4064" s="213"/>
      <c r="D4064" s="213"/>
      <c r="E4064" s="214"/>
      <c r="F4064" s="214"/>
      <c r="G4064" s="214"/>
    </row>
    <row r="4065" spans="1:7" x14ac:dyDescent="0.2">
      <c r="A4065" s="213"/>
      <c r="B4065" s="214"/>
      <c r="C4065" s="213"/>
      <c r="D4065" s="213"/>
      <c r="E4065" s="214"/>
      <c r="F4065" s="214"/>
      <c r="G4065" s="214"/>
    </row>
    <row r="4066" spans="1:7" x14ac:dyDescent="0.2">
      <c r="A4066" s="213"/>
      <c r="B4066" s="214"/>
      <c r="C4066" s="213"/>
      <c r="D4066" s="213"/>
      <c r="E4066" s="214"/>
      <c r="F4066" s="214"/>
      <c r="G4066" s="214"/>
    </row>
    <row r="4067" spans="1:7" x14ac:dyDescent="0.2">
      <c r="A4067" s="213"/>
      <c r="B4067" s="214"/>
      <c r="C4067" s="213"/>
      <c r="D4067" s="213"/>
      <c r="E4067" s="214"/>
      <c r="F4067" s="214"/>
      <c r="G4067" s="214"/>
    </row>
    <row r="4068" spans="1:7" x14ac:dyDescent="0.2">
      <c r="A4068" s="213"/>
      <c r="B4068" s="214"/>
      <c r="C4068" s="213"/>
      <c r="D4068" s="213"/>
      <c r="E4068" s="214"/>
      <c r="F4068" s="214"/>
      <c r="G4068" s="214"/>
    </row>
    <row r="4069" spans="1:7" x14ac:dyDescent="0.2">
      <c r="A4069" s="213"/>
      <c r="B4069" s="214"/>
      <c r="C4069" s="213"/>
      <c r="D4069" s="213"/>
      <c r="E4069" s="214"/>
      <c r="F4069" s="214"/>
      <c r="G4069" s="214"/>
    </row>
    <row r="4070" spans="1:7" x14ac:dyDescent="0.2">
      <c r="A4070" s="213"/>
      <c r="B4070" s="214"/>
      <c r="C4070" s="213"/>
      <c r="D4070" s="213"/>
      <c r="E4070" s="214"/>
      <c r="F4070" s="214"/>
      <c r="G4070" s="214"/>
    </row>
    <row r="4071" spans="1:7" x14ac:dyDescent="0.2">
      <c r="A4071" s="213"/>
      <c r="B4071" s="214"/>
      <c r="C4071" s="213"/>
      <c r="D4071" s="213"/>
      <c r="E4071" s="214"/>
      <c r="F4071" s="214"/>
      <c r="G4071" s="214"/>
    </row>
    <row r="4072" spans="1:7" x14ac:dyDescent="0.2">
      <c r="A4072" s="213"/>
      <c r="B4072" s="214"/>
      <c r="C4072" s="213"/>
      <c r="D4072" s="213"/>
      <c r="E4072" s="214"/>
      <c r="F4072" s="214"/>
      <c r="G4072" s="214"/>
    </row>
    <row r="4073" spans="1:7" x14ac:dyDescent="0.2">
      <c r="A4073" s="213"/>
      <c r="B4073" s="214"/>
      <c r="C4073" s="213"/>
      <c r="D4073" s="213"/>
      <c r="E4073" s="214"/>
      <c r="F4073" s="214"/>
      <c r="G4073" s="214"/>
    </row>
    <row r="4074" spans="1:7" x14ac:dyDescent="0.2">
      <c r="A4074" s="213"/>
      <c r="B4074" s="214"/>
      <c r="C4074" s="213"/>
      <c r="D4074" s="213"/>
      <c r="E4074" s="214"/>
      <c r="F4074" s="214"/>
      <c r="G4074" s="214"/>
    </row>
    <row r="4075" spans="1:7" x14ac:dyDescent="0.2">
      <c r="A4075" s="213"/>
      <c r="B4075" s="214"/>
      <c r="C4075" s="213"/>
      <c r="D4075" s="213"/>
      <c r="E4075" s="214"/>
      <c r="F4075" s="214"/>
      <c r="G4075" s="214"/>
    </row>
    <row r="4076" spans="1:7" x14ac:dyDescent="0.2">
      <c r="A4076" s="213"/>
      <c r="B4076" s="214"/>
      <c r="C4076" s="213"/>
      <c r="D4076" s="213"/>
      <c r="E4076" s="214"/>
      <c r="F4076" s="214"/>
      <c r="G4076" s="214"/>
    </row>
    <row r="4077" spans="1:7" x14ac:dyDescent="0.2">
      <c r="A4077" s="213"/>
      <c r="B4077" s="214"/>
      <c r="C4077" s="213"/>
      <c r="D4077" s="213"/>
      <c r="E4077" s="214"/>
      <c r="F4077" s="214"/>
      <c r="G4077" s="214"/>
    </row>
    <row r="4078" spans="1:7" x14ac:dyDescent="0.2">
      <c r="A4078" s="213"/>
      <c r="B4078" s="214"/>
      <c r="C4078" s="213"/>
      <c r="D4078" s="213"/>
      <c r="E4078" s="214"/>
      <c r="F4078" s="214"/>
      <c r="G4078" s="214"/>
    </row>
    <row r="4079" spans="1:7" x14ac:dyDescent="0.2">
      <c r="A4079" s="213"/>
      <c r="B4079" s="214"/>
      <c r="C4079" s="213"/>
      <c r="D4079" s="213"/>
      <c r="E4079" s="214"/>
      <c r="F4079" s="214"/>
      <c r="G4079" s="214"/>
    </row>
    <row r="4080" spans="1:7" x14ac:dyDescent="0.2">
      <c r="A4080" s="213"/>
      <c r="B4080" s="214"/>
      <c r="C4080" s="213"/>
      <c r="D4080" s="213"/>
      <c r="E4080" s="214"/>
      <c r="F4080" s="214"/>
      <c r="G4080" s="214"/>
    </row>
    <row r="4081" spans="1:7" x14ac:dyDescent="0.2">
      <c r="A4081" s="213"/>
      <c r="B4081" s="214"/>
      <c r="C4081" s="213"/>
      <c r="D4081" s="213"/>
      <c r="E4081" s="214"/>
      <c r="F4081" s="214"/>
      <c r="G4081" s="214"/>
    </row>
    <row r="4082" spans="1:7" x14ac:dyDescent="0.2">
      <c r="A4082" s="213"/>
      <c r="B4082" s="214"/>
      <c r="C4082" s="213"/>
      <c r="D4082" s="213"/>
      <c r="E4082" s="214"/>
      <c r="F4082" s="214"/>
      <c r="G4082" s="214"/>
    </row>
    <row r="4083" spans="1:7" x14ac:dyDescent="0.2">
      <c r="A4083" s="213"/>
      <c r="B4083" s="214"/>
      <c r="C4083" s="213"/>
      <c r="D4083" s="213"/>
      <c r="E4083" s="214"/>
      <c r="F4083" s="214"/>
      <c r="G4083" s="214"/>
    </row>
    <row r="4084" spans="1:7" x14ac:dyDescent="0.2">
      <c r="A4084" s="213"/>
      <c r="B4084" s="214"/>
      <c r="C4084" s="213"/>
      <c r="D4084" s="213"/>
      <c r="E4084" s="214"/>
      <c r="F4084" s="214"/>
      <c r="G4084" s="214"/>
    </row>
    <row r="4085" spans="1:7" x14ac:dyDescent="0.2">
      <c r="A4085" s="213"/>
      <c r="B4085" s="214"/>
      <c r="C4085" s="213"/>
      <c r="D4085" s="213"/>
      <c r="E4085" s="214"/>
      <c r="F4085" s="214"/>
      <c r="G4085" s="214"/>
    </row>
    <row r="4086" spans="1:7" x14ac:dyDescent="0.2">
      <c r="A4086" s="213"/>
      <c r="B4086" s="214"/>
      <c r="C4086" s="213"/>
      <c r="D4086" s="213"/>
      <c r="E4086" s="214"/>
      <c r="F4086" s="214"/>
      <c r="G4086" s="214"/>
    </row>
    <row r="4087" spans="1:7" x14ac:dyDescent="0.2">
      <c r="A4087" s="213"/>
      <c r="B4087" s="214"/>
      <c r="C4087" s="213"/>
      <c r="D4087" s="213"/>
      <c r="E4087" s="214"/>
      <c r="F4087" s="214"/>
      <c r="G4087" s="214"/>
    </row>
    <row r="4088" spans="1:7" x14ac:dyDescent="0.2">
      <c r="A4088" s="213"/>
      <c r="B4088" s="214"/>
      <c r="C4088" s="213"/>
      <c r="D4088" s="213"/>
      <c r="E4088" s="214"/>
      <c r="F4088" s="214"/>
      <c r="G4088" s="214"/>
    </row>
    <row r="4089" spans="1:7" x14ac:dyDescent="0.2">
      <c r="A4089" s="213"/>
      <c r="B4089" s="214"/>
      <c r="C4089" s="213"/>
      <c r="D4089" s="213"/>
      <c r="E4089" s="214"/>
      <c r="F4089" s="214"/>
      <c r="G4089" s="214"/>
    </row>
    <row r="4090" spans="1:7" x14ac:dyDescent="0.2">
      <c r="A4090" s="213"/>
      <c r="B4090" s="214"/>
      <c r="C4090" s="213"/>
      <c r="D4090" s="213"/>
      <c r="E4090" s="214"/>
      <c r="F4090" s="214"/>
      <c r="G4090" s="214"/>
    </row>
    <row r="4091" spans="1:7" x14ac:dyDescent="0.2">
      <c r="A4091" s="213"/>
      <c r="B4091" s="214"/>
      <c r="C4091" s="213"/>
      <c r="D4091" s="213"/>
      <c r="E4091" s="214"/>
      <c r="F4091" s="214"/>
      <c r="G4091" s="214"/>
    </row>
    <row r="4092" spans="1:7" x14ac:dyDescent="0.2">
      <c r="A4092" s="213"/>
      <c r="B4092" s="214"/>
      <c r="C4092" s="213"/>
      <c r="D4092" s="213"/>
      <c r="E4092" s="214"/>
      <c r="F4092" s="214"/>
      <c r="G4092" s="214"/>
    </row>
    <row r="4093" spans="1:7" x14ac:dyDescent="0.2">
      <c r="A4093" s="213"/>
      <c r="B4093" s="214"/>
      <c r="C4093" s="213"/>
      <c r="D4093" s="213"/>
      <c r="E4093" s="214"/>
      <c r="F4093" s="214"/>
      <c r="G4093" s="214"/>
    </row>
    <row r="4094" spans="1:7" x14ac:dyDescent="0.2">
      <c r="A4094" s="213"/>
      <c r="B4094" s="214"/>
      <c r="C4094" s="213"/>
      <c r="D4094" s="213"/>
      <c r="E4094" s="214"/>
      <c r="F4094" s="214"/>
      <c r="G4094" s="214"/>
    </row>
    <row r="4095" spans="1:7" x14ac:dyDescent="0.2">
      <c r="A4095" s="213"/>
      <c r="B4095" s="214"/>
      <c r="C4095" s="213"/>
      <c r="D4095" s="213"/>
      <c r="E4095" s="214"/>
      <c r="F4095" s="214"/>
      <c r="G4095" s="214"/>
    </row>
    <row r="4096" spans="1:7" x14ac:dyDescent="0.2">
      <c r="A4096" s="213"/>
      <c r="B4096" s="214"/>
      <c r="C4096" s="213"/>
      <c r="D4096" s="213"/>
      <c r="E4096" s="214"/>
      <c r="F4096" s="214"/>
      <c r="G4096" s="214"/>
    </row>
    <row r="4097" spans="1:7" x14ac:dyDescent="0.2">
      <c r="A4097" s="213"/>
      <c r="B4097" s="214"/>
      <c r="C4097" s="213"/>
      <c r="D4097" s="213"/>
      <c r="E4097" s="214"/>
      <c r="F4097" s="214"/>
      <c r="G4097" s="214"/>
    </row>
    <row r="4098" spans="1:7" x14ac:dyDescent="0.2">
      <c r="A4098" s="213"/>
      <c r="B4098" s="214"/>
      <c r="C4098" s="213"/>
      <c r="D4098" s="213"/>
      <c r="E4098" s="214"/>
      <c r="F4098" s="214"/>
      <c r="G4098" s="214"/>
    </row>
    <row r="4099" spans="1:7" x14ac:dyDescent="0.2">
      <c r="A4099" s="213"/>
      <c r="B4099" s="214"/>
      <c r="C4099" s="213"/>
      <c r="D4099" s="213"/>
      <c r="E4099" s="214"/>
      <c r="F4099" s="214"/>
      <c r="G4099" s="214"/>
    </row>
    <row r="4100" spans="1:7" x14ac:dyDescent="0.2">
      <c r="A4100" s="213"/>
      <c r="B4100" s="214"/>
      <c r="C4100" s="213"/>
      <c r="D4100" s="213"/>
      <c r="E4100" s="214"/>
      <c r="F4100" s="214"/>
      <c r="G4100" s="214"/>
    </row>
    <row r="4101" spans="1:7" x14ac:dyDescent="0.2">
      <c r="A4101" s="213"/>
      <c r="B4101" s="214"/>
      <c r="C4101" s="213"/>
      <c r="D4101" s="213"/>
      <c r="E4101" s="214"/>
      <c r="F4101" s="214"/>
      <c r="G4101" s="214"/>
    </row>
    <row r="4102" spans="1:7" x14ac:dyDescent="0.2">
      <c r="A4102" s="213"/>
      <c r="B4102" s="214"/>
      <c r="C4102" s="213"/>
      <c r="D4102" s="213"/>
      <c r="E4102" s="214"/>
      <c r="F4102" s="214"/>
      <c r="G4102" s="214"/>
    </row>
    <row r="4103" spans="1:7" x14ac:dyDescent="0.2">
      <c r="A4103" s="213"/>
      <c r="B4103" s="214"/>
      <c r="C4103" s="213"/>
      <c r="D4103" s="213"/>
      <c r="E4103" s="214"/>
      <c r="F4103" s="214"/>
      <c r="G4103" s="214"/>
    </row>
    <row r="4104" spans="1:7" x14ac:dyDescent="0.2">
      <c r="A4104" s="213"/>
      <c r="B4104" s="214"/>
      <c r="C4104" s="213"/>
      <c r="D4104" s="213"/>
      <c r="E4104" s="214"/>
      <c r="F4104" s="214"/>
      <c r="G4104" s="214"/>
    </row>
    <row r="4105" spans="1:7" x14ac:dyDescent="0.2">
      <c r="A4105" s="213"/>
      <c r="B4105" s="214"/>
      <c r="C4105" s="213"/>
      <c r="D4105" s="213"/>
      <c r="E4105" s="214"/>
      <c r="F4105" s="214"/>
      <c r="G4105" s="214"/>
    </row>
    <row r="4106" spans="1:7" x14ac:dyDescent="0.2">
      <c r="A4106" s="213"/>
      <c r="B4106" s="214"/>
      <c r="C4106" s="213"/>
      <c r="D4106" s="213"/>
      <c r="E4106" s="214"/>
      <c r="F4106" s="214"/>
      <c r="G4106" s="214"/>
    </row>
    <row r="4107" spans="1:7" x14ac:dyDescent="0.2">
      <c r="A4107" s="213"/>
      <c r="B4107" s="214"/>
      <c r="C4107" s="213"/>
      <c r="D4107" s="213"/>
      <c r="E4107" s="214"/>
      <c r="F4107" s="214"/>
      <c r="G4107" s="214"/>
    </row>
    <row r="4108" spans="1:7" x14ac:dyDescent="0.2">
      <c r="A4108" s="213"/>
      <c r="B4108" s="214"/>
      <c r="C4108" s="213"/>
      <c r="D4108" s="213"/>
      <c r="E4108" s="214"/>
      <c r="F4108" s="214"/>
      <c r="G4108" s="214"/>
    </row>
    <row r="4109" spans="1:7" x14ac:dyDescent="0.2">
      <c r="A4109" s="213"/>
      <c r="B4109" s="214"/>
      <c r="C4109" s="213"/>
      <c r="D4109" s="213"/>
      <c r="E4109" s="214"/>
      <c r="F4109" s="214"/>
      <c r="G4109" s="214"/>
    </row>
    <row r="4110" spans="1:7" x14ac:dyDescent="0.2">
      <c r="A4110" s="213"/>
      <c r="B4110" s="214"/>
      <c r="C4110" s="213"/>
      <c r="D4110" s="213"/>
      <c r="E4110" s="214"/>
      <c r="F4110" s="214"/>
      <c r="G4110" s="214"/>
    </row>
    <row r="4111" spans="1:7" x14ac:dyDescent="0.2">
      <c r="A4111" s="213"/>
      <c r="B4111" s="214"/>
      <c r="C4111" s="213"/>
      <c r="D4111" s="213"/>
      <c r="E4111" s="214"/>
      <c r="F4111" s="214"/>
      <c r="G4111" s="214"/>
    </row>
    <row r="4112" spans="1:7" x14ac:dyDescent="0.2">
      <c r="A4112" s="213"/>
      <c r="B4112" s="214"/>
      <c r="C4112" s="213"/>
      <c r="D4112" s="213"/>
      <c r="E4112" s="214"/>
      <c r="F4112" s="214"/>
      <c r="G4112" s="214"/>
    </row>
    <row r="4113" spans="1:7" x14ac:dyDescent="0.2">
      <c r="A4113" s="213"/>
      <c r="B4113" s="214"/>
      <c r="C4113" s="213"/>
      <c r="D4113" s="213"/>
      <c r="E4113" s="214"/>
      <c r="F4113" s="214"/>
      <c r="G4113" s="214"/>
    </row>
    <row r="4114" spans="1:7" x14ac:dyDescent="0.2">
      <c r="A4114" s="213"/>
      <c r="B4114" s="214"/>
      <c r="C4114" s="213"/>
      <c r="D4114" s="213"/>
      <c r="E4114" s="214"/>
      <c r="F4114" s="214"/>
      <c r="G4114" s="214"/>
    </row>
    <row r="4115" spans="1:7" x14ac:dyDescent="0.2">
      <c r="A4115" s="213"/>
      <c r="B4115" s="214"/>
      <c r="C4115" s="213"/>
      <c r="D4115" s="213"/>
      <c r="E4115" s="214"/>
      <c r="F4115" s="214"/>
      <c r="G4115" s="214"/>
    </row>
    <row r="4116" spans="1:7" x14ac:dyDescent="0.2">
      <c r="A4116" s="213"/>
      <c r="B4116" s="214"/>
      <c r="C4116" s="213"/>
      <c r="D4116" s="213"/>
      <c r="E4116" s="214"/>
      <c r="F4116" s="214"/>
      <c r="G4116" s="214"/>
    </row>
    <row r="4117" spans="1:7" x14ac:dyDescent="0.2">
      <c r="A4117" s="213"/>
      <c r="B4117" s="214"/>
      <c r="C4117" s="213"/>
      <c r="D4117" s="213"/>
      <c r="E4117" s="214"/>
      <c r="F4117" s="214"/>
      <c r="G4117" s="214"/>
    </row>
    <row r="4118" spans="1:7" x14ac:dyDescent="0.2">
      <c r="A4118" s="213"/>
      <c r="B4118" s="214"/>
      <c r="C4118" s="213"/>
      <c r="D4118" s="213"/>
      <c r="E4118" s="214"/>
      <c r="F4118" s="214"/>
      <c r="G4118" s="214"/>
    </row>
    <row r="4119" spans="1:7" x14ac:dyDescent="0.2">
      <c r="A4119" s="213"/>
      <c r="B4119" s="214"/>
      <c r="C4119" s="213"/>
      <c r="D4119" s="213"/>
      <c r="E4119" s="214"/>
      <c r="F4119" s="214"/>
      <c r="G4119" s="214"/>
    </row>
    <row r="4120" spans="1:7" x14ac:dyDescent="0.2">
      <c r="A4120" s="213"/>
      <c r="B4120" s="214"/>
      <c r="C4120" s="213"/>
      <c r="D4120" s="213"/>
      <c r="E4120" s="214"/>
      <c r="F4120" s="214"/>
      <c r="G4120" s="214"/>
    </row>
    <row r="4121" spans="1:7" x14ac:dyDescent="0.2">
      <c r="A4121" s="213"/>
      <c r="B4121" s="214"/>
      <c r="C4121" s="213"/>
      <c r="D4121" s="213"/>
      <c r="E4121" s="214"/>
      <c r="F4121" s="214"/>
      <c r="G4121" s="214"/>
    </row>
    <row r="4122" spans="1:7" x14ac:dyDescent="0.2">
      <c r="A4122" s="213"/>
      <c r="B4122" s="214"/>
      <c r="C4122" s="213"/>
      <c r="D4122" s="213"/>
      <c r="E4122" s="214"/>
      <c r="F4122" s="214"/>
      <c r="G4122" s="214"/>
    </row>
    <row r="4123" spans="1:7" x14ac:dyDescent="0.2">
      <c r="A4123" s="213"/>
      <c r="B4123" s="214"/>
      <c r="C4123" s="213"/>
      <c r="D4123" s="213"/>
      <c r="E4123" s="214"/>
      <c r="F4123" s="214"/>
      <c r="G4123" s="214"/>
    </row>
    <row r="4124" spans="1:7" x14ac:dyDescent="0.2">
      <c r="A4124" s="213"/>
      <c r="B4124" s="214"/>
      <c r="C4124" s="213"/>
      <c r="D4124" s="213"/>
      <c r="E4124" s="214"/>
      <c r="F4124" s="214"/>
      <c r="G4124" s="214"/>
    </row>
    <row r="4125" spans="1:7" x14ac:dyDescent="0.2">
      <c r="A4125" s="213"/>
      <c r="B4125" s="214"/>
      <c r="C4125" s="213"/>
      <c r="D4125" s="213"/>
      <c r="E4125" s="214"/>
      <c r="F4125" s="214"/>
      <c r="G4125" s="214"/>
    </row>
    <row r="4126" spans="1:7" x14ac:dyDescent="0.2">
      <c r="A4126" s="213"/>
      <c r="B4126" s="214"/>
      <c r="C4126" s="213"/>
      <c r="D4126" s="213"/>
      <c r="E4126" s="214"/>
      <c r="F4126" s="214"/>
      <c r="G4126" s="214"/>
    </row>
    <row r="4127" spans="1:7" x14ac:dyDescent="0.2">
      <c r="A4127" s="213"/>
      <c r="B4127" s="214"/>
      <c r="C4127" s="213"/>
      <c r="D4127" s="213"/>
      <c r="E4127" s="214"/>
      <c r="F4127" s="214"/>
      <c r="G4127" s="214"/>
    </row>
    <row r="4128" spans="1:7" x14ac:dyDescent="0.2">
      <c r="A4128" s="213"/>
      <c r="B4128" s="214"/>
      <c r="C4128" s="213"/>
      <c r="D4128" s="213"/>
      <c r="E4128" s="214"/>
      <c r="F4128" s="214"/>
      <c r="G4128" s="214"/>
    </row>
    <row r="4129" spans="1:7" x14ac:dyDescent="0.2">
      <c r="A4129" s="213"/>
      <c r="B4129" s="214"/>
      <c r="C4129" s="213"/>
      <c r="D4129" s="213"/>
      <c r="E4129" s="214"/>
      <c r="F4129" s="214"/>
      <c r="G4129" s="214"/>
    </row>
    <row r="4130" spans="1:7" x14ac:dyDescent="0.2">
      <c r="A4130" s="213"/>
      <c r="B4130" s="214"/>
      <c r="C4130" s="213"/>
      <c r="D4130" s="213"/>
      <c r="E4130" s="214"/>
      <c r="F4130" s="214"/>
      <c r="G4130" s="214"/>
    </row>
    <row r="4131" spans="1:7" x14ac:dyDescent="0.2">
      <c r="A4131" s="213"/>
      <c r="B4131" s="214"/>
      <c r="C4131" s="213"/>
      <c r="D4131" s="213"/>
      <c r="E4131" s="214"/>
      <c r="F4131" s="214"/>
      <c r="G4131" s="214"/>
    </row>
    <row r="4132" spans="1:7" x14ac:dyDescent="0.2">
      <c r="A4132" s="213"/>
      <c r="B4132" s="214"/>
      <c r="C4132" s="213"/>
      <c r="D4132" s="213"/>
      <c r="E4132" s="214"/>
      <c r="F4132" s="214"/>
      <c r="G4132" s="214"/>
    </row>
    <row r="4133" spans="1:7" x14ac:dyDescent="0.2">
      <c r="A4133" s="213"/>
      <c r="B4133" s="214"/>
      <c r="C4133" s="213"/>
      <c r="D4133" s="213"/>
      <c r="E4133" s="214"/>
      <c r="F4133" s="214"/>
      <c r="G4133" s="214"/>
    </row>
    <row r="4134" spans="1:7" x14ac:dyDescent="0.2">
      <c r="A4134" s="213"/>
      <c r="B4134" s="214"/>
      <c r="C4134" s="213"/>
      <c r="D4134" s="213"/>
      <c r="E4134" s="214"/>
      <c r="F4134" s="214"/>
      <c r="G4134" s="214"/>
    </row>
    <row r="4135" spans="1:7" x14ac:dyDescent="0.2">
      <c r="A4135" s="213"/>
      <c r="B4135" s="214"/>
      <c r="C4135" s="213"/>
      <c r="D4135" s="213"/>
      <c r="E4135" s="214"/>
      <c r="F4135" s="214"/>
      <c r="G4135" s="214"/>
    </row>
    <row r="4136" spans="1:7" x14ac:dyDescent="0.2">
      <c r="A4136" s="213"/>
      <c r="B4136" s="214"/>
      <c r="C4136" s="213"/>
      <c r="D4136" s="213"/>
      <c r="E4136" s="214"/>
      <c r="F4136" s="214"/>
      <c r="G4136" s="214"/>
    </row>
    <row r="4137" spans="1:7" x14ac:dyDescent="0.2">
      <c r="A4137" s="213"/>
      <c r="B4137" s="214"/>
      <c r="C4137" s="213"/>
      <c r="D4137" s="213"/>
      <c r="E4137" s="214"/>
      <c r="F4137" s="214"/>
      <c r="G4137" s="214"/>
    </row>
    <row r="4138" spans="1:7" x14ac:dyDescent="0.2">
      <c r="A4138" s="213"/>
      <c r="B4138" s="214"/>
      <c r="C4138" s="213"/>
      <c r="D4138" s="213"/>
      <c r="E4138" s="214"/>
      <c r="F4138" s="214"/>
      <c r="G4138" s="214"/>
    </row>
    <row r="4139" spans="1:7" x14ac:dyDescent="0.2">
      <c r="A4139" s="213"/>
      <c r="B4139" s="214"/>
      <c r="C4139" s="213"/>
      <c r="D4139" s="213"/>
      <c r="E4139" s="214"/>
      <c r="F4139" s="214"/>
      <c r="G4139" s="214"/>
    </row>
    <row r="4140" spans="1:7" x14ac:dyDescent="0.2">
      <c r="A4140" s="213"/>
      <c r="B4140" s="214"/>
      <c r="C4140" s="213"/>
      <c r="D4140" s="213"/>
      <c r="E4140" s="214"/>
      <c r="F4140" s="214"/>
      <c r="G4140" s="214"/>
    </row>
    <row r="4141" spans="1:7" x14ac:dyDescent="0.2">
      <c r="A4141" s="213"/>
      <c r="B4141" s="214"/>
      <c r="C4141" s="213"/>
      <c r="D4141" s="213"/>
      <c r="E4141" s="214"/>
      <c r="F4141" s="214"/>
      <c r="G4141" s="214"/>
    </row>
    <row r="4142" spans="1:7" x14ac:dyDescent="0.2">
      <c r="A4142" s="213"/>
      <c r="B4142" s="214"/>
      <c r="C4142" s="213"/>
      <c r="D4142" s="213"/>
      <c r="E4142" s="214"/>
      <c r="F4142" s="214"/>
      <c r="G4142" s="214"/>
    </row>
    <row r="4143" spans="1:7" x14ac:dyDescent="0.2">
      <c r="A4143" s="213"/>
      <c r="B4143" s="214"/>
      <c r="C4143" s="213"/>
      <c r="D4143" s="213"/>
      <c r="E4143" s="214"/>
      <c r="F4143" s="214"/>
      <c r="G4143" s="214"/>
    </row>
    <row r="4144" spans="1:7" x14ac:dyDescent="0.2">
      <c r="A4144" s="213"/>
      <c r="B4144" s="214"/>
      <c r="C4144" s="213"/>
      <c r="D4144" s="213"/>
      <c r="E4144" s="214"/>
      <c r="F4144" s="214"/>
      <c r="G4144" s="214"/>
    </row>
    <row r="4145" spans="1:7" x14ac:dyDescent="0.2">
      <c r="A4145" s="213"/>
      <c r="B4145" s="214"/>
      <c r="C4145" s="213"/>
      <c r="D4145" s="213"/>
      <c r="E4145" s="214"/>
      <c r="F4145" s="214"/>
      <c r="G4145" s="214"/>
    </row>
    <row r="4146" spans="1:7" x14ac:dyDescent="0.2">
      <c r="A4146" s="213"/>
      <c r="B4146" s="214"/>
      <c r="C4146" s="213"/>
      <c r="D4146" s="213"/>
      <c r="E4146" s="214"/>
      <c r="F4146" s="214"/>
      <c r="G4146" s="214"/>
    </row>
    <row r="4147" spans="1:7" x14ac:dyDescent="0.2">
      <c r="A4147" s="213"/>
      <c r="B4147" s="214"/>
      <c r="C4147" s="213"/>
      <c r="D4147" s="213"/>
      <c r="E4147" s="214"/>
      <c r="F4147" s="214"/>
      <c r="G4147" s="214"/>
    </row>
    <row r="4148" spans="1:7" x14ac:dyDescent="0.2">
      <c r="A4148" s="213"/>
      <c r="B4148" s="214"/>
      <c r="C4148" s="213"/>
      <c r="D4148" s="213"/>
      <c r="E4148" s="214"/>
      <c r="F4148" s="214"/>
      <c r="G4148" s="214"/>
    </row>
    <row r="4149" spans="1:7" x14ac:dyDescent="0.2">
      <c r="A4149" s="213"/>
      <c r="B4149" s="214"/>
      <c r="C4149" s="213"/>
      <c r="D4149" s="213"/>
      <c r="E4149" s="214"/>
      <c r="F4149" s="214"/>
      <c r="G4149" s="214"/>
    </row>
    <row r="4150" spans="1:7" x14ac:dyDescent="0.2">
      <c r="A4150" s="213"/>
      <c r="B4150" s="214"/>
      <c r="C4150" s="213"/>
      <c r="D4150" s="213"/>
      <c r="E4150" s="214"/>
      <c r="F4150" s="214"/>
      <c r="G4150" s="214"/>
    </row>
    <row r="4151" spans="1:7" x14ac:dyDescent="0.2">
      <c r="A4151" s="213"/>
      <c r="B4151" s="214"/>
      <c r="C4151" s="213"/>
      <c r="D4151" s="213"/>
      <c r="E4151" s="214"/>
      <c r="F4151" s="214"/>
      <c r="G4151" s="214"/>
    </row>
    <row r="4152" spans="1:7" x14ac:dyDescent="0.2">
      <c r="A4152" s="213"/>
      <c r="B4152" s="214"/>
      <c r="C4152" s="213"/>
      <c r="D4152" s="213"/>
      <c r="E4152" s="214"/>
      <c r="F4152" s="214"/>
      <c r="G4152" s="214"/>
    </row>
    <row r="4153" spans="1:7" x14ac:dyDescent="0.2">
      <c r="A4153" s="213"/>
      <c r="B4153" s="214"/>
      <c r="C4153" s="213"/>
      <c r="D4153" s="213"/>
      <c r="E4153" s="214"/>
      <c r="F4153" s="214"/>
      <c r="G4153" s="214"/>
    </row>
    <row r="4154" spans="1:7" x14ac:dyDescent="0.2">
      <c r="A4154" s="213"/>
      <c r="B4154" s="214"/>
      <c r="C4154" s="213"/>
      <c r="D4154" s="213"/>
      <c r="E4154" s="214"/>
      <c r="F4154" s="214"/>
      <c r="G4154" s="214"/>
    </row>
    <row r="4155" spans="1:7" x14ac:dyDescent="0.2">
      <c r="A4155" s="213"/>
      <c r="B4155" s="214"/>
      <c r="C4155" s="213"/>
      <c r="D4155" s="213"/>
      <c r="E4155" s="214"/>
      <c r="F4155" s="214"/>
      <c r="G4155" s="214"/>
    </row>
    <row r="4156" spans="1:7" x14ac:dyDescent="0.2">
      <c r="A4156" s="213"/>
      <c r="B4156" s="214"/>
      <c r="C4156" s="213"/>
      <c r="D4156" s="213"/>
      <c r="E4156" s="214"/>
      <c r="F4156" s="214"/>
      <c r="G4156" s="214"/>
    </row>
    <row r="4157" spans="1:7" x14ac:dyDescent="0.2">
      <c r="A4157" s="213"/>
      <c r="B4157" s="214"/>
      <c r="C4157" s="213"/>
      <c r="D4157" s="213"/>
      <c r="E4157" s="214"/>
      <c r="F4157" s="214"/>
      <c r="G4157" s="214"/>
    </row>
    <row r="4158" spans="1:7" x14ac:dyDescent="0.2">
      <c r="A4158" s="213"/>
      <c r="B4158" s="214"/>
      <c r="C4158" s="213"/>
      <c r="D4158" s="213"/>
      <c r="E4158" s="214"/>
      <c r="F4158" s="214"/>
      <c r="G4158" s="214"/>
    </row>
    <row r="4159" spans="1:7" x14ac:dyDescent="0.2">
      <c r="A4159" s="213"/>
      <c r="B4159" s="214"/>
      <c r="C4159" s="213"/>
      <c r="D4159" s="213"/>
      <c r="E4159" s="214"/>
      <c r="F4159" s="214"/>
      <c r="G4159" s="214"/>
    </row>
    <row r="4160" spans="1:7" x14ac:dyDescent="0.2">
      <c r="A4160" s="213"/>
      <c r="B4160" s="214"/>
      <c r="C4160" s="213"/>
      <c r="D4160" s="213"/>
      <c r="E4160" s="214"/>
      <c r="F4160" s="214"/>
      <c r="G4160" s="214"/>
    </row>
    <row r="4161" spans="1:7" x14ac:dyDescent="0.2">
      <c r="A4161" s="213"/>
      <c r="B4161" s="214"/>
      <c r="C4161" s="213"/>
      <c r="D4161" s="213"/>
      <c r="E4161" s="214"/>
      <c r="F4161" s="214"/>
      <c r="G4161" s="214"/>
    </row>
    <row r="4162" spans="1:7" x14ac:dyDescent="0.2">
      <c r="A4162" s="213"/>
      <c r="B4162" s="214"/>
      <c r="C4162" s="213"/>
      <c r="D4162" s="213"/>
      <c r="E4162" s="214"/>
      <c r="F4162" s="214"/>
      <c r="G4162" s="214"/>
    </row>
    <row r="4163" spans="1:7" x14ac:dyDescent="0.2">
      <c r="A4163" s="213"/>
      <c r="B4163" s="214"/>
      <c r="C4163" s="213"/>
      <c r="D4163" s="213"/>
      <c r="E4163" s="214"/>
      <c r="F4163" s="214"/>
      <c r="G4163" s="214"/>
    </row>
    <row r="4164" spans="1:7" x14ac:dyDescent="0.2">
      <c r="A4164" s="213"/>
      <c r="B4164" s="214"/>
      <c r="C4164" s="213"/>
      <c r="D4164" s="213"/>
      <c r="E4164" s="214"/>
      <c r="F4164" s="214"/>
      <c r="G4164" s="214"/>
    </row>
    <row r="4165" spans="1:7" x14ac:dyDescent="0.2">
      <c r="A4165" s="213"/>
      <c r="B4165" s="214"/>
      <c r="C4165" s="213"/>
      <c r="D4165" s="213"/>
      <c r="E4165" s="214"/>
      <c r="F4165" s="214"/>
      <c r="G4165" s="214"/>
    </row>
    <row r="4166" spans="1:7" x14ac:dyDescent="0.2">
      <c r="A4166" s="213"/>
      <c r="B4166" s="214"/>
      <c r="C4166" s="213"/>
      <c r="D4166" s="213"/>
      <c r="E4166" s="214"/>
      <c r="F4166" s="214"/>
      <c r="G4166" s="214"/>
    </row>
    <row r="4167" spans="1:7" x14ac:dyDescent="0.2">
      <c r="A4167" s="213"/>
      <c r="B4167" s="214"/>
      <c r="C4167" s="213"/>
      <c r="D4167" s="213"/>
      <c r="E4167" s="214"/>
      <c r="F4167" s="214"/>
      <c r="G4167" s="214"/>
    </row>
    <row r="4168" spans="1:7" x14ac:dyDescent="0.2">
      <c r="A4168" s="213"/>
      <c r="B4168" s="214"/>
      <c r="C4168" s="213"/>
      <c r="D4168" s="213"/>
      <c r="E4168" s="214"/>
      <c r="F4168" s="214"/>
      <c r="G4168" s="214"/>
    </row>
    <row r="4169" spans="1:7" x14ac:dyDescent="0.2">
      <c r="A4169" s="213"/>
      <c r="B4169" s="214"/>
      <c r="C4169" s="213"/>
      <c r="D4169" s="213"/>
      <c r="E4169" s="214"/>
      <c r="F4169" s="214"/>
      <c r="G4169" s="214"/>
    </row>
    <row r="4170" spans="1:7" x14ac:dyDescent="0.2">
      <c r="A4170" s="213"/>
      <c r="B4170" s="214"/>
      <c r="C4170" s="213"/>
      <c r="D4170" s="213"/>
      <c r="E4170" s="214"/>
      <c r="F4170" s="214"/>
      <c r="G4170" s="214"/>
    </row>
    <row r="4171" spans="1:7" x14ac:dyDescent="0.2">
      <c r="A4171" s="213"/>
      <c r="B4171" s="214"/>
      <c r="C4171" s="213"/>
      <c r="D4171" s="213"/>
      <c r="E4171" s="214"/>
      <c r="F4171" s="214"/>
      <c r="G4171" s="214"/>
    </row>
    <row r="4172" spans="1:7" x14ac:dyDescent="0.2">
      <c r="A4172" s="213"/>
      <c r="B4172" s="214"/>
      <c r="C4172" s="213"/>
      <c r="D4172" s="213"/>
      <c r="E4172" s="214"/>
      <c r="F4172" s="214"/>
      <c r="G4172" s="214"/>
    </row>
    <row r="4173" spans="1:7" x14ac:dyDescent="0.2">
      <c r="A4173" s="213"/>
      <c r="B4173" s="214"/>
      <c r="C4173" s="213"/>
      <c r="D4173" s="213"/>
      <c r="E4173" s="214"/>
      <c r="F4173" s="214"/>
      <c r="G4173" s="214"/>
    </row>
    <row r="4174" spans="1:7" x14ac:dyDescent="0.2">
      <c r="A4174" s="213"/>
      <c r="B4174" s="214"/>
      <c r="C4174" s="213"/>
      <c r="D4174" s="213"/>
      <c r="E4174" s="214"/>
      <c r="F4174" s="214"/>
      <c r="G4174" s="214"/>
    </row>
    <row r="4175" spans="1:7" x14ac:dyDescent="0.2">
      <c r="A4175" s="213"/>
      <c r="B4175" s="214"/>
      <c r="C4175" s="213"/>
      <c r="D4175" s="213"/>
      <c r="E4175" s="214"/>
      <c r="F4175" s="214"/>
      <c r="G4175" s="214"/>
    </row>
    <row r="4176" spans="1:7" x14ac:dyDescent="0.2">
      <c r="A4176" s="213"/>
      <c r="B4176" s="214"/>
      <c r="C4176" s="213"/>
      <c r="D4176" s="213"/>
      <c r="E4176" s="214"/>
      <c r="F4176" s="214"/>
      <c r="G4176" s="214"/>
    </row>
    <row r="4177" spans="1:7" x14ac:dyDescent="0.2">
      <c r="A4177" s="213"/>
      <c r="B4177" s="214"/>
      <c r="C4177" s="213"/>
      <c r="D4177" s="213"/>
      <c r="E4177" s="214"/>
      <c r="F4177" s="214"/>
      <c r="G4177" s="214"/>
    </row>
    <row r="4178" spans="1:7" x14ac:dyDescent="0.2">
      <c r="A4178" s="213"/>
      <c r="B4178" s="214"/>
      <c r="C4178" s="213"/>
      <c r="D4178" s="213"/>
      <c r="E4178" s="214"/>
      <c r="F4178" s="214"/>
      <c r="G4178" s="214"/>
    </row>
    <row r="4179" spans="1:7" x14ac:dyDescent="0.2">
      <c r="A4179" s="213"/>
      <c r="B4179" s="214"/>
      <c r="C4179" s="213"/>
      <c r="D4179" s="213"/>
      <c r="E4179" s="214"/>
      <c r="F4179" s="214"/>
      <c r="G4179" s="214"/>
    </row>
    <row r="4180" spans="1:7" x14ac:dyDescent="0.2">
      <c r="A4180" s="213"/>
      <c r="B4180" s="214"/>
      <c r="C4180" s="213"/>
      <c r="D4180" s="213"/>
      <c r="E4180" s="214"/>
      <c r="F4180" s="214"/>
      <c r="G4180" s="214"/>
    </row>
    <row r="4181" spans="1:7" x14ac:dyDescent="0.2">
      <c r="A4181" s="213"/>
      <c r="B4181" s="214"/>
      <c r="C4181" s="213"/>
      <c r="D4181" s="213"/>
      <c r="E4181" s="214"/>
      <c r="F4181" s="214"/>
      <c r="G4181" s="214"/>
    </row>
    <row r="4182" spans="1:7" x14ac:dyDescent="0.2">
      <c r="A4182" s="213"/>
      <c r="B4182" s="214"/>
      <c r="C4182" s="213"/>
      <c r="D4182" s="213"/>
      <c r="E4182" s="214"/>
      <c r="F4182" s="214"/>
      <c r="G4182" s="214"/>
    </row>
    <row r="4183" spans="1:7" x14ac:dyDescent="0.2">
      <c r="A4183" s="213"/>
      <c r="B4183" s="214"/>
      <c r="C4183" s="213"/>
      <c r="D4183" s="213"/>
      <c r="E4183" s="214"/>
      <c r="F4183" s="214"/>
      <c r="G4183" s="214"/>
    </row>
    <row r="4184" spans="1:7" x14ac:dyDescent="0.2">
      <c r="A4184" s="213"/>
      <c r="B4184" s="214"/>
      <c r="C4184" s="213"/>
      <c r="D4184" s="213"/>
      <c r="E4184" s="214"/>
      <c r="F4184" s="214"/>
      <c r="G4184" s="214"/>
    </row>
    <row r="4185" spans="1:7" x14ac:dyDescent="0.2">
      <c r="A4185" s="213"/>
      <c r="B4185" s="214"/>
      <c r="C4185" s="213"/>
      <c r="D4185" s="213"/>
      <c r="E4185" s="214"/>
      <c r="F4185" s="214"/>
      <c r="G4185" s="214"/>
    </row>
    <row r="4186" spans="1:7" x14ac:dyDescent="0.2">
      <c r="A4186" s="213"/>
      <c r="B4186" s="214"/>
      <c r="C4186" s="213"/>
      <c r="D4186" s="213"/>
      <c r="E4186" s="214"/>
      <c r="F4186" s="214"/>
      <c r="G4186" s="214"/>
    </row>
    <row r="4187" spans="1:7" x14ac:dyDescent="0.2">
      <c r="A4187" s="213"/>
      <c r="B4187" s="214"/>
      <c r="C4187" s="213"/>
      <c r="D4187" s="213"/>
      <c r="E4187" s="214"/>
      <c r="F4187" s="214"/>
      <c r="G4187" s="214"/>
    </row>
    <row r="4188" spans="1:7" x14ac:dyDescent="0.2">
      <c r="A4188" s="213"/>
      <c r="B4188" s="214"/>
      <c r="C4188" s="213"/>
      <c r="D4188" s="213"/>
      <c r="E4188" s="214"/>
      <c r="F4188" s="214"/>
      <c r="G4188" s="214"/>
    </row>
    <row r="4189" spans="1:7" x14ac:dyDescent="0.2">
      <c r="A4189" s="213"/>
      <c r="B4189" s="214"/>
      <c r="C4189" s="213"/>
      <c r="D4189" s="213"/>
      <c r="E4189" s="214"/>
      <c r="F4189" s="214"/>
      <c r="G4189" s="214"/>
    </row>
    <row r="4190" spans="1:7" x14ac:dyDescent="0.2">
      <c r="A4190" s="213"/>
      <c r="B4190" s="214"/>
      <c r="C4190" s="213"/>
      <c r="D4190" s="213"/>
      <c r="E4190" s="214"/>
      <c r="F4190" s="214"/>
      <c r="G4190" s="214"/>
    </row>
    <row r="4191" spans="1:7" x14ac:dyDescent="0.2">
      <c r="A4191" s="213"/>
      <c r="B4191" s="214"/>
      <c r="C4191" s="213"/>
      <c r="D4191" s="213"/>
      <c r="E4191" s="214"/>
      <c r="F4191" s="214"/>
      <c r="G4191" s="214"/>
    </row>
    <row r="4192" spans="1:7" x14ac:dyDescent="0.2">
      <c r="A4192" s="213"/>
      <c r="B4192" s="214"/>
      <c r="C4192" s="213"/>
      <c r="D4192" s="213"/>
      <c r="E4192" s="214"/>
      <c r="F4192" s="214"/>
      <c r="G4192" s="214"/>
    </row>
    <row r="4193" spans="1:7" x14ac:dyDescent="0.2">
      <c r="A4193" s="213"/>
      <c r="B4193" s="214"/>
      <c r="C4193" s="213"/>
      <c r="D4193" s="213"/>
      <c r="E4193" s="214"/>
      <c r="F4193" s="214"/>
      <c r="G4193" s="214"/>
    </row>
    <row r="4194" spans="1:7" x14ac:dyDescent="0.2">
      <c r="A4194" s="213"/>
      <c r="B4194" s="214"/>
      <c r="C4194" s="213"/>
      <c r="D4194" s="213"/>
      <c r="E4194" s="214"/>
      <c r="F4194" s="214"/>
      <c r="G4194" s="214"/>
    </row>
    <row r="4195" spans="1:7" x14ac:dyDescent="0.2">
      <c r="A4195" s="213"/>
      <c r="B4195" s="214"/>
      <c r="C4195" s="213"/>
      <c r="D4195" s="213"/>
      <c r="E4195" s="214"/>
      <c r="F4195" s="214"/>
      <c r="G4195" s="214"/>
    </row>
    <row r="4196" spans="1:7" x14ac:dyDescent="0.2">
      <c r="A4196" s="213"/>
      <c r="B4196" s="214"/>
      <c r="C4196" s="213"/>
      <c r="D4196" s="213"/>
      <c r="E4196" s="214"/>
      <c r="F4196" s="214"/>
      <c r="G4196" s="214"/>
    </row>
    <row r="4197" spans="1:7" x14ac:dyDescent="0.2">
      <c r="A4197" s="213"/>
      <c r="B4197" s="214"/>
      <c r="C4197" s="213"/>
      <c r="D4197" s="213"/>
      <c r="E4197" s="214"/>
      <c r="F4197" s="214"/>
      <c r="G4197" s="214"/>
    </row>
    <row r="4198" spans="1:7" x14ac:dyDescent="0.2">
      <c r="A4198" s="213"/>
      <c r="B4198" s="214"/>
      <c r="C4198" s="213"/>
      <c r="D4198" s="213"/>
      <c r="E4198" s="214"/>
      <c r="F4198" s="214"/>
      <c r="G4198" s="214"/>
    </row>
    <row r="4199" spans="1:7" x14ac:dyDescent="0.2">
      <c r="A4199" s="213"/>
      <c r="B4199" s="214"/>
      <c r="C4199" s="213"/>
      <c r="D4199" s="213"/>
      <c r="E4199" s="214"/>
      <c r="F4199" s="214"/>
      <c r="G4199" s="214"/>
    </row>
    <row r="4200" spans="1:7" x14ac:dyDescent="0.2">
      <c r="A4200" s="213"/>
      <c r="B4200" s="214"/>
      <c r="C4200" s="213"/>
      <c r="D4200" s="213"/>
      <c r="E4200" s="214"/>
      <c r="F4200" s="214"/>
      <c r="G4200" s="214"/>
    </row>
    <row r="4201" spans="1:7" x14ac:dyDescent="0.2">
      <c r="A4201" s="213"/>
      <c r="B4201" s="214"/>
      <c r="C4201" s="213"/>
      <c r="D4201" s="213"/>
      <c r="E4201" s="214"/>
      <c r="F4201" s="214"/>
      <c r="G4201" s="214"/>
    </row>
    <row r="4202" spans="1:7" x14ac:dyDescent="0.2">
      <c r="A4202" s="213"/>
      <c r="B4202" s="214"/>
      <c r="C4202" s="213"/>
      <c r="D4202" s="213"/>
      <c r="E4202" s="214"/>
      <c r="F4202" s="214"/>
      <c r="G4202" s="214"/>
    </row>
    <row r="4203" spans="1:7" x14ac:dyDescent="0.2">
      <c r="A4203" s="213"/>
      <c r="B4203" s="214"/>
      <c r="C4203" s="213"/>
      <c r="D4203" s="213"/>
      <c r="E4203" s="214"/>
      <c r="F4203" s="214"/>
      <c r="G4203" s="214"/>
    </row>
    <row r="4204" spans="1:7" x14ac:dyDescent="0.2">
      <c r="A4204" s="213"/>
      <c r="B4204" s="214"/>
      <c r="C4204" s="213"/>
      <c r="D4204" s="213"/>
      <c r="E4204" s="214"/>
      <c r="F4204" s="214"/>
      <c r="G4204" s="214"/>
    </row>
    <row r="4205" spans="1:7" x14ac:dyDescent="0.2">
      <c r="A4205" s="213"/>
      <c r="B4205" s="214"/>
      <c r="C4205" s="213"/>
      <c r="D4205" s="213"/>
      <c r="E4205" s="214"/>
      <c r="F4205" s="214"/>
      <c r="G4205" s="214"/>
    </row>
    <row r="4206" spans="1:7" x14ac:dyDescent="0.2">
      <c r="A4206" s="213"/>
      <c r="B4206" s="214"/>
      <c r="C4206" s="213"/>
      <c r="D4206" s="213"/>
      <c r="E4206" s="214"/>
      <c r="F4206" s="214"/>
      <c r="G4206" s="214"/>
    </row>
    <row r="4207" spans="1:7" x14ac:dyDescent="0.2">
      <c r="A4207" s="213"/>
      <c r="B4207" s="214"/>
      <c r="C4207" s="213"/>
      <c r="D4207" s="213"/>
      <c r="E4207" s="214"/>
      <c r="F4207" s="214"/>
      <c r="G4207" s="214"/>
    </row>
    <row r="4208" spans="1:7" x14ac:dyDescent="0.2">
      <c r="A4208" s="213"/>
      <c r="B4208" s="214"/>
      <c r="C4208" s="213"/>
      <c r="D4208" s="213"/>
      <c r="E4208" s="214"/>
      <c r="F4208" s="214"/>
      <c r="G4208" s="214"/>
    </row>
    <row r="4209" spans="1:7" x14ac:dyDescent="0.2">
      <c r="A4209" s="213"/>
      <c r="B4209" s="214"/>
      <c r="C4209" s="213"/>
      <c r="D4209" s="213"/>
      <c r="E4209" s="214"/>
      <c r="F4209" s="214"/>
      <c r="G4209" s="214"/>
    </row>
    <row r="4210" spans="1:7" x14ac:dyDescent="0.2">
      <c r="A4210" s="213"/>
      <c r="B4210" s="214"/>
      <c r="C4210" s="213"/>
      <c r="D4210" s="213"/>
      <c r="E4210" s="214"/>
      <c r="F4210" s="214"/>
      <c r="G4210" s="214"/>
    </row>
    <row r="4211" spans="1:7" x14ac:dyDescent="0.2">
      <c r="A4211" s="213"/>
      <c r="B4211" s="214"/>
      <c r="C4211" s="213"/>
      <c r="D4211" s="213"/>
      <c r="E4211" s="214"/>
      <c r="F4211" s="214"/>
      <c r="G4211" s="214"/>
    </row>
    <row r="4212" spans="1:7" x14ac:dyDescent="0.2">
      <c r="A4212" s="213"/>
      <c r="B4212" s="214"/>
      <c r="C4212" s="213"/>
      <c r="D4212" s="213"/>
      <c r="E4212" s="214"/>
      <c r="F4212" s="214"/>
      <c r="G4212" s="214"/>
    </row>
    <row r="4213" spans="1:7" x14ac:dyDescent="0.2">
      <c r="A4213" s="213"/>
      <c r="B4213" s="214"/>
      <c r="C4213" s="213"/>
      <c r="D4213" s="213"/>
      <c r="E4213" s="214"/>
      <c r="F4213" s="214"/>
      <c r="G4213" s="214"/>
    </row>
    <row r="4214" spans="1:7" x14ac:dyDescent="0.2">
      <c r="A4214" s="213"/>
      <c r="B4214" s="214"/>
      <c r="C4214" s="213"/>
      <c r="D4214" s="213"/>
      <c r="E4214" s="214"/>
      <c r="F4214" s="214"/>
      <c r="G4214" s="214"/>
    </row>
    <row r="4215" spans="1:7" x14ac:dyDescent="0.2">
      <c r="A4215" s="213"/>
      <c r="B4215" s="214"/>
      <c r="C4215" s="213"/>
      <c r="D4215" s="213"/>
      <c r="E4215" s="214"/>
      <c r="F4215" s="214"/>
      <c r="G4215" s="214"/>
    </row>
    <row r="4216" spans="1:7" x14ac:dyDescent="0.2">
      <c r="A4216" s="213"/>
      <c r="B4216" s="214"/>
      <c r="C4216" s="213"/>
      <c r="D4216" s="213"/>
      <c r="E4216" s="214"/>
      <c r="F4216" s="214"/>
      <c r="G4216" s="214"/>
    </row>
    <row r="4217" spans="1:7" x14ac:dyDescent="0.2">
      <c r="A4217" s="213"/>
      <c r="B4217" s="214"/>
      <c r="C4217" s="213"/>
      <c r="D4217" s="213"/>
      <c r="E4217" s="214"/>
      <c r="F4217" s="214"/>
      <c r="G4217" s="214"/>
    </row>
    <row r="4218" spans="1:7" x14ac:dyDescent="0.2">
      <c r="A4218" s="213"/>
      <c r="B4218" s="214"/>
      <c r="C4218" s="213"/>
      <c r="D4218" s="213"/>
      <c r="E4218" s="214"/>
      <c r="F4218" s="214"/>
      <c r="G4218" s="214"/>
    </row>
    <row r="4219" spans="1:7" x14ac:dyDescent="0.2">
      <c r="A4219" s="213"/>
      <c r="B4219" s="214"/>
      <c r="C4219" s="213"/>
      <c r="D4219" s="213"/>
      <c r="E4219" s="214"/>
      <c r="F4219" s="214"/>
      <c r="G4219" s="214"/>
    </row>
    <row r="4220" spans="1:7" x14ac:dyDescent="0.2">
      <c r="A4220" s="213"/>
      <c r="B4220" s="214"/>
      <c r="C4220" s="213"/>
      <c r="D4220" s="213"/>
      <c r="E4220" s="214"/>
      <c r="F4220" s="214"/>
      <c r="G4220" s="214"/>
    </row>
    <row r="4221" spans="1:7" x14ac:dyDescent="0.2">
      <c r="A4221" s="213"/>
      <c r="B4221" s="214"/>
      <c r="C4221" s="213"/>
      <c r="D4221" s="213"/>
      <c r="E4221" s="214"/>
      <c r="F4221" s="214"/>
      <c r="G4221" s="214"/>
    </row>
    <row r="4222" spans="1:7" x14ac:dyDescent="0.2">
      <c r="A4222" s="213"/>
      <c r="B4222" s="214"/>
      <c r="C4222" s="213"/>
      <c r="D4222" s="213"/>
      <c r="E4222" s="214"/>
      <c r="F4222" s="214"/>
      <c r="G4222" s="214"/>
    </row>
    <row r="4223" spans="1:7" x14ac:dyDescent="0.2">
      <c r="A4223" s="213"/>
      <c r="B4223" s="214"/>
      <c r="C4223" s="213"/>
      <c r="D4223" s="213"/>
      <c r="E4223" s="214"/>
      <c r="F4223" s="214"/>
      <c r="G4223" s="214"/>
    </row>
    <row r="4224" spans="1:7" x14ac:dyDescent="0.2">
      <c r="A4224" s="213"/>
      <c r="B4224" s="214"/>
      <c r="C4224" s="213"/>
      <c r="D4224" s="213"/>
      <c r="E4224" s="214"/>
      <c r="F4224" s="214"/>
      <c r="G4224" s="214"/>
    </row>
    <row r="4225" spans="1:7" x14ac:dyDescent="0.2">
      <c r="A4225" s="213"/>
      <c r="B4225" s="214"/>
      <c r="C4225" s="213"/>
      <c r="D4225" s="213"/>
      <c r="E4225" s="214"/>
      <c r="F4225" s="214"/>
      <c r="G4225" s="214"/>
    </row>
    <row r="4226" spans="1:7" x14ac:dyDescent="0.2">
      <c r="A4226" s="213"/>
      <c r="B4226" s="214"/>
      <c r="C4226" s="213"/>
      <c r="D4226" s="213"/>
      <c r="E4226" s="214"/>
      <c r="F4226" s="214"/>
      <c r="G4226" s="214"/>
    </row>
    <row r="4227" spans="1:7" x14ac:dyDescent="0.2">
      <c r="A4227" s="213"/>
      <c r="B4227" s="214"/>
      <c r="C4227" s="213"/>
      <c r="D4227" s="213"/>
      <c r="E4227" s="214"/>
      <c r="F4227" s="214"/>
      <c r="G4227" s="214"/>
    </row>
    <row r="4228" spans="1:7" x14ac:dyDescent="0.2">
      <c r="A4228" s="213"/>
      <c r="B4228" s="214"/>
      <c r="C4228" s="213"/>
      <c r="D4228" s="213"/>
      <c r="E4228" s="214"/>
      <c r="F4228" s="214"/>
      <c r="G4228" s="214"/>
    </row>
    <row r="4229" spans="1:7" x14ac:dyDescent="0.2">
      <c r="A4229" s="213"/>
      <c r="B4229" s="214"/>
      <c r="C4229" s="213"/>
      <c r="D4229" s="213"/>
      <c r="E4229" s="214"/>
      <c r="F4229" s="214"/>
      <c r="G4229" s="214"/>
    </row>
    <row r="4230" spans="1:7" x14ac:dyDescent="0.2">
      <c r="A4230" s="213"/>
      <c r="B4230" s="214"/>
      <c r="C4230" s="213"/>
      <c r="D4230" s="213"/>
      <c r="E4230" s="214"/>
      <c r="F4230" s="214"/>
      <c r="G4230" s="214"/>
    </row>
    <row r="4231" spans="1:7" x14ac:dyDescent="0.2">
      <c r="A4231" s="213"/>
      <c r="B4231" s="214"/>
      <c r="C4231" s="213"/>
      <c r="D4231" s="213"/>
      <c r="E4231" s="214"/>
      <c r="F4231" s="214"/>
      <c r="G4231" s="214"/>
    </row>
    <row r="4232" spans="1:7" x14ac:dyDescent="0.2">
      <c r="A4232" s="213"/>
      <c r="B4232" s="214"/>
      <c r="C4232" s="213"/>
      <c r="D4232" s="213"/>
      <c r="E4232" s="214"/>
      <c r="F4232" s="214"/>
      <c r="G4232" s="214"/>
    </row>
    <row r="4233" spans="1:7" x14ac:dyDescent="0.2">
      <c r="A4233" s="213"/>
      <c r="B4233" s="214"/>
      <c r="C4233" s="213"/>
      <c r="D4233" s="213"/>
      <c r="E4233" s="214"/>
      <c r="F4233" s="214"/>
      <c r="G4233" s="214"/>
    </row>
    <row r="4234" spans="1:7" x14ac:dyDescent="0.2">
      <c r="A4234" s="213"/>
      <c r="B4234" s="214"/>
      <c r="C4234" s="213"/>
      <c r="D4234" s="213"/>
      <c r="E4234" s="214"/>
      <c r="F4234" s="214"/>
      <c r="G4234" s="214"/>
    </row>
    <row r="4235" spans="1:7" x14ac:dyDescent="0.2">
      <c r="A4235" s="213"/>
      <c r="B4235" s="214"/>
      <c r="C4235" s="213"/>
      <c r="D4235" s="213"/>
      <c r="E4235" s="214"/>
      <c r="F4235" s="214"/>
      <c r="G4235" s="214"/>
    </row>
    <row r="4236" spans="1:7" x14ac:dyDescent="0.2">
      <c r="A4236" s="213"/>
      <c r="B4236" s="214"/>
      <c r="C4236" s="213"/>
      <c r="D4236" s="213"/>
      <c r="E4236" s="214"/>
      <c r="F4236" s="214"/>
      <c r="G4236" s="214"/>
    </row>
    <row r="4237" spans="1:7" x14ac:dyDescent="0.2">
      <c r="A4237" s="213"/>
      <c r="B4237" s="214"/>
      <c r="C4237" s="213"/>
      <c r="D4237" s="213"/>
      <c r="E4237" s="214"/>
      <c r="F4237" s="214"/>
      <c r="G4237" s="214"/>
    </row>
    <row r="4238" spans="1:7" x14ac:dyDescent="0.2">
      <c r="A4238" s="213"/>
      <c r="B4238" s="214"/>
      <c r="C4238" s="213"/>
      <c r="D4238" s="213"/>
      <c r="E4238" s="214"/>
      <c r="F4238" s="214"/>
      <c r="G4238" s="214"/>
    </row>
    <row r="4239" spans="1:7" x14ac:dyDescent="0.2">
      <c r="A4239" s="213"/>
      <c r="B4239" s="214"/>
      <c r="C4239" s="213"/>
      <c r="D4239" s="213"/>
      <c r="E4239" s="214"/>
      <c r="F4239" s="214"/>
      <c r="G4239" s="214"/>
    </row>
    <row r="4240" spans="1:7" x14ac:dyDescent="0.2">
      <c r="A4240" s="213"/>
      <c r="B4240" s="214"/>
      <c r="C4240" s="213"/>
      <c r="D4240" s="213"/>
      <c r="E4240" s="214"/>
      <c r="F4240" s="214"/>
      <c r="G4240" s="214"/>
    </row>
    <row r="4241" spans="1:7" x14ac:dyDescent="0.2">
      <c r="A4241" s="213"/>
      <c r="B4241" s="214"/>
      <c r="C4241" s="213"/>
      <c r="D4241" s="213"/>
      <c r="E4241" s="214"/>
      <c r="F4241" s="214"/>
      <c r="G4241" s="214"/>
    </row>
    <row r="4242" spans="1:7" x14ac:dyDescent="0.2">
      <c r="A4242" s="213"/>
      <c r="B4242" s="214"/>
      <c r="C4242" s="213"/>
      <c r="D4242" s="213"/>
      <c r="E4242" s="214"/>
      <c r="F4242" s="214"/>
      <c r="G4242" s="214"/>
    </row>
    <row r="4243" spans="1:7" x14ac:dyDescent="0.2">
      <c r="A4243" s="213"/>
      <c r="B4243" s="214"/>
      <c r="C4243" s="213"/>
      <c r="D4243" s="213"/>
      <c r="E4243" s="214"/>
      <c r="F4243" s="214"/>
      <c r="G4243" s="214"/>
    </row>
    <row r="4244" spans="1:7" x14ac:dyDescent="0.2">
      <c r="A4244" s="213"/>
      <c r="B4244" s="214"/>
      <c r="C4244" s="213"/>
      <c r="D4244" s="213"/>
      <c r="E4244" s="214"/>
      <c r="F4244" s="214"/>
      <c r="G4244" s="214"/>
    </row>
    <row r="4245" spans="1:7" x14ac:dyDescent="0.2">
      <c r="A4245" s="213"/>
      <c r="B4245" s="214"/>
      <c r="C4245" s="213"/>
      <c r="D4245" s="213"/>
      <c r="E4245" s="214"/>
      <c r="F4245" s="214"/>
      <c r="G4245" s="214"/>
    </row>
    <row r="4246" spans="1:7" x14ac:dyDescent="0.2">
      <c r="A4246" s="213"/>
      <c r="B4246" s="214"/>
      <c r="C4246" s="213"/>
      <c r="D4246" s="213"/>
      <c r="E4246" s="214"/>
      <c r="F4246" s="214"/>
      <c r="G4246" s="214"/>
    </row>
    <row r="4247" spans="1:7" x14ac:dyDescent="0.2">
      <c r="A4247" s="213"/>
      <c r="B4247" s="214"/>
      <c r="C4247" s="213"/>
      <c r="D4247" s="213"/>
      <c r="E4247" s="214"/>
      <c r="F4247" s="214"/>
      <c r="G4247" s="214"/>
    </row>
    <row r="4248" spans="1:7" x14ac:dyDescent="0.2">
      <c r="A4248" s="213"/>
      <c r="B4248" s="214"/>
      <c r="C4248" s="213"/>
      <c r="D4248" s="213"/>
      <c r="E4248" s="214"/>
      <c r="F4248" s="214"/>
      <c r="G4248" s="214"/>
    </row>
    <row r="4249" spans="1:7" x14ac:dyDescent="0.2">
      <c r="A4249" s="213"/>
      <c r="B4249" s="214"/>
      <c r="C4249" s="213"/>
      <c r="D4249" s="213"/>
      <c r="E4249" s="214"/>
      <c r="F4249" s="214"/>
      <c r="G4249" s="214"/>
    </row>
    <row r="4250" spans="1:7" x14ac:dyDescent="0.2">
      <c r="A4250" s="213"/>
      <c r="B4250" s="214"/>
      <c r="C4250" s="213"/>
      <c r="D4250" s="213"/>
      <c r="E4250" s="214"/>
      <c r="F4250" s="214"/>
      <c r="G4250" s="214"/>
    </row>
    <row r="4251" spans="1:7" x14ac:dyDescent="0.2">
      <c r="A4251" s="213"/>
      <c r="B4251" s="214"/>
      <c r="C4251" s="213"/>
      <c r="D4251" s="213"/>
      <c r="E4251" s="214"/>
      <c r="F4251" s="214"/>
      <c r="G4251" s="214"/>
    </row>
    <row r="4252" spans="1:7" x14ac:dyDescent="0.2">
      <c r="A4252" s="213"/>
      <c r="B4252" s="214"/>
      <c r="C4252" s="213"/>
      <c r="D4252" s="213"/>
      <c r="E4252" s="214"/>
      <c r="F4252" s="214"/>
      <c r="G4252" s="214"/>
    </row>
    <row r="4253" spans="1:7" x14ac:dyDescent="0.2">
      <c r="A4253" s="213"/>
      <c r="B4253" s="214"/>
      <c r="C4253" s="213"/>
      <c r="D4253" s="213"/>
      <c r="E4253" s="214"/>
      <c r="F4253" s="214"/>
      <c r="G4253" s="214"/>
    </row>
    <row r="4254" spans="1:7" x14ac:dyDescent="0.2">
      <c r="A4254" s="213"/>
      <c r="B4254" s="214"/>
      <c r="C4254" s="213"/>
      <c r="D4254" s="213"/>
      <c r="E4254" s="214"/>
      <c r="F4254" s="214"/>
      <c r="G4254" s="214"/>
    </row>
    <row r="4255" spans="1:7" x14ac:dyDescent="0.2">
      <c r="A4255" s="213"/>
      <c r="B4255" s="214"/>
      <c r="C4255" s="213"/>
      <c r="D4255" s="213"/>
      <c r="E4255" s="214"/>
      <c r="F4255" s="214"/>
      <c r="G4255" s="214"/>
    </row>
    <row r="4256" spans="1:7" x14ac:dyDescent="0.2">
      <c r="A4256" s="213"/>
      <c r="B4256" s="214"/>
      <c r="C4256" s="213"/>
      <c r="D4256" s="213"/>
      <c r="E4256" s="214"/>
      <c r="F4256" s="214"/>
      <c r="G4256" s="214"/>
    </row>
    <row r="4257" spans="1:7" x14ac:dyDescent="0.2">
      <c r="A4257" s="213"/>
      <c r="B4257" s="214"/>
      <c r="C4257" s="213"/>
      <c r="D4257" s="213"/>
      <c r="E4257" s="214"/>
      <c r="F4257" s="214"/>
      <c r="G4257" s="214"/>
    </row>
    <row r="4258" spans="1:7" x14ac:dyDescent="0.2">
      <c r="A4258" s="213"/>
      <c r="B4258" s="214"/>
      <c r="C4258" s="213"/>
      <c r="D4258" s="213"/>
      <c r="E4258" s="214"/>
      <c r="F4258" s="214"/>
      <c r="G4258" s="214"/>
    </row>
    <row r="4259" spans="1:7" x14ac:dyDescent="0.2">
      <c r="A4259" s="213"/>
      <c r="B4259" s="214"/>
      <c r="C4259" s="213"/>
      <c r="D4259" s="213"/>
      <c r="E4259" s="214"/>
      <c r="F4259" s="214"/>
      <c r="G4259" s="214"/>
    </row>
    <row r="4260" spans="1:7" x14ac:dyDescent="0.2">
      <c r="A4260" s="213"/>
      <c r="B4260" s="214"/>
      <c r="C4260" s="213"/>
      <c r="D4260" s="213"/>
      <c r="E4260" s="214"/>
      <c r="F4260" s="214"/>
      <c r="G4260" s="214"/>
    </row>
    <row r="4261" spans="1:7" x14ac:dyDescent="0.2">
      <c r="A4261" s="213"/>
      <c r="B4261" s="214"/>
      <c r="C4261" s="213"/>
      <c r="D4261" s="213"/>
      <c r="E4261" s="214"/>
      <c r="F4261" s="214"/>
      <c r="G4261" s="214"/>
    </row>
    <row r="4262" spans="1:7" x14ac:dyDescent="0.2">
      <c r="A4262" s="213"/>
      <c r="B4262" s="214"/>
      <c r="C4262" s="213"/>
      <c r="D4262" s="213"/>
      <c r="E4262" s="214"/>
      <c r="F4262" s="214"/>
      <c r="G4262" s="214"/>
    </row>
    <row r="4263" spans="1:7" x14ac:dyDescent="0.2">
      <c r="A4263" s="213"/>
      <c r="B4263" s="214"/>
      <c r="C4263" s="213"/>
      <c r="D4263" s="213"/>
      <c r="E4263" s="214"/>
      <c r="F4263" s="214"/>
      <c r="G4263" s="214"/>
    </row>
    <row r="4264" spans="1:7" x14ac:dyDescent="0.2">
      <c r="A4264" s="213"/>
      <c r="B4264" s="214"/>
      <c r="C4264" s="213"/>
      <c r="D4264" s="213"/>
      <c r="E4264" s="214"/>
      <c r="F4264" s="214"/>
      <c r="G4264" s="214"/>
    </row>
    <row r="4265" spans="1:7" x14ac:dyDescent="0.2">
      <c r="A4265" s="213"/>
      <c r="B4265" s="214"/>
      <c r="C4265" s="213"/>
      <c r="D4265" s="213"/>
      <c r="E4265" s="214"/>
      <c r="F4265" s="214"/>
      <c r="G4265" s="214"/>
    </row>
    <row r="4266" spans="1:7" x14ac:dyDescent="0.2">
      <c r="A4266" s="213"/>
      <c r="B4266" s="214"/>
      <c r="C4266" s="213"/>
      <c r="D4266" s="213"/>
      <c r="E4266" s="214"/>
      <c r="F4266" s="214"/>
      <c r="G4266" s="214"/>
    </row>
    <row r="4267" spans="1:7" x14ac:dyDescent="0.2">
      <c r="A4267" s="213"/>
      <c r="B4267" s="214"/>
      <c r="C4267" s="213"/>
      <c r="D4267" s="213"/>
      <c r="E4267" s="214"/>
      <c r="F4267" s="214"/>
      <c r="G4267" s="214"/>
    </row>
    <row r="4268" spans="1:7" x14ac:dyDescent="0.2">
      <c r="A4268" s="213"/>
      <c r="B4268" s="214"/>
      <c r="C4268" s="213"/>
      <c r="D4268" s="213"/>
      <c r="E4268" s="214"/>
      <c r="F4268" s="214"/>
      <c r="G4268" s="214"/>
    </row>
    <row r="4269" spans="1:7" x14ac:dyDescent="0.2">
      <c r="A4269" s="213"/>
      <c r="B4269" s="214"/>
      <c r="C4269" s="213"/>
      <c r="D4269" s="213"/>
      <c r="E4269" s="214"/>
      <c r="F4269" s="214"/>
      <c r="G4269" s="214"/>
    </row>
    <row r="4270" spans="1:7" x14ac:dyDescent="0.2">
      <c r="A4270" s="213"/>
      <c r="B4270" s="214"/>
      <c r="C4270" s="213"/>
      <c r="D4270" s="213"/>
      <c r="E4270" s="214"/>
      <c r="F4270" s="214"/>
      <c r="G4270" s="214"/>
    </row>
    <row r="4271" spans="1:7" x14ac:dyDescent="0.2">
      <c r="A4271" s="213"/>
      <c r="B4271" s="214"/>
      <c r="C4271" s="213"/>
      <c r="D4271" s="213"/>
      <c r="E4271" s="214"/>
      <c r="F4271" s="214"/>
      <c r="G4271" s="214"/>
    </row>
    <row r="4272" spans="1:7" x14ac:dyDescent="0.2">
      <c r="A4272" s="213"/>
      <c r="B4272" s="214"/>
      <c r="C4272" s="213"/>
      <c r="D4272" s="213"/>
      <c r="E4272" s="214"/>
      <c r="F4272" s="214"/>
      <c r="G4272" s="214"/>
    </row>
    <row r="4273" spans="1:7" x14ac:dyDescent="0.2">
      <c r="A4273" s="213"/>
      <c r="B4273" s="214"/>
      <c r="C4273" s="213"/>
      <c r="D4273" s="213"/>
      <c r="E4273" s="214"/>
      <c r="F4273" s="214"/>
      <c r="G4273" s="214"/>
    </row>
    <row r="4274" spans="1:7" x14ac:dyDescent="0.2">
      <c r="A4274" s="213"/>
      <c r="B4274" s="214"/>
      <c r="C4274" s="213"/>
      <c r="D4274" s="213"/>
      <c r="E4274" s="214"/>
      <c r="F4274" s="214"/>
      <c r="G4274" s="214"/>
    </row>
    <row r="4275" spans="1:7" x14ac:dyDescent="0.2">
      <c r="A4275" s="213"/>
      <c r="B4275" s="214"/>
      <c r="C4275" s="213"/>
      <c r="D4275" s="213"/>
      <c r="E4275" s="214"/>
      <c r="F4275" s="214"/>
      <c r="G4275" s="214"/>
    </row>
    <row r="4276" spans="1:7" x14ac:dyDescent="0.2">
      <c r="A4276" s="213"/>
      <c r="B4276" s="214"/>
      <c r="C4276" s="213"/>
      <c r="D4276" s="213"/>
      <c r="E4276" s="214"/>
      <c r="F4276" s="214"/>
      <c r="G4276" s="214"/>
    </row>
    <row r="4277" spans="1:7" x14ac:dyDescent="0.2">
      <c r="A4277" s="213"/>
      <c r="B4277" s="214"/>
      <c r="C4277" s="213"/>
      <c r="D4277" s="213"/>
      <c r="E4277" s="214"/>
      <c r="F4277" s="214"/>
      <c r="G4277" s="214"/>
    </row>
    <row r="4278" spans="1:7" x14ac:dyDescent="0.2">
      <c r="A4278" s="213"/>
      <c r="B4278" s="214"/>
      <c r="C4278" s="213"/>
      <c r="D4278" s="213"/>
      <c r="E4278" s="214"/>
      <c r="F4278" s="214"/>
      <c r="G4278" s="214"/>
    </row>
    <row r="4279" spans="1:7" x14ac:dyDescent="0.2">
      <c r="A4279" s="213"/>
      <c r="B4279" s="214"/>
      <c r="C4279" s="213"/>
      <c r="D4279" s="213"/>
      <c r="E4279" s="214"/>
      <c r="F4279" s="214"/>
      <c r="G4279" s="214"/>
    </row>
    <row r="4280" spans="1:7" x14ac:dyDescent="0.2">
      <c r="A4280" s="213"/>
      <c r="B4280" s="214"/>
      <c r="C4280" s="213"/>
      <c r="D4280" s="213"/>
      <c r="E4280" s="214"/>
      <c r="F4280" s="214"/>
      <c r="G4280" s="214"/>
    </row>
    <row r="4281" spans="1:7" x14ac:dyDescent="0.2">
      <c r="A4281" s="213"/>
      <c r="B4281" s="214"/>
      <c r="C4281" s="213"/>
      <c r="D4281" s="213"/>
      <c r="E4281" s="214"/>
      <c r="F4281" s="214"/>
      <c r="G4281" s="214"/>
    </row>
    <row r="4282" spans="1:7" x14ac:dyDescent="0.2">
      <c r="A4282" s="213"/>
      <c r="B4282" s="214"/>
      <c r="C4282" s="213"/>
      <c r="D4282" s="213"/>
      <c r="E4282" s="214"/>
      <c r="F4282" s="214"/>
      <c r="G4282" s="214"/>
    </row>
    <row r="4283" spans="1:7" x14ac:dyDescent="0.2">
      <c r="A4283" s="213"/>
      <c r="B4283" s="214"/>
      <c r="C4283" s="213"/>
      <c r="D4283" s="213"/>
      <c r="E4283" s="214"/>
      <c r="F4283" s="214"/>
      <c r="G4283" s="214"/>
    </row>
    <row r="4284" spans="1:7" x14ac:dyDescent="0.2">
      <c r="A4284" s="213"/>
      <c r="B4284" s="214"/>
      <c r="C4284" s="213"/>
      <c r="D4284" s="213"/>
      <c r="E4284" s="214"/>
      <c r="F4284" s="214"/>
      <c r="G4284" s="214"/>
    </row>
    <row r="4285" spans="1:7" x14ac:dyDescent="0.2">
      <c r="A4285" s="213"/>
      <c r="B4285" s="214"/>
      <c r="C4285" s="213"/>
      <c r="D4285" s="213"/>
      <c r="E4285" s="214"/>
      <c r="F4285" s="214"/>
      <c r="G4285" s="214"/>
    </row>
    <row r="4286" spans="1:7" x14ac:dyDescent="0.2">
      <c r="A4286" s="213"/>
      <c r="B4286" s="214"/>
      <c r="C4286" s="213"/>
      <c r="D4286" s="213"/>
      <c r="E4286" s="214"/>
      <c r="F4286" s="214"/>
      <c r="G4286" s="214"/>
    </row>
    <row r="4287" spans="1:7" x14ac:dyDescent="0.2">
      <c r="A4287" s="213"/>
      <c r="B4287" s="214"/>
      <c r="C4287" s="213"/>
      <c r="D4287" s="213"/>
      <c r="E4287" s="214"/>
      <c r="F4287" s="214"/>
      <c r="G4287" s="214"/>
    </row>
    <row r="4288" spans="1:7" x14ac:dyDescent="0.2">
      <c r="A4288" s="213"/>
      <c r="B4288" s="214"/>
      <c r="C4288" s="213"/>
      <c r="D4288" s="213"/>
      <c r="E4288" s="214"/>
      <c r="F4288" s="214"/>
      <c r="G4288" s="214"/>
    </row>
    <row r="4289" spans="1:7" x14ac:dyDescent="0.2">
      <c r="A4289" s="213"/>
      <c r="B4289" s="214"/>
      <c r="C4289" s="213"/>
      <c r="D4289" s="213"/>
      <c r="E4289" s="214"/>
      <c r="F4289" s="214"/>
      <c r="G4289" s="214"/>
    </row>
    <row r="4290" spans="1:7" x14ac:dyDescent="0.2">
      <c r="A4290" s="213"/>
      <c r="B4290" s="214"/>
      <c r="C4290" s="213"/>
      <c r="D4290" s="213"/>
      <c r="E4290" s="214"/>
      <c r="F4290" s="214"/>
      <c r="G4290" s="214"/>
    </row>
    <row r="4291" spans="1:7" x14ac:dyDescent="0.2">
      <c r="A4291" s="213"/>
      <c r="B4291" s="214"/>
      <c r="C4291" s="213"/>
      <c r="D4291" s="213"/>
      <c r="E4291" s="214"/>
      <c r="F4291" s="214"/>
      <c r="G4291" s="214"/>
    </row>
    <row r="4292" spans="1:7" x14ac:dyDescent="0.2">
      <c r="A4292" s="213"/>
      <c r="B4292" s="214"/>
      <c r="C4292" s="213"/>
      <c r="D4292" s="213"/>
      <c r="E4292" s="214"/>
      <c r="F4292" s="214"/>
      <c r="G4292" s="214"/>
    </row>
    <row r="4293" spans="1:7" x14ac:dyDescent="0.2">
      <c r="A4293" s="213"/>
      <c r="B4293" s="214"/>
      <c r="C4293" s="213"/>
      <c r="D4293" s="213"/>
      <c r="E4293" s="214"/>
      <c r="F4293" s="214"/>
      <c r="G4293" s="214"/>
    </row>
    <row r="4294" spans="1:7" x14ac:dyDescent="0.2">
      <c r="A4294" s="213"/>
      <c r="B4294" s="214"/>
      <c r="C4294" s="213"/>
      <c r="D4294" s="213"/>
      <c r="E4294" s="214"/>
      <c r="F4294" s="214"/>
      <c r="G4294" s="214"/>
    </row>
    <row r="4295" spans="1:7" x14ac:dyDescent="0.2">
      <c r="A4295" s="213"/>
      <c r="B4295" s="214"/>
      <c r="C4295" s="213"/>
      <c r="D4295" s="213"/>
      <c r="E4295" s="214"/>
      <c r="F4295" s="214"/>
      <c r="G4295" s="214"/>
    </row>
    <row r="4296" spans="1:7" x14ac:dyDescent="0.2">
      <c r="A4296" s="213"/>
      <c r="B4296" s="214"/>
      <c r="C4296" s="213"/>
      <c r="D4296" s="213"/>
      <c r="E4296" s="214"/>
      <c r="F4296" s="214"/>
      <c r="G4296" s="214"/>
    </row>
    <row r="4297" spans="1:7" x14ac:dyDescent="0.2">
      <c r="A4297" s="213"/>
      <c r="B4297" s="214"/>
      <c r="C4297" s="213"/>
      <c r="D4297" s="213"/>
      <c r="E4297" s="214"/>
      <c r="F4297" s="214"/>
      <c r="G4297" s="214"/>
    </row>
    <row r="4298" spans="1:7" x14ac:dyDescent="0.2">
      <c r="A4298" s="213"/>
      <c r="B4298" s="214"/>
      <c r="C4298" s="213"/>
      <c r="D4298" s="213"/>
      <c r="E4298" s="214"/>
      <c r="F4298" s="214"/>
      <c r="G4298" s="214"/>
    </row>
    <row r="4299" spans="1:7" x14ac:dyDescent="0.2">
      <c r="A4299" s="213"/>
      <c r="B4299" s="214"/>
      <c r="C4299" s="213"/>
      <c r="D4299" s="213"/>
      <c r="E4299" s="214"/>
      <c r="F4299" s="214"/>
      <c r="G4299" s="214"/>
    </row>
    <row r="4300" spans="1:7" x14ac:dyDescent="0.2">
      <c r="A4300" s="213"/>
      <c r="B4300" s="214"/>
      <c r="C4300" s="213"/>
      <c r="D4300" s="213"/>
      <c r="E4300" s="214"/>
      <c r="F4300" s="214"/>
      <c r="G4300" s="214"/>
    </row>
    <row r="4301" spans="1:7" x14ac:dyDescent="0.2">
      <c r="A4301" s="213"/>
      <c r="B4301" s="214"/>
      <c r="C4301" s="213"/>
      <c r="D4301" s="213"/>
      <c r="E4301" s="214"/>
      <c r="F4301" s="214"/>
      <c r="G4301" s="214"/>
    </row>
    <row r="4302" spans="1:7" x14ac:dyDescent="0.2">
      <c r="A4302" s="213"/>
      <c r="B4302" s="214"/>
      <c r="C4302" s="213"/>
      <c r="D4302" s="213"/>
      <c r="E4302" s="214"/>
      <c r="F4302" s="214"/>
      <c r="G4302" s="214"/>
    </row>
    <row r="4303" spans="1:7" x14ac:dyDescent="0.2">
      <c r="A4303" s="213"/>
      <c r="B4303" s="214"/>
      <c r="C4303" s="213"/>
      <c r="D4303" s="213"/>
      <c r="E4303" s="214"/>
      <c r="F4303" s="214"/>
      <c r="G4303" s="214"/>
    </row>
    <row r="4304" spans="1:7" x14ac:dyDescent="0.2">
      <c r="A4304" s="213"/>
      <c r="B4304" s="214"/>
      <c r="C4304" s="213"/>
      <c r="D4304" s="213"/>
      <c r="E4304" s="214"/>
      <c r="F4304" s="214"/>
      <c r="G4304" s="214"/>
    </row>
    <row r="4305" spans="1:7" x14ac:dyDescent="0.2">
      <c r="A4305" s="213"/>
      <c r="B4305" s="214"/>
      <c r="C4305" s="213"/>
      <c r="D4305" s="213"/>
      <c r="E4305" s="214"/>
      <c r="F4305" s="214"/>
      <c r="G4305" s="214"/>
    </row>
    <row r="4306" spans="1:7" x14ac:dyDescent="0.2">
      <c r="A4306" s="213"/>
      <c r="B4306" s="214"/>
      <c r="C4306" s="213"/>
      <c r="D4306" s="213"/>
      <c r="E4306" s="214"/>
      <c r="F4306" s="214"/>
      <c r="G4306" s="214"/>
    </row>
    <row r="4307" spans="1:7" x14ac:dyDescent="0.2">
      <c r="A4307" s="213"/>
      <c r="B4307" s="214"/>
      <c r="C4307" s="213"/>
      <c r="D4307" s="213"/>
      <c r="E4307" s="214"/>
      <c r="F4307" s="214"/>
      <c r="G4307" s="214"/>
    </row>
    <row r="4308" spans="1:7" x14ac:dyDescent="0.2">
      <c r="A4308" s="213"/>
      <c r="B4308" s="214"/>
      <c r="C4308" s="213"/>
      <c r="D4308" s="213"/>
      <c r="E4308" s="214"/>
      <c r="F4308" s="214"/>
      <c r="G4308" s="214"/>
    </row>
    <row r="4309" spans="1:7" x14ac:dyDescent="0.2">
      <c r="A4309" s="213"/>
      <c r="B4309" s="214"/>
      <c r="C4309" s="213"/>
      <c r="D4309" s="213"/>
      <c r="E4309" s="214"/>
      <c r="F4309" s="214"/>
      <c r="G4309" s="214"/>
    </row>
    <row r="4310" spans="1:7" x14ac:dyDescent="0.2">
      <c r="A4310" s="213"/>
      <c r="B4310" s="214"/>
      <c r="C4310" s="213"/>
      <c r="D4310" s="213"/>
      <c r="E4310" s="214"/>
      <c r="F4310" s="214"/>
      <c r="G4310" s="214"/>
    </row>
    <row r="4311" spans="1:7" x14ac:dyDescent="0.2">
      <c r="A4311" s="213"/>
      <c r="B4311" s="214"/>
      <c r="C4311" s="213"/>
      <c r="D4311" s="213"/>
      <c r="E4311" s="214"/>
      <c r="F4311" s="214"/>
      <c r="G4311" s="214"/>
    </row>
    <row r="4312" spans="1:7" x14ac:dyDescent="0.2">
      <c r="A4312" s="213"/>
      <c r="B4312" s="214"/>
      <c r="C4312" s="213"/>
      <c r="D4312" s="213"/>
      <c r="E4312" s="214"/>
      <c r="F4312" s="214"/>
      <c r="G4312" s="214"/>
    </row>
    <row r="4313" spans="1:7" x14ac:dyDescent="0.2">
      <c r="A4313" s="213"/>
      <c r="B4313" s="214"/>
      <c r="C4313" s="213"/>
      <c r="D4313" s="213"/>
      <c r="E4313" s="214"/>
      <c r="F4313" s="214"/>
      <c r="G4313" s="214"/>
    </row>
    <row r="4314" spans="1:7" x14ac:dyDescent="0.2">
      <c r="A4314" s="213"/>
      <c r="B4314" s="214"/>
      <c r="C4314" s="213"/>
      <c r="D4314" s="213"/>
      <c r="E4314" s="214"/>
      <c r="F4314" s="214"/>
      <c r="G4314" s="214"/>
    </row>
    <row r="4315" spans="1:7" x14ac:dyDescent="0.2">
      <c r="A4315" s="213"/>
      <c r="B4315" s="214"/>
      <c r="C4315" s="213"/>
      <c r="D4315" s="213"/>
      <c r="E4315" s="214"/>
      <c r="F4315" s="214"/>
      <c r="G4315" s="214"/>
    </row>
    <row r="4316" spans="1:7" x14ac:dyDescent="0.2">
      <c r="A4316" s="213"/>
      <c r="B4316" s="214"/>
      <c r="C4316" s="213"/>
      <c r="D4316" s="213"/>
      <c r="E4316" s="214"/>
      <c r="F4316" s="214"/>
      <c r="G4316" s="214"/>
    </row>
    <row r="4317" spans="1:7" x14ac:dyDescent="0.2">
      <c r="A4317" s="213"/>
      <c r="B4317" s="214"/>
      <c r="C4317" s="213"/>
      <c r="D4317" s="213"/>
      <c r="E4317" s="214"/>
      <c r="F4317" s="214"/>
      <c r="G4317" s="214"/>
    </row>
    <row r="4318" spans="1:7" x14ac:dyDescent="0.2">
      <c r="A4318" s="213"/>
      <c r="B4318" s="214"/>
      <c r="C4318" s="213"/>
      <c r="D4318" s="213"/>
      <c r="E4318" s="214"/>
      <c r="F4318" s="214"/>
      <c r="G4318" s="214"/>
    </row>
    <row r="4319" spans="1:7" x14ac:dyDescent="0.2">
      <c r="A4319" s="213"/>
      <c r="B4319" s="214"/>
      <c r="C4319" s="213"/>
      <c r="D4319" s="213"/>
      <c r="E4319" s="214"/>
      <c r="F4319" s="214"/>
      <c r="G4319" s="214"/>
    </row>
    <row r="4320" spans="1:7" x14ac:dyDescent="0.2">
      <c r="A4320" s="213"/>
      <c r="B4320" s="214"/>
      <c r="C4320" s="213"/>
      <c r="D4320" s="213"/>
      <c r="E4320" s="214"/>
      <c r="F4320" s="214"/>
      <c r="G4320" s="214"/>
    </row>
    <row r="4321" spans="1:7" x14ac:dyDescent="0.2">
      <c r="A4321" s="213"/>
      <c r="B4321" s="214"/>
      <c r="C4321" s="213"/>
      <c r="D4321" s="213"/>
      <c r="E4321" s="214"/>
      <c r="F4321" s="214"/>
      <c r="G4321" s="214"/>
    </row>
    <row r="4322" spans="1:7" x14ac:dyDescent="0.2">
      <c r="A4322" s="213"/>
      <c r="B4322" s="214"/>
      <c r="C4322" s="213"/>
      <c r="D4322" s="213"/>
      <c r="E4322" s="214"/>
      <c r="F4322" s="214"/>
      <c r="G4322" s="214"/>
    </row>
    <row r="4323" spans="1:7" x14ac:dyDescent="0.2">
      <c r="A4323" s="213"/>
      <c r="B4323" s="214"/>
      <c r="C4323" s="213"/>
      <c r="D4323" s="213"/>
      <c r="E4323" s="214"/>
      <c r="F4323" s="214"/>
      <c r="G4323" s="214"/>
    </row>
    <row r="4324" spans="1:7" x14ac:dyDescent="0.2">
      <c r="A4324" s="213"/>
      <c r="B4324" s="214"/>
      <c r="C4324" s="213"/>
      <c r="D4324" s="213"/>
      <c r="E4324" s="214"/>
      <c r="F4324" s="214"/>
      <c r="G4324" s="214"/>
    </row>
    <row r="4325" spans="1:7" x14ac:dyDescent="0.2">
      <c r="A4325" s="213"/>
      <c r="B4325" s="214"/>
      <c r="C4325" s="213"/>
      <c r="D4325" s="213"/>
      <c r="E4325" s="214"/>
      <c r="F4325" s="214"/>
      <c r="G4325" s="214"/>
    </row>
    <row r="4326" spans="1:7" x14ac:dyDescent="0.2">
      <c r="A4326" s="213"/>
      <c r="B4326" s="214"/>
      <c r="C4326" s="213"/>
      <c r="D4326" s="213"/>
      <c r="E4326" s="214"/>
      <c r="F4326" s="214"/>
      <c r="G4326" s="214"/>
    </row>
    <row r="4327" spans="1:7" x14ac:dyDescent="0.2">
      <c r="A4327" s="213"/>
      <c r="B4327" s="214"/>
      <c r="C4327" s="213"/>
      <c r="D4327" s="213"/>
      <c r="E4327" s="214"/>
      <c r="F4327" s="214"/>
      <c r="G4327" s="214"/>
    </row>
    <row r="4328" spans="1:7" x14ac:dyDescent="0.2">
      <c r="A4328" s="213"/>
      <c r="B4328" s="214"/>
      <c r="C4328" s="213"/>
      <c r="D4328" s="213"/>
      <c r="E4328" s="214"/>
      <c r="F4328" s="214"/>
      <c r="G4328" s="214"/>
    </row>
    <row r="4329" spans="1:7" x14ac:dyDescent="0.2">
      <c r="A4329" s="213"/>
      <c r="B4329" s="214"/>
      <c r="C4329" s="213"/>
      <c r="D4329" s="213"/>
      <c r="E4329" s="214"/>
      <c r="F4329" s="214"/>
      <c r="G4329" s="214"/>
    </row>
    <row r="4330" spans="1:7" x14ac:dyDescent="0.2">
      <c r="A4330" s="213"/>
      <c r="B4330" s="214"/>
      <c r="C4330" s="213"/>
      <c r="D4330" s="213"/>
      <c r="E4330" s="214"/>
      <c r="F4330" s="214"/>
      <c r="G4330" s="214"/>
    </row>
    <row r="4331" spans="1:7" x14ac:dyDescent="0.2">
      <c r="A4331" s="213"/>
      <c r="B4331" s="214"/>
      <c r="C4331" s="213"/>
      <c r="D4331" s="213"/>
      <c r="E4331" s="214"/>
      <c r="F4331" s="214"/>
      <c r="G4331" s="214"/>
    </row>
    <row r="4332" spans="1:7" x14ac:dyDescent="0.2">
      <c r="A4332" s="213"/>
      <c r="B4332" s="214"/>
      <c r="C4332" s="213"/>
      <c r="D4332" s="213"/>
      <c r="E4332" s="214"/>
      <c r="F4332" s="214"/>
      <c r="G4332" s="214"/>
    </row>
    <row r="4333" spans="1:7" x14ac:dyDescent="0.2">
      <c r="A4333" s="213"/>
      <c r="B4333" s="214"/>
      <c r="C4333" s="213"/>
      <c r="D4333" s="213"/>
      <c r="E4333" s="214"/>
      <c r="F4333" s="214"/>
      <c r="G4333" s="214"/>
    </row>
    <row r="4334" spans="1:7" x14ac:dyDescent="0.2">
      <c r="A4334" s="213"/>
      <c r="B4334" s="214"/>
      <c r="C4334" s="213"/>
      <c r="D4334" s="213"/>
      <c r="E4334" s="214"/>
      <c r="F4334" s="214"/>
      <c r="G4334" s="214"/>
    </row>
    <row r="4335" spans="1:7" x14ac:dyDescent="0.2">
      <c r="A4335" s="213"/>
      <c r="B4335" s="214"/>
      <c r="C4335" s="213"/>
      <c r="D4335" s="213"/>
      <c r="E4335" s="214"/>
      <c r="F4335" s="214"/>
      <c r="G4335" s="214"/>
    </row>
    <row r="4336" spans="1:7" x14ac:dyDescent="0.2">
      <c r="A4336" s="213"/>
      <c r="B4336" s="214"/>
      <c r="C4336" s="213"/>
      <c r="D4336" s="213"/>
      <c r="E4336" s="214"/>
      <c r="F4336" s="214"/>
      <c r="G4336" s="214"/>
    </row>
    <row r="4337" spans="1:7" x14ac:dyDescent="0.2">
      <c r="A4337" s="213"/>
      <c r="B4337" s="214"/>
      <c r="C4337" s="213"/>
      <c r="D4337" s="213"/>
      <c r="E4337" s="214"/>
      <c r="F4337" s="214"/>
      <c r="G4337" s="214"/>
    </row>
    <row r="4338" spans="1:7" x14ac:dyDescent="0.2">
      <c r="A4338" s="213"/>
      <c r="B4338" s="214"/>
      <c r="C4338" s="213"/>
      <c r="D4338" s="213"/>
      <c r="E4338" s="214"/>
      <c r="F4338" s="214"/>
      <c r="G4338" s="214"/>
    </row>
    <row r="4339" spans="1:7" x14ac:dyDescent="0.2">
      <c r="A4339" s="213"/>
      <c r="B4339" s="214"/>
      <c r="C4339" s="213"/>
      <c r="D4339" s="213"/>
      <c r="E4339" s="214"/>
      <c r="F4339" s="214"/>
      <c r="G4339" s="214"/>
    </row>
    <row r="4340" spans="1:7" x14ac:dyDescent="0.2">
      <c r="A4340" s="213"/>
      <c r="B4340" s="214"/>
      <c r="C4340" s="213"/>
      <c r="D4340" s="213"/>
      <c r="E4340" s="214"/>
      <c r="F4340" s="214"/>
      <c r="G4340" s="214"/>
    </row>
    <row r="4341" spans="1:7" x14ac:dyDescent="0.2">
      <c r="A4341" s="213"/>
      <c r="B4341" s="214"/>
      <c r="C4341" s="213"/>
      <c r="D4341" s="213"/>
      <c r="E4341" s="214"/>
      <c r="F4341" s="214"/>
      <c r="G4341" s="214"/>
    </row>
    <row r="4342" spans="1:7" x14ac:dyDescent="0.2">
      <c r="A4342" s="213"/>
      <c r="B4342" s="214"/>
      <c r="C4342" s="213"/>
      <c r="D4342" s="213"/>
      <c r="E4342" s="214"/>
      <c r="F4342" s="214"/>
      <c r="G4342" s="214"/>
    </row>
    <row r="4343" spans="1:7" x14ac:dyDescent="0.2">
      <c r="A4343" s="213"/>
      <c r="B4343" s="214"/>
      <c r="C4343" s="213"/>
      <c r="D4343" s="213"/>
      <c r="E4343" s="214"/>
      <c r="F4343" s="214"/>
      <c r="G4343" s="214"/>
    </row>
    <row r="4344" spans="1:7" x14ac:dyDescent="0.2">
      <c r="A4344" s="213"/>
      <c r="B4344" s="214"/>
      <c r="C4344" s="213"/>
      <c r="D4344" s="213"/>
      <c r="E4344" s="214"/>
      <c r="F4344" s="214"/>
      <c r="G4344" s="214"/>
    </row>
    <row r="4345" spans="1:7" x14ac:dyDescent="0.2">
      <c r="A4345" s="213"/>
      <c r="B4345" s="214"/>
      <c r="C4345" s="213"/>
      <c r="D4345" s="213"/>
      <c r="E4345" s="214"/>
      <c r="F4345" s="214"/>
      <c r="G4345" s="214"/>
    </row>
    <row r="4346" spans="1:7" x14ac:dyDescent="0.2">
      <c r="A4346" s="213"/>
      <c r="B4346" s="214"/>
      <c r="C4346" s="213"/>
      <c r="D4346" s="213"/>
      <c r="E4346" s="214"/>
      <c r="F4346" s="214"/>
      <c r="G4346" s="214"/>
    </row>
    <row r="4347" spans="1:7" x14ac:dyDescent="0.2">
      <c r="A4347" s="213"/>
      <c r="B4347" s="214"/>
      <c r="C4347" s="213"/>
      <c r="D4347" s="213"/>
      <c r="E4347" s="214"/>
      <c r="F4347" s="214"/>
      <c r="G4347" s="214"/>
    </row>
    <row r="4348" spans="1:7" x14ac:dyDescent="0.2">
      <c r="A4348" s="213"/>
      <c r="B4348" s="214"/>
      <c r="C4348" s="213"/>
      <c r="D4348" s="213"/>
      <c r="E4348" s="214"/>
      <c r="F4348" s="214"/>
      <c r="G4348" s="214"/>
    </row>
    <row r="4349" spans="1:7" x14ac:dyDescent="0.2">
      <c r="A4349" s="213"/>
      <c r="B4349" s="214"/>
      <c r="C4349" s="213"/>
      <c r="D4349" s="213"/>
      <c r="E4349" s="214"/>
      <c r="F4349" s="214"/>
      <c r="G4349" s="214"/>
    </row>
    <row r="4350" spans="1:7" x14ac:dyDescent="0.2">
      <c r="A4350" s="213"/>
      <c r="B4350" s="214"/>
      <c r="C4350" s="213"/>
      <c r="D4350" s="213"/>
      <c r="E4350" s="214"/>
      <c r="F4350" s="214"/>
      <c r="G4350" s="214"/>
    </row>
    <row r="4351" spans="1:7" x14ac:dyDescent="0.2">
      <c r="A4351" s="213"/>
      <c r="B4351" s="214"/>
      <c r="C4351" s="213"/>
      <c r="D4351" s="213"/>
      <c r="E4351" s="214"/>
      <c r="F4351" s="214"/>
      <c r="G4351" s="214"/>
    </row>
    <row r="4352" spans="1:7" x14ac:dyDescent="0.2">
      <c r="A4352" s="213"/>
      <c r="B4352" s="214"/>
      <c r="C4352" s="213"/>
      <c r="D4352" s="213"/>
      <c r="E4352" s="214"/>
      <c r="F4352" s="214"/>
      <c r="G4352" s="214"/>
    </row>
    <row r="4353" spans="1:7" x14ac:dyDescent="0.2">
      <c r="A4353" s="213"/>
      <c r="B4353" s="214"/>
      <c r="C4353" s="213"/>
      <c r="D4353" s="213"/>
      <c r="E4353" s="214"/>
      <c r="F4353" s="214"/>
      <c r="G4353" s="214"/>
    </row>
    <row r="4354" spans="1:7" x14ac:dyDescent="0.2">
      <c r="A4354" s="213"/>
      <c r="B4354" s="214"/>
      <c r="C4354" s="213"/>
      <c r="D4354" s="213"/>
      <c r="E4354" s="214"/>
      <c r="F4354" s="214"/>
      <c r="G4354" s="214"/>
    </row>
    <row r="4355" spans="1:7" x14ac:dyDescent="0.2">
      <c r="A4355" s="213"/>
      <c r="B4355" s="214"/>
      <c r="C4355" s="213"/>
      <c r="D4355" s="213"/>
      <c r="E4355" s="214"/>
      <c r="F4355" s="214"/>
      <c r="G4355" s="214"/>
    </row>
    <row r="4356" spans="1:7" x14ac:dyDescent="0.2">
      <c r="A4356" s="213"/>
      <c r="B4356" s="214"/>
      <c r="C4356" s="213"/>
      <c r="D4356" s="213"/>
      <c r="E4356" s="214"/>
      <c r="F4356" s="214"/>
      <c r="G4356" s="214"/>
    </row>
    <row r="4357" spans="1:7" x14ac:dyDescent="0.2">
      <c r="A4357" s="213"/>
      <c r="B4357" s="214"/>
      <c r="C4357" s="213"/>
      <c r="D4357" s="213"/>
      <c r="E4357" s="214"/>
      <c r="F4357" s="214"/>
      <c r="G4357" s="214"/>
    </row>
    <row r="4358" spans="1:7" x14ac:dyDescent="0.2">
      <c r="A4358" s="213"/>
      <c r="B4358" s="214"/>
      <c r="C4358" s="213"/>
      <c r="D4358" s="213"/>
      <c r="E4358" s="214"/>
      <c r="F4358" s="214"/>
      <c r="G4358" s="214"/>
    </row>
    <row r="4359" spans="1:7" x14ac:dyDescent="0.2">
      <c r="A4359" s="213"/>
      <c r="B4359" s="214"/>
      <c r="C4359" s="213"/>
      <c r="D4359" s="213"/>
      <c r="E4359" s="214"/>
      <c r="F4359" s="214"/>
      <c r="G4359" s="214"/>
    </row>
    <row r="4360" spans="1:7" x14ac:dyDescent="0.2">
      <c r="A4360" s="213"/>
      <c r="B4360" s="214"/>
      <c r="C4360" s="213"/>
      <c r="D4360" s="213"/>
      <c r="E4360" s="214"/>
      <c r="F4360" s="214"/>
      <c r="G4360" s="214"/>
    </row>
    <row r="4361" spans="1:7" x14ac:dyDescent="0.2">
      <c r="A4361" s="213"/>
      <c r="B4361" s="214"/>
      <c r="C4361" s="213"/>
      <c r="D4361" s="213"/>
      <c r="E4361" s="214"/>
      <c r="F4361" s="214"/>
      <c r="G4361" s="214"/>
    </row>
    <row r="4362" spans="1:7" x14ac:dyDescent="0.2">
      <c r="A4362" s="213"/>
      <c r="B4362" s="214"/>
      <c r="C4362" s="213"/>
      <c r="D4362" s="213"/>
      <c r="E4362" s="214"/>
      <c r="F4362" s="214"/>
      <c r="G4362" s="214"/>
    </row>
    <row r="4363" spans="1:7" x14ac:dyDescent="0.2">
      <c r="A4363" s="213"/>
      <c r="B4363" s="214"/>
      <c r="C4363" s="213"/>
      <c r="D4363" s="213"/>
      <c r="E4363" s="214"/>
      <c r="F4363" s="214"/>
      <c r="G4363" s="214"/>
    </row>
    <row r="4364" spans="1:7" x14ac:dyDescent="0.2">
      <c r="A4364" s="213"/>
      <c r="B4364" s="214"/>
      <c r="C4364" s="213"/>
      <c r="D4364" s="213"/>
      <c r="E4364" s="214"/>
      <c r="F4364" s="214"/>
      <c r="G4364" s="214"/>
    </row>
    <row r="4365" spans="1:7" x14ac:dyDescent="0.2">
      <c r="A4365" s="213"/>
      <c r="B4365" s="214"/>
      <c r="C4365" s="213"/>
      <c r="D4365" s="213"/>
      <c r="E4365" s="214"/>
      <c r="F4365" s="214"/>
      <c r="G4365" s="214"/>
    </row>
    <row r="4366" spans="1:7" x14ac:dyDescent="0.2">
      <c r="A4366" s="213"/>
      <c r="B4366" s="214"/>
      <c r="C4366" s="213"/>
      <c r="D4366" s="213"/>
      <c r="E4366" s="214"/>
      <c r="F4366" s="214"/>
      <c r="G4366" s="214"/>
    </row>
    <row r="4367" spans="1:7" x14ac:dyDescent="0.2">
      <c r="A4367" s="213"/>
      <c r="B4367" s="214"/>
      <c r="C4367" s="213"/>
      <c r="D4367" s="213"/>
      <c r="E4367" s="214"/>
      <c r="F4367" s="214"/>
      <c r="G4367" s="214"/>
    </row>
    <row r="4368" spans="1:7" x14ac:dyDescent="0.2">
      <c r="A4368" s="213"/>
      <c r="B4368" s="214"/>
      <c r="C4368" s="213"/>
      <c r="D4368" s="213"/>
      <c r="E4368" s="214"/>
      <c r="F4368" s="214"/>
      <c r="G4368" s="214"/>
    </row>
    <row r="4369" spans="1:7" x14ac:dyDescent="0.2">
      <c r="A4369" s="213"/>
      <c r="B4369" s="214"/>
      <c r="C4369" s="213"/>
      <c r="D4369" s="213"/>
      <c r="E4369" s="214"/>
      <c r="F4369" s="214"/>
      <c r="G4369" s="214"/>
    </row>
    <row r="4370" spans="1:7" x14ac:dyDescent="0.2">
      <c r="A4370" s="213"/>
      <c r="B4370" s="214"/>
      <c r="C4370" s="213"/>
      <c r="D4370" s="213"/>
      <c r="E4370" s="214"/>
      <c r="F4370" s="214"/>
      <c r="G4370" s="214"/>
    </row>
    <row r="4371" spans="1:7" x14ac:dyDescent="0.2">
      <c r="A4371" s="213"/>
      <c r="B4371" s="214"/>
      <c r="C4371" s="213"/>
      <c r="D4371" s="213"/>
      <c r="E4371" s="214"/>
      <c r="F4371" s="214"/>
      <c r="G4371" s="214"/>
    </row>
    <row r="4372" spans="1:7" x14ac:dyDescent="0.2">
      <c r="A4372" s="213"/>
      <c r="B4372" s="214"/>
      <c r="C4372" s="213"/>
      <c r="D4372" s="213"/>
      <c r="E4372" s="214"/>
      <c r="F4372" s="214"/>
      <c r="G4372" s="214"/>
    </row>
    <row r="4373" spans="1:7" x14ac:dyDescent="0.2">
      <c r="A4373" s="213"/>
      <c r="B4373" s="214"/>
      <c r="C4373" s="213"/>
      <c r="D4373" s="213"/>
      <c r="E4373" s="214"/>
      <c r="F4373" s="214"/>
      <c r="G4373" s="214"/>
    </row>
    <row r="4374" spans="1:7" x14ac:dyDescent="0.2">
      <c r="A4374" s="213"/>
      <c r="B4374" s="214"/>
      <c r="C4374" s="213"/>
      <c r="D4374" s="213"/>
      <c r="E4374" s="214"/>
      <c r="F4374" s="214"/>
      <c r="G4374" s="214"/>
    </row>
    <row r="4375" spans="1:7" x14ac:dyDescent="0.2">
      <c r="A4375" s="213"/>
      <c r="B4375" s="214"/>
      <c r="C4375" s="213"/>
      <c r="D4375" s="213"/>
      <c r="E4375" s="214"/>
      <c r="F4375" s="214"/>
      <c r="G4375" s="214"/>
    </row>
    <row r="4376" spans="1:7" x14ac:dyDescent="0.2">
      <c r="A4376" s="213"/>
      <c r="B4376" s="214"/>
      <c r="C4376" s="213"/>
      <c r="D4376" s="213"/>
      <c r="E4376" s="214"/>
      <c r="F4376" s="214"/>
      <c r="G4376" s="214"/>
    </row>
    <row r="4377" spans="1:7" x14ac:dyDescent="0.2">
      <c r="A4377" s="213"/>
      <c r="B4377" s="214"/>
      <c r="C4377" s="213"/>
      <c r="D4377" s="213"/>
      <c r="E4377" s="214"/>
      <c r="F4377" s="214"/>
      <c r="G4377" s="214"/>
    </row>
    <row r="4378" spans="1:7" x14ac:dyDescent="0.2">
      <c r="A4378" s="213"/>
      <c r="B4378" s="214"/>
      <c r="C4378" s="213"/>
      <c r="D4378" s="213"/>
      <c r="E4378" s="214"/>
      <c r="F4378" s="214"/>
      <c r="G4378" s="214"/>
    </row>
    <row r="4379" spans="1:7" x14ac:dyDescent="0.2">
      <c r="A4379" s="213"/>
      <c r="B4379" s="214"/>
      <c r="C4379" s="213"/>
      <c r="D4379" s="213"/>
      <c r="E4379" s="214"/>
      <c r="F4379" s="214"/>
      <c r="G4379" s="214"/>
    </row>
    <row r="4380" spans="1:7" x14ac:dyDescent="0.2">
      <c r="A4380" s="213"/>
      <c r="B4380" s="214"/>
      <c r="C4380" s="213"/>
      <c r="D4380" s="213"/>
      <c r="E4380" s="214"/>
      <c r="F4380" s="214"/>
      <c r="G4380" s="214"/>
    </row>
    <row r="4381" spans="1:7" x14ac:dyDescent="0.2">
      <c r="A4381" s="213"/>
      <c r="B4381" s="214"/>
      <c r="C4381" s="213"/>
      <c r="D4381" s="213"/>
      <c r="E4381" s="214"/>
      <c r="F4381" s="214"/>
      <c r="G4381" s="214"/>
    </row>
    <row r="4382" spans="1:7" x14ac:dyDescent="0.2">
      <c r="A4382" s="213"/>
      <c r="B4382" s="214"/>
      <c r="C4382" s="213"/>
      <c r="D4382" s="213"/>
      <c r="E4382" s="214"/>
      <c r="F4382" s="214"/>
      <c r="G4382" s="214"/>
    </row>
    <row r="4383" spans="1:7" x14ac:dyDescent="0.2">
      <c r="A4383" s="213"/>
      <c r="B4383" s="214"/>
      <c r="C4383" s="213"/>
      <c r="D4383" s="213"/>
      <c r="E4383" s="214"/>
      <c r="F4383" s="214"/>
      <c r="G4383" s="214"/>
    </row>
    <row r="4384" spans="1:7" x14ac:dyDescent="0.2">
      <c r="A4384" s="213"/>
      <c r="B4384" s="214"/>
      <c r="C4384" s="213"/>
      <c r="D4384" s="213"/>
      <c r="E4384" s="214"/>
      <c r="F4384" s="214"/>
      <c r="G4384" s="214"/>
    </row>
    <row r="4385" spans="1:7" x14ac:dyDescent="0.2">
      <c r="A4385" s="213"/>
      <c r="B4385" s="214"/>
      <c r="C4385" s="213"/>
      <c r="D4385" s="213"/>
      <c r="E4385" s="214"/>
      <c r="F4385" s="214"/>
      <c r="G4385" s="214"/>
    </row>
    <row r="4386" spans="1:7" x14ac:dyDescent="0.2">
      <c r="A4386" s="213"/>
      <c r="B4386" s="214"/>
      <c r="C4386" s="213"/>
      <c r="D4386" s="213"/>
      <c r="E4386" s="214"/>
      <c r="F4386" s="214"/>
      <c r="G4386" s="214"/>
    </row>
    <row r="4387" spans="1:7" x14ac:dyDescent="0.2">
      <c r="A4387" s="213"/>
      <c r="B4387" s="214"/>
      <c r="C4387" s="213"/>
      <c r="D4387" s="213"/>
      <c r="E4387" s="214"/>
      <c r="F4387" s="214"/>
      <c r="G4387" s="214"/>
    </row>
    <row r="4388" spans="1:7" x14ac:dyDescent="0.2">
      <c r="A4388" s="213"/>
      <c r="B4388" s="214"/>
      <c r="C4388" s="213"/>
      <c r="D4388" s="213"/>
      <c r="E4388" s="214"/>
      <c r="F4388" s="214"/>
      <c r="G4388" s="214"/>
    </row>
    <row r="4389" spans="1:7" x14ac:dyDescent="0.2">
      <c r="A4389" s="213"/>
      <c r="B4389" s="214"/>
      <c r="C4389" s="213"/>
      <c r="D4389" s="213"/>
      <c r="E4389" s="214"/>
      <c r="F4389" s="214"/>
      <c r="G4389" s="214"/>
    </row>
    <row r="4390" spans="1:7" x14ac:dyDescent="0.2">
      <c r="A4390" s="213"/>
      <c r="B4390" s="214"/>
      <c r="C4390" s="213"/>
      <c r="D4390" s="213"/>
      <c r="E4390" s="214"/>
      <c r="F4390" s="214"/>
      <c r="G4390" s="214"/>
    </row>
    <row r="4391" spans="1:7" x14ac:dyDescent="0.2">
      <c r="A4391" s="213"/>
      <c r="B4391" s="214"/>
      <c r="C4391" s="213"/>
      <c r="D4391" s="213"/>
      <c r="E4391" s="214"/>
      <c r="F4391" s="214"/>
      <c r="G4391" s="214"/>
    </row>
    <row r="4392" spans="1:7" x14ac:dyDescent="0.2">
      <c r="A4392" s="213"/>
      <c r="B4392" s="214"/>
      <c r="C4392" s="213"/>
      <c r="D4392" s="213"/>
      <c r="E4392" s="214"/>
      <c r="F4392" s="214"/>
      <c r="G4392" s="214"/>
    </row>
    <row r="4393" spans="1:7" x14ac:dyDescent="0.2">
      <c r="A4393" s="213"/>
      <c r="B4393" s="214"/>
      <c r="C4393" s="213"/>
      <c r="D4393" s="213"/>
      <c r="E4393" s="214"/>
      <c r="F4393" s="214"/>
      <c r="G4393" s="214"/>
    </row>
    <row r="4394" spans="1:7" x14ac:dyDescent="0.2">
      <c r="A4394" s="213"/>
      <c r="B4394" s="214"/>
      <c r="C4394" s="213"/>
      <c r="D4394" s="213"/>
      <c r="E4394" s="214"/>
      <c r="F4394" s="214"/>
      <c r="G4394" s="214"/>
    </row>
    <row r="4395" spans="1:7" x14ac:dyDescent="0.2">
      <c r="A4395" s="213"/>
      <c r="B4395" s="214"/>
      <c r="C4395" s="213"/>
      <c r="D4395" s="213"/>
      <c r="E4395" s="214"/>
      <c r="F4395" s="214"/>
      <c r="G4395" s="214"/>
    </row>
    <row r="4396" spans="1:7" x14ac:dyDescent="0.2">
      <c r="A4396" s="213"/>
      <c r="B4396" s="214"/>
      <c r="C4396" s="213"/>
      <c r="D4396" s="213"/>
      <c r="E4396" s="214"/>
      <c r="F4396" s="214"/>
      <c r="G4396" s="214"/>
    </row>
    <row r="4397" spans="1:7" x14ac:dyDescent="0.2">
      <c r="A4397" s="213"/>
      <c r="B4397" s="214"/>
      <c r="C4397" s="213"/>
      <c r="D4397" s="213"/>
      <c r="E4397" s="214"/>
      <c r="F4397" s="214"/>
      <c r="G4397" s="214"/>
    </row>
    <row r="4398" spans="1:7" x14ac:dyDescent="0.2">
      <c r="A4398" s="213"/>
      <c r="B4398" s="214"/>
      <c r="C4398" s="213"/>
      <c r="D4398" s="213"/>
      <c r="E4398" s="214"/>
      <c r="F4398" s="214"/>
      <c r="G4398" s="214"/>
    </row>
    <row r="4399" spans="1:7" x14ac:dyDescent="0.2">
      <c r="A4399" s="213"/>
      <c r="B4399" s="214"/>
      <c r="C4399" s="213"/>
      <c r="D4399" s="213"/>
      <c r="E4399" s="214"/>
      <c r="F4399" s="214"/>
      <c r="G4399" s="214"/>
    </row>
    <row r="4400" spans="1:7" x14ac:dyDescent="0.2">
      <c r="A4400" s="213"/>
      <c r="B4400" s="214"/>
      <c r="C4400" s="213"/>
      <c r="D4400" s="213"/>
      <c r="E4400" s="214"/>
      <c r="F4400" s="214"/>
      <c r="G4400" s="214"/>
    </row>
    <row r="4401" spans="1:7" x14ac:dyDescent="0.2">
      <c r="A4401" s="213"/>
      <c r="B4401" s="214"/>
      <c r="C4401" s="213"/>
      <c r="D4401" s="213"/>
      <c r="E4401" s="214"/>
      <c r="F4401" s="214"/>
      <c r="G4401" s="214"/>
    </row>
    <row r="4402" spans="1:7" x14ac:dyDescent="0.2">
      <c r="A4402" s="213"/>
      <c r="B4402" s="214"/>
      <c r="C4402" s="213"/>
      <c r="D4402" s="213"/>
      <c r="E4402" s="214"/>
      <c r="F4402" s="214"/>
      <c r="G4402" s="214"/>
    </row>
    <row r="4403" spans="1:7" x14ac:dyDescent="0.2">
      <c r="A4403" s="213"/>
      <c r="B4403" s="214"/>
      <c r="C4403" s="213"/>
      <c r="D4403" s="213"/>
      <c r="E4403" s="214"/>
      <c r="F4403" s="214"/>
      <c r="G4403" s="214"/>
    </row>
    <row r="4404" spans="1:7" x14ac:dyDescent="0.2">
      <c r="A4404" s="213"/>
      <c r="B4404" s="214"/>
      <c r="C4404" s="213"/>
      <c r="D4404" s="213"/>
      <c r="E4404" s="214"/>
      <c r="F4404" s="214"/>
      <c r="G4404" s="214"/>
    </row>
    <row r="4405" spans="1:7" x14ac:dyDescent="0.2">
      <c r="A4405" s="213"/>
      <c r="B4405" s="214"/>
      <c r="C4405" s="213"/>
      <c r="D4405" s="213"/>
      <c r="E4405" s="214"/>
      <c r="F4405" s="214"/>
      <c r="G4405" s="214"/>
    </row>
    <row r="4406" spans="1:7" x14ac:dyDescent="0.2">
      <c r="A4406" s="213"/>
      <c r="B4406" s="214"/>
      <c r="C4406" s="213"/>
      <c r="D4406" s="213"/>
      <c r="E4406" s="214"/>
      <c r="F4406" s="214"/>
      <c r="G4406" s="214"/>
    </row>
    <row r="4407" spans="1:7" x14ac:dyDescent="0.2">
      <c r="A4407" s="213"/>
      <c r="B4407" s="214"/>
      <c r="C4407" s="213"/>
      <c r="D4407" s="213"/>
      <c r="E4407" s="214"/>
      <c r="F4407" s="214"/>
      <c r="G4407" s="214"/>
    </row>
    <row r="4408" spans="1:7" x14ac:dyDescent="0.2">
      <c r="A4408" s="213"/>
      <c r="B4408" s="214"/>
      <c r="C4408" s="213"/>
      <c r="D4408" s="213"/>
      <c r="E4408" s="214"/>
      <c r="F4408" s="214"/>
      <c r="G4408" s="214"/>
    </row>
    <row r="4409" spans="1:7" x14ac:dyDescent="0.2">
      <c r="A4409" s="213"/>
      <c r="B4409" s="214"/>
      <c r="C4409" s="213"/>
      <c r="D4409" s="213"/>
      <c r="E4409" s="214"/>
      <c r="F4409" s="214"/>
      <c r="G4409" s="214"/>
    </row>
    <row r="4410" spans="1:7" x14ac:dyDescent="0.2">
      <c r="A4410" s="213"/>
      <c r="B4410" s="214"/>
      <c r="C4410" s="213"/>
      <c r="D4410" s="213"/>
      <c r="E4410" s="214"/>
      <c r="F4410" s="214"/>
      <c r="G4410" s="214"/>
    </row>
    <row r="4411" spans="1:7" x14ac:dyDescent="0.2">
      <c r="A4411" s="213"/>
      <c r="B4411" s="214"/>
      <c r="C4411" s="213"/>
      <c r="D4411" s="213"/>
      <c r="E4411" s="214"/>
      <c r="F4411" s="214"/>
      <c r="G4411" s="214"/>
    </row>
    <row r="4412" spans="1:7" x14ac:dyDescent="0.2">
      <c r="A4412" s="213"/>
      <c r="B4412" s="214"/>
      <c r="C4412" s="213"/>
      <c r="D4412" s="213"/>
      <c r="E4412" s="214"/>
      <c r="F4412" s="214"/>
      <c r="G4412" s="214"/>
    </row>
    <row r="4413" spans="1:7" x14ac:dyDescent="0.2">
      <c r="A4413" s="213"/>
      <c r="B4413" s="214"/>
      <c r="C4413" s="213"/>
      <c r="D4413" s="213"/>
      <c r="E4413" s="214"/>
      <c r="F4413" s="214"/>
      <c r="G4413" s="214"/>
    </row>
    <row r="4414" spans="1:7" x14ac:dyDescent="0.2">
      <c r="A4414" s="213"/>
      <c r="B4414" s="214"/>
      <c r="C4414" s="213"/>
      <c r="D4414" s="213"/>
      <c r="E4414" s="214"/>
      <c r="F4414" s="214"/>
      <c r="G4414" s="214"/>
    </row>
    <row r="4415" spans="1:7" x14ac:dyDescent="0.2">
      <c r="A4415" s="213"/>
      <c r="B4415" s="214"/>
      <c r="C4415" s="213"/>
      <c r="D4415" s="213"/>
      <c r="E4415" s="214"/>
      <c r="F4415" s="214"/>
      <c r="G4415" s="214"/>
    </row>
    <row r="4416" spans="1:7" x14ac:dyDescent="0.2">
      <c r="A4416" s="213"/>
      <c r="B4416" s="214"/>
      <c r="C4416" s="213"/>
      <c r="D4416" s="213"/>
      <c r="E4416" s="214"/>
      <c r="F4416" s="214"/>
      <c r="G4416" s="214"/>
    </row>
    <row r="4417" spans="1:7" x14ac:dyDescent="0.2">
      <c r="A4417" s="213"/>
      <c r="B4417" s="214"/>
      <c r="C4417" s="213"/>
      <c r="D4417" s="213"/>
      <c r="E4417" s="214"/>
      <c r="F4417" s="214"/>
      <c r="G4417" s="214"/>
    </row>
    <row r="4418" spans="1:7" x14ac:dyDescent="0.2">
      <c r="A4418" s="213"/>
      <c r="B4418" s="214"/>
      <c r="C4418" s="213"/>
      <c r="D4418" s="213"/>
      <c r="E4418" s="214"/>
      <c r="F4418" s="214"/>
      <c r="G4418" s="214"/>
    </row>
    <row r="4419" spans="1:7" x14ac:dyDescent="0.2">
      <c r="A4419" s="213"/>
      <c r="B4419" s="214"/>
      <c r="C4419" s="213"/>
      <c r="D4419" s="213"/>
      <c r="E4419" s="214"/>
      <c r="F4419" s="214"/>
      <c r="G4419" s="214"/>
    </row>
    <row r="4420" spans="1:7" x14ac:dyDescent="0.2">
      <c r="A4420" s="213"/>
      <c r="B4420" s="214"/>
      <c r="C4420" s="213"/>
      <c r="D4420" s="213"/>
      <c r="E4420" s="214"/>
      <c r="F4420" s="214"/>
      <c r="G4420" s="214"/>
    </row>
    <row r="4421" spans="1:7" x14ac:dyDescent="0.2">
      <c r="A4421" s="213"/>
      <c r="B4421" s="214"/>
      <c r="C4421" s="213"/>
      <c r="D4421" s="213"/>
      <c r="E4421" s="214"/>
      <c r="F4421" s="214"/>
      <c r="G4421" s="214"/>
    </row>
    <row r="4422" spans="1:7" x14ac:dyDescent="0.2">
      <c r="A4422" s="213"/>
      <c r="B4422" s="214"/>
      <c r="C4422" s="213"/>
      <c r="D4422" s="213"/>
      <c r="E4422" s="214"/>
      <c r="F4422" s="214"/>
      <c r="G4422" s="214"/>
    </row>
    <row r="4423" spans="1:7" x14ac:dyDescent="0.2">
      <c r="A4423" s="213"/>
      <c r="B4423" s="214"/>
      <c r="C4423" s="213"/>
      <c r="D4423" s="213"/>
      <c r="E4423" s="214"/>
      <c r="F4423" s="214"/>
      <c r="G4423" s="214"/>
    </row>
    <row r="4424" spans="1:7" x14ac:dyDescent="0.2">
      <c r="A4424" s="213"/>
      <c r="B4424" s="214"/>
      <c r="C4424" s="213"/>
      <c r="D4424" s="213"/>
      <c r="E4424" s="214"/>
      <c r="F4424" s="214"/>
      <c r="G4424" s="214"/>
    </row>
    <row r="4425" spans="1:7" x14ac:dyDescent="0.2">
      <c r="A4425" s="213"/>
      <c r="B4425" s="214"/>
      <c r="C4425" s="213"/>
      <c r="D4425" s="213"/>
      <c r="E4425" s="214"/>
      <c r="F4425" s="214"/>
      <c r="G4425" s="214"/>
    </row>
    <row r="4426" spans="1:7" x14ac:dyDescent="0.2">
      <c r="A4426" s="213"/>
      <c r="B4426" s="214"/>
      <c r="C4426" s="213"/>
      <c r="D4426" s="213"/>
      <c r="E4426" s="214"/>
      <c r="F4426" s="214"/>
      <c r="G4426" s="214"/>
    </row>
    <row r="4427" spans="1:7" x14ac:dyDescent="0.2">
      <c r="A4427" s="213"/>
      <c r="B4427" s="214"/>
      <c r="C4427" s="213"/>
      <c r="D4427" s="213"/>
      <c r="E4427" s="214"/>
      <c r="F4427" s="214"/>
      <c r="G4427" s="214"/>
    </row>
    <row r="4428" spans="1:7" x14ac:dyDescent="0.2">
      <c r="A4428" s="213"/>
      <c r="B4428" s="214"/>
      <c r="C4428" s="213"/>
      <c r="D4428" s="213"/>
      <c r="E4428" s="214"/>
      <c r="F4428" s="214"/>
      <c r="G4428" s="214"/>
    </row>
    <row r="4429" spans="1:7" x14ac:dyDescent="0.2">
      <c r="A4429" s="213"/>
      <c r="B4429" s="214"/>
      <c r="C4429" s="213"/>
      <c r="D4429" s="213"/>
      <c r="E4429" s="214"/>
      <c r="F4429" s="214"/>
      <c r="G4429" s="214"/>
    </row>
    <row r="4430" spans="1:7" x14ac:dyDescent="0.2">
      <c r="A4430" s="213"/>
      <c r="B4430" s="214"/>
      <c r="C4430" s="213"/>
      <c r="D4430" s="213"/>
      <c r="E4430" s="214"/>
      <c r="F4430" s="214"/>
      <c r="G4430" s="214"/>
    </row>
    <row r="4431" spans="1:7" x14ac:dyDescent="0.2">
      <c r="A4431" s="213"/>
      <c r="B4431" s="214"/>
      <c r="C4431" s="213"/>
      <c r="D4431" s="213"/>
      <c r="E4431" s="214"/>
      <c r="F4431" s="214"/>
      <c r="G4431" s="214"/>
    </row>
    <row r="4432" spans="1:7" x14ac:dyDescent="0.2">
      <c r="A4432" s="213"/>
      <c r="B4432" s="214"/>
      <c r="C4432" s="213"/>
      <c r="D4432" s="213"/>
      <c r="E4432" s="214"/>
      <c r="F4432" s="214"/>
      <c r="G4432" s="214"/>
    </row>
    <row r="4433" spans="1:7" x14ac:dyDescent="0.2">
      <c r="A4433" s="213"/>
      <c r="B4433" s="214"/>
      <c r="C4433" s="213"/>
      <c r="D4433" s="213"/>
      <c r="E4433" s="214"/>
      <c r="F4433" s="214"/>
      <c r="G4433" s="214"/>
    </row>
    <row r="4434" spans="1:7" x14ac:dyDescent="0.2">
      <c r="A4434" s="213"/>
      <c r="B4434" s="214"/>
      <c r="C4434" s="213"/>
      <c r="D4434" s="213"/>
      <c r="E4434" s="214"/>
      <c r="F4434" s="214"/>
      <c r="G4434" s="214"/>
    </row>
    <row r="4435" spans="1:7" x14ac:dyDescent="0.2">
      <c r="A4435" s="213"/>
      <c r="B4435" s="214"/>
      <c r="C4435" s="213"/>
      <c r="D4435" s="213"/>
      <c r="E4435" s="214"/>
      <c r="F4435" s="214"/>
      <c r="G4435" s="214"/>
    </row>
    <row r="4436" spans="1:7" x14ac:dyDescent="0.2">
      <c r="A4436" s="213"/>
      <c r="B4436" s="214"/>
      <c r="C4436" s="213"/>
      <c r="D4436" s="213"/>
      <c r="E4436" s="214"/>
      <c r="F4436" s="214"/>
      <c r="G4436" s="214"/>
    </row>
    <row r="4437" spans="1:7" x14ac:dyDescent="0.2">
      <c r="A4437" s="213"/>
      <c r="B4437" s="214"/>
      <c r="C4437" s="213"/>
      <c r="D4437" s="213"/>
      <c r="E4437" s="214"/>
      <c r="F4437" s="214"/>
      <c r="G4437" s="214"/>
    </row>
    <row r="4438" spans="1:7" x14ac:dyDescent="0.2">
      <c r="A4438" s="213"/>
      <c r="B4438" s="214"/>
      <c r="C4438" s="213"/>
      <c r="D4438" s="213"/>
      <c r="E4438" s="214"/>
      <c r="F4438" s="214"/>
      <c r="G4438" s="214"/>
    </row>
    <row r="4439" spans="1:7" x14ac:dyDescent="0.2">
      <c r="A4439" s="213"/>
      <c r="B4439" s="214"/>
      <c r="C4439" s="213"/>
      <c r="D4439" s="213"/>
      <c r="E4439" s="214"/>
      <c r="F4439" s="214"/>
      <c r="G4439" s="214"/>
    </row>
    <row r="4440" spans="1:7" x14ac:dyDescent="0.2">
      <c r="A4440" s="213"/>
      <c r="B4440" s="214"/>
      <c r="C4440" s="213"/>
      <c r="D4440" s="213"/>
      <c r="E4440" s="214"/>
      <c r="F4440" s="214"/>
      <c r="G4440" s="214"/>
    </row>
    <row r="4441" spans="1:7" x14ac:dyDescent="0.2">
      <c r="A4441" s="213"/>
      <c r="B4441" s="214"/>
      <c r="C4441" s="213"/>
      <c r="D4441" s="213"/>
      <c r="E4441" s="214"/>
      <c r="F4441" s="214"/>
      <c r="G4441" s="214"/>
    </row>
    <row r="4442" spans="1:7" x14ac:dyDescent="0.2">
      <c r="A4442" s="213"/>
      <c r="B4442" s="214"/>
      <c r="C4442" s="213"/>
      <c r="D4442" s="213"/>
      <c r="E4442" s="214"/>
      <c r="F4442" s="214"/>
      <c r="G4442" s="214"/>
    </row>
    <row r="4443" spans="1:7" x14ac:dyDescent="0.2">
      <c r="A4443" s="213"/>
      <c r="B4443" s="214"/>
      <c r="C4443" s="213"/>
      <c r="D4443" s="213"/>
      <c r="E4443" s="214"/>
      <c r="F4443" s="214"/>
      <c r="G4443" s="214"/>
    </row>
    <row r="4444" spans="1:7" x14ac:dyDescent="0.2">
      <c r="A4444" s="213"/>
      <c r="B4444" s="214"/>
      <c r="C4444" s="213"/>
      <c r="D4444" s="213"/>
      <c r="E4444" s="214"/>
      <c r="F4444" s="214"/>
      <c r="G4444" s="214"/>
    </row>
    <row r="4445" spans="1:7" x14ac:dyDescent="0.2">
      <c r="A4445" s="213"/>
      <c r="B4445" s="214"/>
      <c r="C4445" s="213"/>
      <c r="D4445" s="213"/>
      <c r="E4445" s="214"/>
      <c r="F4445" s="214"/>
      <c r="G4445" s="214"/>
    </row>
    <row r="4446" spans="1:7" x14ac:dyDescent="0.2">
      <c r="A4446" s="213"/>
      <c r="B4446" s="214"/>
      <c r="C4446" s="213"/>
      <c r="D4446" s="213"/>
      <c r="E4446" s="214"/>
      <c r="F4446" s="214"/>
      <c r="G4446" s="214"/>
    </row>
    <row r="4447" spans="1:7" x14ac:dyDescent="0.2">
      <c r="A4447" s="213"/>
      <c r="B4447" s="214"/>
      <c r="C4447" s="213"/>
      <c r="D4447" s="213"/>
      <c r="E4447" s="214"/>
      <c r="F4447" s="214"/>
      <c r="G4447" s="214"/>
    </row>
    <row r="4448" spans="1:7" x14ac:dyDescent="0.2">
      <c r="A4448" s="213"/>
      <c r="B4448" s="214"/>
      <c r="C4448" s="213"/>
      <c r="D4448" s="213"/>
      <c r="E4448" s="214"/>
      <c r="F4448" s="214"/>
      <c r="G4448" s="214"/>
    </row>
    <row r="4449" spans="1:7" x14ac:dyDescent="0.2">
      <c r="A4449" s="213"/>
      <c r="B4449" s="214"/>
      <c r="C4449" s="213"/>
      <c r="D4449" s="213"/>
      <c r="E4449" s="214"/>
      <c r="F4449" s="214"/>
      <c r="G4449" s="214"/>
    </row>
    <row r="4450" spans="1:7" x14ac:dyDescent="0.2">
      <c r="A4450" s="213"/>
      <c r="B4450" s="214"/>
      <c r="C4450" s="213"/>
      <c r="D4450" s="213"/>
      <c r="E4450" s="214"/>
      <c r="F4450" s="214"/>
      <c r="G4450" s="214"/>
    </row>
    <row r="4451" spans="1:7" x14ac:dyDescent="0.2">
      <c r="A4451" s="213"/>
      <c r="B4451" s="214"/>
      <c r="C4451" s="213"/>
      <c r="D4451" s="213"/>
      <c r="E4451" s="214"/>
      <c r="F4451" s="214"/>
      <c r="G4451" s="214"/>
    </row>
    <row r="4452" spans="1:7" x14ac:dyDescent="0.2">
      <c r="A4452" s="213"/>
      <c r="B4452" s="214"/>
      <c r="C4452" s="213"/>
      <c r="D4452" s="213"/>
      <c r="E4452" s="214"/>
      <c r="F4452" s="214"/>
      <c r="G4452" s="214"/>
    </row>
    <row r="4453" spans="1:7" x14ac:dyDescent="0.2">
      <c r="A4453" s="213"/>
      <c r="B4453" s="214"/>
      <c r="C4453" s="213"/>
      <c r="D4453" s="213"/>
      <c r="E4453" s="214"/>
      <c r="F4453" s="214"/>
      <c r="G4453" s="214"/>
    </row>
    <row r="4454" spans="1:7" x14ac:dyDescent="0.2">
      <c r="A4454" s="213"/>
      <c r="B4454" s="214"/>
      <c r="C4454" s="213"/>
      <c r="D4454" s="213"/>
      <c r="E4454" s="214"/>
      <c r="F4454" s="214"/>
      <c r="G4454" s="214"/>
    </row>
    <row r="4455" spans="1:7" x14ac:dyDescent="0.2">
      <c r="A4455" s="213"/>
      <c r="B4455" s="214"/>
      <c r="C4455" s="213"/>
      <c r="D4455" s="213"/>
      <c r="E4455" s="214"/>
      <c r="F4455" s="214"/>
      <c r="G4455" s="214"/>
    </row>
    <row r="4456" spans="1:7" x14ac:dyDescent="0.2">
      <c r="A4456" s="213"/>
      <c r="B4456" s="214"/>
      <c r="C4456" s="213"/>
      <c r="D4456" s="213"/>
      <c r="E4456" s="214"/>
      <c r="F4456" s="214"/>
      <c r="G4456" s="214"/>
    </row>
    <row r="4457" spans="1:7" x14ac:dyDescent="0.2">
      <c r="A4457" s="213"/>
      <c r="B4457" s="214"/>
      <c r="C4457" s="213"/>
      <c r="D4457" s="213"/>
      <c r="E4457" s="214"/>
      <c r="F4457" s="214"/>
      <c r="G4457" s="214"/>
    </row>
    <row r="4458" spans="1:7" x14ac:dyDescent="0.2">
      <c r="A4458" s="213"/>
      <c r="B4458" s="214"/>
      <c r="C4458" s="213"/>
      <c r="D4458" s="213"/>
      <c r="E4458" s="214"/>
      <c r="F4458" s="214"/>
      <c r="G4458" s="214"/>
    </row>
    <row r="4459" spans="1:7" x14ac:dyDescent="0.2">
      <c r="A4459" s="213"/>
      <c r="B4459" s="214"/>
      <c r="C4459" s="213"/>
      <c r="D4459" s="213"/>
      <c r="E4459" s="214"/>
      <c r="F4459" s="214"/>
      <c r="G4459" s="214"/>
    </row>
    <row r="4460" spans="1:7" x14ac:dyDescent="0.2">
      <c r="A4460" s="213"/>
      <c r="B4460" s="214"/>
      <c r="C4460" s="213"/>
      <c r="D4460" s="213"/>
      <c r="E4460" s="214"/>
      <c r="F4460" s="214"/>
      <c r="G4460" s="214"/>
    </row>
    <row r="4461" spans="1:7" x14ac:dyDescent="0.2">
      <c r="A4461" s="213"/>
      <c r="B4461" s="214"/>
      <c r="C4461" s="213"/>
      <c r="D4461" s="213"/>
      <c r="E4461" s="214"/>
      <c r="F4461" s="214"/>
      <c r="G4461" s="214"/>
    </row>
    <row r="4462" spans="1:7" x14ac:dyDescent="0.2">
      <c r="A4462" s="213"/>
      <c r="B4462" s="214"/>
      <c r="C4462" s="213"/>
      <c r="D4462" s="213"/>
      <c r="E4462" s="214"/>
      <c r="F4462" s="214"/>
      <c r="G4462" s="214"/>
    </row>
    <row r="4463" spans="1:7" x14ac:dyDescent="0.2">
      <c r="A4463" s="213"/>
      <c r="B4463" s="214"/>
      <c r="C4463" s="213"/>
      <c r="D4463" s="213"/>
      <c r="E4463" s="214"/>
      <c r="F4463" s="214"/>
      <c r="G4463" s="214"/>
    </row>
    <row r="4464" spans="1:7" x14ac:dyDescent="0.2">
      <c r="A4464" s="213"/>
      <c r="B4464" s="214"/>
      <c r="C4464" s="213"/>
      <c r="D4464" s="213"/>
      <c r="E4464" s="214"/>
      <c r="F4464" s="214"/>
      <c r="G4464" s="214"/>
    </row>
    <row r="4465" spans="1:7" x14ac:dyDescent="0.2">
      <c r="A4465" s="213"/>
      <c r="B4465" s="214"/>
      <c r="C4465" s="213"/>
      <c r="D4465" s="213"/>
      <c r="E4465" s="214"/>
      <c r="F4465" s="214"/>
      <c r="G4465" s="214"/>
    </row>
    <row r="4466" spans="1:7" x14ac:dyDescent="0.2">
      <c r="A4466" s="213"/>
      <c r="B4466" s="214"/>
      <c r="C4466" s="213"/>
      <c r="D4466" s="213"/>
      <c r="E4466" s="214"/>
      <c r="F4466" s="214"/>
      <c r="G4466" s="214"/>
    </row>
    <row r="4467" spans="1:7" x14ac:dyDescent="0.2">
      <c r="A4467" s="213"/>
      <c r="B4467" s="214"/>
      <c r="C4467" s="213"/>
      <c r="D4467" s="213"/>
      <c r="E4467" s="214"/>
      <c r="F4467" s="214"/>
      <c r="G4467" s="214"/>
    </row>
    <row r="4468" spans="1:7" x14ac:dyDescent="0.2">
      <c r="A4468" s="213"/>
      <c r="B4468" s="214"/>
      <c r="C4468" s="213"/>
      <c r="D4468" s="213"/>
      <c r="E4468" s="214"/>
      <c r="F4468" s="214"/>
      <c r="G4468" s="214"/>
    </row>
    <row r="4469" spans="1:7" x14ac:dyDescent="0.2">
      <c r="A4469" s="213"/>
      <c r="B4469" s="214"/>
      <c r="C4469" s="213"/>
      <c r="D4469" s="213"/>
      <c r="E4469" s="214"/>
      <c r="F4469" s="214"/>
      <c r="G4469" s="214"/>
    </row>
    <row r="4470" spans="1:7" x14ac:dyDescent="0.2">
      <c r="A4470" s="213"/>
      <c r="B4470" s="214"/>
      <c r="C4470" s="213"/>
      <c r="D4470" s="213"/>
      <c r="E4470" s="214"/>
      <c r="F4470" s="214"/>
      <c r="G4470" s="214"/>
    </row>
    <row r="4471" spans="1:7" x14ac:dyDescent="0.2">
      <c r="A4471" s="213"/>
      <c r="B4471" s="214"/>
      <c r="C4471" s="213"/>
      <c r="D4471" s="213"/>
      <c r="E4471" s="214"/>
      <c r="F4471" s="214"/>
      <c r="G4471" s="214"/>
    </row>
    <row r="4472" spans="1:7" x14ac:dyDescent="0.2">
      <c r="A4472" s="213"/>
      <c r="B4472" s="214"/>
      <c r="C4472" s="213"/>
      <c r="D4472" s="213"/>
      <c r="E4472" s="214"/>
      <c r="F4472" s="214"/>
      <c r="G4472" s="214"/>
    </row>
    <row r="4473" spans="1:7" x14ac:dyDescent="0.2">
      <c r="A4473" s="213"/>
      <c r="B4473" s="214"/>
      <c r="C4473" s="213"/>
      <c r="D4473" s="213"/>
      <c r="E4473" s="214"/>
      <c r="F4473" s="214"/>
      <c r="G4473" s="214"/>
    </row>
    <row r="4474" spans="1:7" x14ac:dyDescent="0.2">
      <c r="A4474" s="213"/>
      <c r="B4474" s="214"/>
      <c r="C4474" s="213"/>
      <c r="D4474" s="213"/>
      <c r="E4474" s="214"/>
      <c r="F4474" s="214"/>
      <c r="G4474" s="214"/>
    </row>
    <row r="4475" spans="1:7" x14ac:dyDescent="0.2">
      <c r="A4475" s="213"/>
      <c r="B4475" s="214"/>
      <c r="C4475" s="213"/>
      <c r="D4475" s="213"/>
      <c r="E4475" s="214"/>
      <c r="F4475" s="214"/>
      <c r="G4475" s="214"/>
    </row>
    <row r="4476" spans="1:7" x14ac:dyDescent="0.2">
      <c r="A4476" s="213"/>
      <c r="B4476" s="214"/>
      <c r="C4476" s="213"/>
      <c r="D4476" s="213"/>
      <c r="E4476" s="214"/>
      <c r="F4476" s="214"/>
      <c r="G4476" s="214"/>
    </row>
    <row r="4477" spans="1:7" x14ac:dyDescent="0.2">
      <c r="A4477" s="213"/>
      <c r="B4477" s="214"/>
      <c r="C4477" s="213"/>
      <c r="D4477" s="213"/>
      <c r="E4477" s="214"/>
      <c r="F4477" s="214"/>
      <c r="G4477" s="214"/>
    </row>
    <row r="4478" spans="1:7" x14ac:dyDescent="0.2">
      <c r="A4478" s="213"/>
      <c r="B4478" s="214"/>
      <c r="C4478" s="213"/>
      <c r="D4478" s="213"/>
      <c r="E4478" s="214"/>
      <c r="F4478" s="214"/>
      <c r="G4478" s="214"/>
    </row>
    <row r="4479" spans="1:7" x14ac:dyDescent="0.2">
      <c r="A4479" s="213"/>
      <c r="B4479" s="214"/>
      <c r="C4479" s="213"/>
      <c r="D4479" s="213"/>
      <c r="E4479" s="214"/>
      <c r="F4479" s="214"/>
      <c r="G4479" s="214"/>
    </row>
    <row r="4480" spans="1:7" x14ac:dyDescent="0.2">
      <c r="A4480" s="213"/>
      <c r="B4480" s="214"/>
      <c r="C4480" s="213"/>
      <c r="D4480" s="213"/>
      <c r="E4480" s="214"/>
      <c r="F4480" s="214"/>
      <c r="G4480" s="214"/>
    </row>
    <row r="4481" spans="1:7" x14ac:dyDescent="0.2">
      <c r="A4481" s="213"/>
      <c r="B4481" s="214"/>
      <c r="C4481" s="213"/>
      <c r="D4481" s="213"/>
      <c r="E4481" s="214"/>
      <c r="F4481" s="214"/>
      <c r="G4481" s="214"/>
    </row>
    <row r="4482" spans="1:7" x14ac:dyDescent="0.2">
      <c r="A4482" s="213"/>
      <c r="B4482" s="214"/>
      <c r="C4482" s="213"/>
      <c r="D4482" s="213"/>
      <c r="E4482" s="214"/>
      <c r="F4482" s="214"/>
      <c r="G4482" s="214"/>
    </row>
    <row r="4483" spans="1:7" x14ac:dyDescent="0.2">
      <c r="A4483" s="213"/>
      <c r="B4483" s="214"/>
      <c r="C4483" s="213"/>
      <c r="D4483" s="213"/>
      <c r="E4483" s="214"/>
      <c r="F4483" s="214"/>
      <c r="G4483" s="214"/>
    </row>
    <row r="4484" spans="1:7" x14ac:dyDescent="0.2">
      <c r="A4484" s="213"/>
      <c r="B4484" s="214"/>
      <c r="C4484" s="213"/>
      <c r="D4484" s="213"/>
      <c r="E4484" s="214"/>
      <c r="F4484" s="214"/>
      <c r="G4484" s="214"/>
    </row>
    <row r="4485" spans="1:7" x14ac:dyDescent="0.2">
      <c r="A4485" s="213"/>
      <c r="B4485" s="214"/>
      <c r="C4485" s="213"/>
      <c r="D4485" s="213"/>
      <c r="E4485" s="214"/>
      <c r="F4485" s="214"/>
      <c r="G4485" s="214"/>
    </row>
    <row r="4486" spans="1:7" x14ac:dyDescent="0.2">
      <c r="A4486" s="213"/>
      <c r="B4486" s="214"/>
      <c r="C4486" s="213"/>
      <c r="D4486" s="213"/>
      <c r="E4486" s="214"/>
      <c r="F4486" s="214"/>
      <c r="G4486" s="214"/>
    </row>
    <row r="4487" spans="1:7" x14ac:dyDescent="0.2">
      <c r="A4487" s="213"/>
      <c r="B4487" s="214"/>
      <c r="C4487" s="213"/>
      <c r="D4487" s="213"/>
      <c r="E4487" s="214"/>
      <c r="F4487" s="214"/>
      <c r="G4487" s="214"/>
    </row>
    <row r="4488" spans="1:7" x14ac:dyDescent="0.2">
      <c r="A4488" s="213"/>
      <c r="B4488" s="214"/>
      <c r="C4488" s="213"/>
      <c r="D4488" s="213"/>
      <c r="E4488" s="214"/>
      <c r="F4488" s="214"/>
      <c r="G4488" s="214"/>
    </row>
    <row r="4489" spans="1:7" x14ac:dyDescent="0.2">
      <c r="A4489" s="213"/>
      <c r="B4489" s="214"/>
      <c r="C4489" s="213"/>
      <c r="D4489" s="213"/>
      <c r="E4489" s="214"/>
      <c r="F4489" s="214"/>
      <c r="G4489" s="214"/>
    </row>
    <row r="4490" spans="1:7" x14ac:dyDescent="0.2">
      <c r="A4490" s="213"/>
      <c r="B4490" s="214"/>
      <c r="C4490" s="213"/>
      <c r="D4490" s="213"/>
      <c r="E4490" s="214"/>
      <c r="F4490" s="214"/>
      <c r="G4490" s="214"/>
    </row>
    <row r="4491" spans="1:7" x14ac:dyDescent="0.2">
      <c r="A4491" s="213"/>
      <c r="B4491" s="214"/>
      <c r="C4491" s="213"/>
      <c r="D4491" s="213"/>
      <c r="E4491" s="214"/>
      <c r="F4491" s="214"/>
      <c r="G4491" s="214"/>
    </row>
    <row r="4492" spans="1:7" x14ac:dyDescent="0.2">
      <c r="A4492" s="213"/>
      <c r="B4492" s="214"/>
      <c r="C4492" s="213"/>
      <c r="D4492" s="213"/>
      <c r="E4492" s="214"/>
      <c r="F4492" s="214"/>
      <c r="G4492" s="214"/>
    </row>
    <row r="4493" spans="1:7" x14ac:dyDescent="0.2">
      <c r="A4493" s="213"/>
      <c r="B4493" s="214"/>
      <c r="C4493" s="213"/>
      <c r="D4493" s="213"/>
      <c r="E4493" s="214"/>
      <c r="F4493" s="214"/>
      <c r="G4493" s="214"/>
    </row>
    <row r="4494" spans="1:7" x14ac:dyDescent="0.2">
      <c r="A4494" s="213"/>
      <c r="B4494" s="214"/>
      <c r="C4494" s="213"/>
      <c r="D4494" s="213"/>
      <c r="E4494" s="214"/>
      <c r="F4494" s="214"/>
      <c r="G4494" s="214"/>
    </row>
    <row r="4495" spans="1:7" x14ac:dyDescent="0.2">
      <c r="A4495" s="213"/>
      <c r="B4495" s="214"/>
      <c r="C4495" s="213"/>
      <c r="D4495" s="213"/>
      <c r="E4495" s="214"/>
      <c r="F4495" s="214"/>
      <c r="G4495" s="214"/>
    </row>
    <row r="4496" spans="1:7" x14ac:dyDescent="0.2">
      <c r="A4496" s="213"/>
      <c r="B4496" s="214"/>
      <c r="C4496" s="213"/>
      <c r="D4496" s="213"/>
      <c r="E4496" s="214"/>
      <c r="F4496" s="214"/>
      <c r="G4496" s="214"/>
    </row>
    <row r="4497" spans="1:7" x14ac:dyDescent="0.2">
      <c r="A4497" s="213"/>
      <c r="B4497" s="214"/>
      <c r="C4497" s="213"/>
      <c r="D4497" s="213"/>
      <c r="E4497" s="214"/>
      <c r="F4497" s="214"/>
      <c r="G4497" s="214"/>
    </row>
    <row r="4498" spans="1:7" x14ac:dyDescent="0.2">
      <c r="A4498" s="213"/>
      <c r="B4498" s="214"/>
      <c r="C4498" s="213"/>
      <c r="D4498" s="213"/>
      <c r="E4498" s="214"/>
      <c r="F4498" s="214"/>
      <c r="G4498" s="214"/>
    </row>
    <row r="4499" spans="1:7" x14ac:dyDescent="0.2">
      <c r="A4499" s="213"/>
      <c r="B4499" s="214"/>
      <c r="C4499" s="213"/>
      <c r="D4499" s="213"/>
      <c r="E4499" s="214"/>
      <c r="F4499" s="214"/>
      <c r="G4499" s="214"/>
    </row>
    <row r="4500" spans="1:7" x14ac:dyDescent="0.2">
      <c r="A4500" s="213"/>
      <c r="B4500" s="214"/>
      <c r="C4500" s="213"/>
      <c r="D4500" s="213"/>
      <c r="E4500" s="214"/>
      <c r="F4500" s="214"/>
      <c r="G4500" s="214"/>
    </row>
    <row r="4501" spans="1:7" x14ac:dyDescent="0.2">
      <c r="A4501" s="213"/>
      <c r="B4501" s="214"/>
      <c r="C4501" s="213"/>
      <c r="D4501" s="213"/>
      <c r="E4501" s="214"/>
      <c r="F4501" s="214"/>
      <c r="G4501" s="214"/>
    </row>
    <row r="4502" spans="1:7" x14ac:dyDescent="0.2">
      <c r="A4502" s="213"/>
      <c r="B4502" s="214"/>
      <c r="C4502" s="213"/>
      <c r="D4502" s="213"/>
      <c r="E4502" s="214"/>
      <c r="F4502" s="214"/>
      <c r="G4502" s="214"/>
    </row>
    <row r="4503" spans="1:7" x14ac:dyDescent="0.2">
      <c r="A4503" s="213"/>
      <c r="B4503" s="214"/>
      <c r="C4503" s="213"/>
      <c r="D4503" s="213"/>
      <c r="E4503" s="214"/>
      <c r="F4503" s="214"/>
      <c r="G4503" s="214"/>
    </row>
    <row r="4504" spans="1:7" x14ac:dyDescent="0.2">
      <c r="A4504" s="213"/>
      <c r="B4504" s="214"/>
      <c r="C4504" s="213"/>
      <c r="D4504" s="213"/>
      <c r="E4504" s="214"/>
      <c r="F4504" s="214"/>
      <c r="G4504" s="214"/>
    </row>
    <row r="4505" spans="1:7" x14ac:dyDescent="0.2">
      <c r="A4505" s="213"/>
      <c r="B4505" s="214"/>
      <c r="C4505" s="213"/>
      <c r="D4505" s="213"/>
      <c r="E4505" s="214"/>
      <c r="F4505" s="214"/>
      <c r="G4505" s="214"/>
    </row>
    <row r="4506" spans="1:7" x14ac:dyDescent="0.2">
      <c r="A4506" s="213"/>
      <c r="B4506" s="214"/>
      <c r="C4506" s="213"/>
      <c r="D4506" s="213"/>
      <c r="E4506" s="214"/>
      <c r="F4506" s="214"/>
      <c r="G4506" s="214"/>
    </row>
    <row r="4507" spans="1:7" x14ac:dyDescent="0.2">
      <c r="A4507" s="213"/>
      <c r="B4507" s="214"/>
      <c r="C4507" s="213"/>
      <c r="D4507" s="213"/>
      <c r="E4507" s="214"/>
      <c r="F4507" s="214"/>
      <c r="G4507" s="214"/>
    </row>
    <row r="4508" spans="1:7" x14ac:dyDescent="0.2">
      <c r="A4508" s="213"/>
      <c r="B4508" s="214"/>
      <c r="C4508" s="213"/>
      <c r="D4508" s="213"/>
      <c r="E4508" s="214"/>
      <c r="F4508" s="214"/>
      <c r="G4508" s="214"/>
    </row>
    <row r="4509" spans="1:7" x14ac:dyDescent="0.2">
      <c r="A4509" s="213"/>
      <c r="B4509" s="214"/>
      <c r="C4509" s="213"/>
      <c r="D4509" s="213"/>
      <c r="E4509" s="214"/>
      <c r="F4509" s="214"/>
      <c r="G4509" s="214"/>
    </row>
    <row r="4510" spans="1:7" x14ac:dyDescent="0.2">
      <c r="A4510" s="213"/>
      <c r="B4510" s="214"/>
      <c r="C4510" s="213"/>
      <c r="D4510" s="213"/>
      <c r="E4510" s="214"/>
      <c r="F4510" s="214"/>
      <c r="G4510" s="214"/>
    </row>
    <row r="4511" spans="1:7" x14ac:dyDescent="0.2">
      <c r="A4511" s="213"/>
      <c r="B4511" s="214"/>
      <c r="C4511" s="213"/>
      <c r="D4511" s="213"/>
      <c r="E4511" s="214"/>
      <c r="F4511" s="214"/>
      <c r="G4511" s="214"/>
    </row>
    <row r="4512" spans="1:7" x14ac:dyDescent="0.2">
      <c r="A4512" s="213"/>
      <c r="B4512" s="214"/>
      <c r="C4512" s="213"/>
      <c r="D4512" s="213"/>
      <c r="E4512" s="214"/>
      <c r="F4512" s="214"/>
      <c r="G4512" s="214"/>
    </row>
    <row r="4513" spans="1:7" x14ac:dyDescent="0.2">
      <c r="A4513" s="213"/>
      <c r="B4513" s="214"/>
      <c r="C4513" s="213"/>
      <c r="D4513" s="213"/>
      <c r="E4513" s="214"/>
      <c r="F4513" s="214"/>
      <c r="G4513" s="214"/>
    </row>
    <row r="4514" spans="1:7" x14ac:dyDescent="0.2">
      <c r="A4514" s="213"/>
      <c r="B4514" s="214"/>
      <c r="C4514" s="213"/>
      <c r="D4514" s="213"/>
      <c r="E4514" s="214"/>
      <c r="F4514" s="214"/>
      <c r="G4514" s="214"/>
    </row>
    <row r="4515" spans="1:7" x14ac:dyDescent="0.2">
      <c r="A4515" s="213"/>
      <c r="B4515" s="214"/>
      <c r="C4515" s="213"/>
      <c r="D4515" s="213"/>
      <c r="E4515" s="214"/>
      <c r="F4515" s="214"/>
      <c r="G4515" s="214"/>
    </row>
    <row r="4516" spans="1:7" x14ac:dyDescent="0.2">
      <c r="A4516" s="213"/>
      <c r="B4516" s="214"/>
      <c r="C4516" s="213"/>
      <c r="D4516" s="213"/>
      <c r="E4516" s="214"/>
      <c r="F4516" s="214"/>
      <c r="G4516" s="214"/>
    </row>
    <row r="4517" spans="1:7" x14ac:dyDescent="0.2">
      <c r="A4517" s="213"/>
      <c r="B4517" s="214"/>
      <c r="C4517" s="213"/>
      <c r="D4517" s="213"/>
      <c r="E4517" s="214"/>
      <c r="F4517" s="214"/>
      <c r="G4517" s="214"/>
    </row>
    <row r="4518" spans="1:7" x14ac:dyDescent="0.2">
      <c r="A4518" s="213"/>
      <c r="B4518" s="214"/>
      <c r="C4518" s="213"/>
      <c r="D4518" s="213"/>
      <c r="E4518" s="214"/>
      <c r="F4518" s="214"/>
      <c r="G4518" s="214"/>
    </row>
    <row r="4519" spans="1:7" x14ac:dyDescent="0.2">
      <c r="A4519" s="213"/>
      <c r="B4519" s="214"/>
      <c r="C4519" s="213"/>
      <c r="D4519" s="213"/>
      <c r="E4519" s="214"/>
      <c r="F4519" s="214"/>
      <c r="G4519" s="214"/>
    </row>
    <row r="4520" spans="1:7" x14ac:dyDescent="0.2">
      <c r="A4520" s="213"/>
      <c r="B4520" s="214"/>
      <c r="C4520" s="213"/>
      <c r="D4520" s="213"/>
      <c r="E4520" s="214"/>
      <c r="F4520" s="214"/>
      <c r="G4520" s="214"/>
    </row>
    <row r="4521" spans="1:7" x14ac:dyDescent="0.2">
      <c r="A4521" s="213"/>
      <c r="B4521" s="214"/>
      <c r="C4521" s="213"/>
      <c r="D4521" s="213"/>
      <c r="E4521" s="214"/>
      <c r="F4521" s="214"/>
      <c r="G4521" s="214"/>
    </row>
    <row r="4522" spans="1:7" x14ac:dyDescent="0.2">
      <c r="A4522" s="213"/>
      <c r="B4522" s="214"/>
      <c r="C4522" s="213"/>
      <c r="D4522" s="213"/>
      <c r="E4522" s="214"/>
      <c r="F4522" s="214"/>
      <c r="G4522" s="214"/>
    </row>
    <row r="4523" spans="1:7" x14ac:dyDescent="0.2">
      <c r="A4523" s="213"/>
      <c r="B4523" s="214"/>
      <c r="C4523" s="213"/>
      <c r="D4523" s="213"/>
      <c r="E4523" s="214"/>
      <c r="F4523" s="214"/>
      <c r="G4523" s="214"/>
    </row>
    <row r="4524" spans="1:7" x14ac:dyDescent="0.2">
      <c r="A4524" s="213"/>
      <c r="B4524" s="214"/>
      <c r="C4524" s="213"/>
      <c r="D4524" s="213"/>
      <c r="E4524" s="214"/>
      <c r="F4524" s="214"/>
      <c r="G4524" s="214"/>
    </row>
    <row r="4525" spans="1:7" x14ac:dyDescent="0.2">
      <c r="A4525" s="213"/>
      <c r="B4525" s="214"/>
      <c r="C4525" s="213"/>
      <c r="D4525" s="213"/>
      <c r="E4525" s="214"/>
      <c r="F4525" s="214"/>
      <c r="G4525" s="214"/>
    </row>
    <row r="4526" spans="1:7" x14ac:dyDescent="0.2">
      <c r="A4526" s="213"/>
      <c r="B4526" s="214"/>
      <c r="C4526" s="213"/>
      <c r="D4526" s="213"/>
      <c r="E4526" s="214"/>
      <c r="F4526" s="214"/>
      <c r="G4526" s="214"/>
    </row>
    <row r="4527" spans="1:7" x14ac:dyDescent="0.2">
      <c r="A4527" s="213"/>
      <c r="B4527" s="214"/>
      <c r="C4527" s="213"/>
      <c r="D4527" s="213"/>
      <c r="E4527" s="214"/>
      <c r="F4527" s="214"/>
      <c r="G4527" s="214"/>
    </row>
    <row r="4528" spans="1:7" x14ac:dyDescent="0.2">
      <c r="A4528" s="213"/>
      <c r="B4528" s="214"/>
      <c r="C4528" s="213"/>
      <c r="D4528" s="213"/>
      <c r="E4528" s="214"/>
      <c r="F4528" s="214"/>
      <c r="G4528" s="214"/>
    </row>
    <row r="4529" spans="1:7" x14ac:dyDescent="0.2">
      <c r="A4529" s="213"/>
      <c r="B4529" s="214"/>
      <c r="C4529" s="213"/>
      <c r="D4529" s="213"/>
      <c r="E4529" s="214"/>
      <c r="F4529" s="214"/>
      <c r="G4529" s="214"/>
    </row>
    <row r="4530" spans="1:7" x14ac:dyDescent="0.2">
      <c r="A4530" s="213"/>
      <c r="B4530" s="214"/>
      <c r="C4530" s="213"/>
      <c r="D4530" s="213"/>
      <c r="E4530" s="214"/>
      <c r="F4530" s="214"/>
      <c r="G4530" s="214"/>
    </row>
    <row r="4531" spans="1:7" x14ac:dyDescent="0.2">
      <c r="A4531" s="213"/>
      <c r="B4531" s="214"/>
      <c r="C4531" s="213"/>
      <c r="D4531" s="213"/>
      <c r="E4531" s="214"/>
      <c r="F4531" s="214"/>
      <c r="G4531" s="214"/>
    </row>
    <row r="4532" spans="1:7" x14ac:dyDescent="0.2">
      <c r="A4532" s="213"/>
      <c r="B4532" s="214"/>
      <c r="C4532" s="213"/>
      <c r="D4532" s="213"/>
      <c r="E4532" s="214"/>
      <c r="F4532" s="214"/>
      <c r="G4532" s="214"/>
    </row>
    <row r="4533" spans="1:7" x14ac:dyDescent="0.2">
      <c r="A4533" s="213"/>
      <c r="B4533" s="214"/>
      <c r="C4533" s="213"/>
      <c r="D4533" s="213"/>
      <c r="E4533" s="214"/>
      <c r="F4533" s="214"/>
      <c r="G4533" s="214"/>
    </row>
    <row r="4534" spans="1:7" x14ac:dyDescent="0.2">
      <c r="A4534" s="213"/>
      <c r="B4534" s="214"/>
      <c r="C4534" s="213"/>
      <c r="D4534" s="213"/>
      <c r="E4534" s="214"/>
      <c r="F4534" s="214"/>
      <c r="G4534" s="214"/>
    </row>
    <row r="4535" spans="1:7" x14ac:dyDescent="0.2">
      <c r="A4535" s="213"/>
      <c r="B4535" s="214"/>
      <c r="C4535" s="213"/>
      <c r="D4535" s="213"/>
      <c r="E4535" s="214"/>
      <c r="F4535" s="214"/>
      <c r="G4535" s="214"/>
    </row>
    <row r="4536" spans="1:7" x14ac:dyDescent="0.2">
      <c r="A4536" s="213"/>
      <c r="B4536" s="214"/>
      <c r="C4536" s="213"/>
      <c r="D4536" s="213"/>
      <c r="E4536" s="214"/>
      <c r="F4536" s="214"/>
      <c r="G4536" s="214"/>
    </row>
    <row r="4537" spans="1:7" x14ac:dyDescent="0.2">
      <c r="A4537" s="213"/>
      <c r="B4537" s="214"/>
      <c r="C4537" s="213"/>
      <c r="D4537" s="213"/>
      <c r="E4537" s="214"/>
      <c r="F4537" s="214"/>
      <c r="G4537" s="214"/>
    </row>
    <row r="4538" spans="1:7" x14ac:dyDescent="0.2">
      <c r="A4538" s="213"/>
      <c r="B4538" s="214"/>
      <c r="C4538" s="213"/>
      <c r="D4538" s="213"/>
      <c r="E4538" s="214"/>
      <c r="F4538" s="214"/>
      <c r="G4538" s="214"/>
    </row>
    <row r="4539" spans="1:7" x14ac:dyDescent="0.2">
      <c r="A4539" s="213"/>
      <c r="B4539" s="214"/>
      <c r="C4539" s="213"/>
      <c r="D4539" s="213"/>
      <c r="E4539" s="214"/>
      <c r="F4539" s="214"/>
      <c r="G4539" s="214"/>
    </row>
    <row r="4540" spans="1:7" x14ac:dyDescent="0.2">
      <c r="A4540" s="213"/>
      <c r="B4540" s="214"/>
      <c r="C4540" s="213"/>
      <c r="D4540" s="213"/>
      <c r="E4540" s="214"/>
      <c r="F4540" s="214"/>
      <c r="G4540" s="214"/>
    </row>
    <row r="4541" spans="1:7" x14ac:dyDescent="0.2">
      <c r="A4541" s="213"/>
      <c r="B4541" s="214"/>
      <c r="C4541" s="213"/>
      <c r="D4541" s="213"/>
      <c r="E4541" s="214"/>
      <c r="F4541" s="214"/>
      <c r="G4541" s="214"/>
    </row>
    <row r="4542" spans="1:7" x14ac:dyDescent="0.2">
      <c r="A4542" s="213"/>
      <c r="B4542" s="214"/>
      <c r="C4542" s="213"/>
      <c r="D4542" s="213"/>
      <c r="E4542" s="214"/>
      <c r="F4542" s="214"/>
      <c r="G4542" s="214"/>
    </row>
    <row r="4543" spans="1:7" x14ac:dyDescent="0.2">
      <c r="A4543" s="213"/>
      <c r="B4543" s="214"/>
      <c r="C4543" s="213"/>
      <c r="D4543" s="213"/>
      <c r="E4543" s="214"/>
      <c r="F4543" s="214"/>
      <c r="G4543" s="214"/>
    </row>
    <row r="4544" spans="1:7" x14ac:dyDescent="0.2">
      <c r="A4544" s="213"/>
      <c r="B4544" s="214"/>
      <c r="C4544" s="213"/>
      <c r="D4544" s="213"/>
      <c r="E4544" s="214"/>
      <c r="F4544" s="214"/>
      <c r="G4544" s="214"/>
    </row>
    <row r="4545" spans="1:7" x14ac:dyDescent="0.2">
      <c r="A4545" s="213"/>
      <c r="B4545" s="214"/>
      <c r="C4545" s="213"/>
      <c r="D4545" s="213"/>
      <c r="E4545" s="214"/>
      <c r="F4545" s="214"/>
      <c r="G4545" s="214"/>
    </row>
    <row r="4546" spans="1:7" x14ac:dyDescent="0.2">
      <c r="A4546" s="213"/>
      <c r="B4546" s="214"/>
      <c r="C4546" s="213"/>
      <c r="D4546" s="213"/>
      <c r="E4546" s="214"/>
      <c r="F4546" s="214"/>
      <c r="G4546" s="214"/>
    </row>
    <row r="4547" spans="1:7" x14ac:dyDescent="0.2">
      <c r="A4547" s="213"/>
      <c r="B4547" s="214"/>
      <c r="C4547" s="213"/>
      <c r="D4547" s="213"/>
      <c r="E4547" s="214"/>
      <c r="F4547" s="214"/>
      <c r="G4547" s="214"/>
    </row>
    <row r="4548" spans="1:7" x14ac:dyDescent="0.2">
      <c r="A4548" s="213"/>
      <c r="B4548" s="214"/>
      <c r="C4548" s="213"/>
      <c r="D4548" s="213"/>
      <c r="E4548" s="214"/>
      <c r="F4548" s="214"/>
      <c r="G4548" s="214"/>
    </row>
    <row r="4549" spans="1:7" x14ac:dyDescent="0.2">
      <c r="A4549" s="213"/>
      <c r="B4549" s="214"/>
      <c r="C4549" s="213"/>
      <c r="D4549" s="213"/>
      <c r="E4549" s="214"/>
      <c r="F4549" s="214"/>
      <c r="G4549" s="214"/>
    </row>
    <row r="4550" spans="1:7" x14ac:dyDescent="0.2">
      <c r="A4550" s="213"/>
      <c r="B4550" s="214"/>
      <c r="C4550" s="213"/>
      <c r="D4550" s="213"/>
      <c r="E4550" s="214"/>
      <c r="F4550" s="214"/>
      <c r="G4550" s="214"/>
    </row>
    <row r="4551" spans="1:7" x14ac:dyDescent="0.2">
      <c r="A4551" s="213"/>
      <c r="B4551" s="214"/>
      <c r="C4551" s="213"/>
      <c r="D4551" s="213"/>
      <c r="E4551" s="214"/>
      <c r="F4551" s="214"/>
      <c r="G4551" s="214"/>
    </row>
    <row r="4552" spans="1:7" x14ac:dyDescent="0.2">
      <c r="A4552" s="213"/>
      <c r="B4552" s="214"/>
      <c r="C4552" s="213"/>
      <c r="D4552" s="213"/>
      <c r="E4552" s="214"/>
      <c r="F4552" s="214"/>
      <c r="G4552" s="214"/>
    </row>
    <row r="4553" spans="1:7" x14ac:dyDescent="0.2">
      <c r="A4553" s="213"/>
      <c r="B4553" s="214"/>
      <c r="C4553" s="213"/>
      <c r="D4553" s="213"/>
      <c r="E4553" s="214"/>
      <c r="F4553" s="214"/>
      <c r="G4553" s="214"/>
    </row>
    <row r="4554" spans="1:7" x14ac:dyDescent="0.2">
      <c r="A4554" s="213"/>
      <c r="B4554" s="214"/>
      <c r="C4554" s="213"/>
      <c r="D4554" s="213"/>
      <c r="E4554" s="214"/>
      <c r="F4554" s="214"/>
      <c r="G4554" s="214"/>
    </row>
    <row r="4555" spans="1:7" x14ac:dyDescent="0.2">
      <c r="A4555" s="213"/>
      <c r="B4555" s="214"/>
      <c r="C4555" s="213"/>
      <c r="D4555" s="213"/>
      <c r="E4555" s="214"/>
      <c r="F4555" s="214"/>
      <c r="G4555" s="214"/>
    </row>
    <row r="4556" spans="1:7" x14ac:dyDescent="0.2">
      <c r="A4556" s="213"/>
      <c r="B4556" s="214"/>
      <c r="C4556" s="213"/>
      <c r="D4556" s="213"/>
      <c r="E4556" s="214"/>
      <c r="F4556" s="214"/>
      <c r="G4556" s="214"/>
    </row>
    <row r="4557" spans="1:7" x14ac:dyDescent="0.2">
      <c r="A4557" s="213"/>
      <c r="B4557" s="214"/>
      <c r="C4557" s="213"/>
      <c r="D4557" s="213"/>
      <c r="E4557" s="214"/>
      <c r="F4557" s="214"/>
      <c r="G4557" s="214"/>
    </row>
    <row r="4558" spans="1:7" x14ac:dyDescent="0.2">
      <c r="A4558" s="213"/>
      <c r="B4558" s="214"/>
      <c r="C4558" s="213"/>
      <c r="D4558" s="213"/>
      <c r="E4558" s="214"/>
      <c r="F4558" s="214"/>
      <c r="G4558" s="214"/>
    </row>
    <row r="4559" spans="1:7" x14ac:dyDescent="0.2">
      <c r="A4559" s="213"/>
      <c r="B4559" s="214"/>
      <c r="C4559" s="213"/>
      <c r="D4559" s="213"/>
      <c r="E4559" s="214"/>
      <c r="F4559" s="214"/>
      <c r="G4559" s="214"/>
    </row>
    <row r="4560" spans="1:7" x14ac:dyDescent="0.2">
      <c r="A4560" s="213"/>
      <c r="B4560" s="214"/>
      <c r="C4560" s="213"/>
      <c r="D4560" s="213"/>
      <c r="E4560" s="214"/>
      <c r="F4560" s="214"/>
      <c r="G4560" s="214"/>
    </row>
    <row r="4561" spans="1:7" x14ac:dyDescent="0.2">
      <c r="A4561" s="213"/>
      <c r="B4561" s="214"/>
      <c r="C4561" s="213"/>
      <c r="D4561" s="213"/>
      <c r="E4561" s="214"/>
      <c r="F4561" s="214"/>
      <c r="G4561" s="214"/>
    </row>
    <row r="4562" spans="1:7" x14ac:dyDescent="0.2">
      <c r="A4562" s="213"/>
      <c r="B4562" s="214"/>
      <c r="C4562" s="213"/>
      <c r="D4562" s="213"/>
      <c r="E4562" s="214"/>
      <c r="F4562" s="214"/>
      <c r="G4562" s="214"/>
    </row>
    <row r="4563" spans="1:7" x14ac:dyDescent="0.2">
      <c r="A4563" s="213"/>
      <c r="B4563" s="214"/>
      <c r="C4563" s="213"/>
      <c r="D4563" s="213"/>
      <c r="E4563" s="214"/>
      <c r="F4563" s="214"/>
      <c r="G4563" s="214"/>
    </row>
    <row r="4564" spans="1:7" x14ac:dyDescent="0.2">
      <c r="A4564" s="213"/>
      <c r="B4564" s="214"/>
      <c r="C4564" s="213"/>
      <c r="D4564" s="213"/>
      <c r="E4564" s="214"/>
      <c r="F4564" s="214"/>
      <c r="G4564" s="214"/>
    </row>
    <row r="4565" spans="1:7" x14ac:dyDescent="0.2">
      <c r="A4565" s="213"/>
      <c r="B4565" s="214"/>
      <c r="C4565" s="213"/>
      <c r="D4565" s="213"/>
      <c r="E4565" s="214"/>
      <c r="F4565" s="214"/>
      <c r="G4565" s="214"/>
    </row>
    <row r="4566" spans="1:7" x14ac:dyDescent="0.2">
      <c r="A4566" s="213"/>
      <c r="B4566" s="214"/>
      <c r="C4566" s="213"/>
      <c r="D4566" s="213"/>
      <c r="E4566" s="214"/>
      <c r="F4566" s="214"/>
      <c r="G4566" s="214"/>
    </row>
    <row r="4567" spans="1:7" x14ac:dyDescent="0.2">
      <c r="A4567" s="213"/>
      <c r="B4567" s="214"/>
      <c r="C4567" s="213"/>
      <c r="D4567" s="213"/>
      <c r="E4567" s="214"/>
      <c r="F4567" s="214"/>
      <c r="G4567" s="214"/>
    </row>
    <row r="4568" spans="1:7" x14ac:dyDescent="0.2">
      <c r="A4568" s="213"/>
      <c r="B4568" s="214"/>
      <c r="C4568" s="213"/>
      <c r="D4568" s="213"/>
      <c r="E4568" s="214"/>
      <c r="F4568" s="214"/>
      <c r="G4568" s="214"/>
    </row>
    <row r="4569" spans="1:7" x14ac:dyDescent="0.2">
      <c r="A4569" s="213"/>
      <c r="B4569" s="214"/>
      <c r="C4569" s="213"/>
      <c r="D4569" s="213"/>
      <c r="E4569" s="214"/>
      <c r="F4569" s="214"/>
      <c r="G4569" s="214"/>
    </row>
    <row r="4570" spans="1:7" x14ac:dyDescent="0.2">
      <c r="A4570" s="213"/>
      <c r="B4570" s="214"/>
      <c r="C4570" s="213"/>
      <c r="D4570" s="213"/>
      <c r="E4570" s="214"/>
      <c r="F4570" s="214"/>
      <c r="G4570" s="214"/>
    </row>
    <row r="4571" spans="1:7" x14ac:dyDescent="0.2">
      <c r="A4571" s="213"/>
      <c r="B4571" s="214"/>
      <c r="C4571" s="213"/>
      <c r="D4571" s="213"/>
      <c r="E4571" s="214"/>
      <c r="F4571" s="214"/>
      <c r="G4571" s="214"/>
    </row>
    <row r="4572" spans="1:7" x14ac:dyDescent="0.2">
      <c r="A4572" s="213"/>
      <c r="B4572" s="214"/>
      <c r="C4572" s="213"/>
      <c r="D4572" s="213"/>
      <c r="E4572" s="214"/>
      <c r="F4572" s="214"/>
      <c r="G4572" s="214"/>
    </row>
    <row r="4573" spans="1:7" x14ac:dyDescent="0.2">
      <c r="A4573" s="213"/>
      <c r="B4573" s="214"/>
      <c r="C4573" s="213"/>
      <c r="D4573" s="213"/>
      <c r="E4573" s="214"/>
      <c r="F4573" s="214"/>
      <c r="G4573" s="214"/>
    </row>
    <row r="4574" spans="1:7" x14ac:dyDescent="0.2">
      <c r="A4574" s="213"/>
      <c r="B4574" s="214"/>
      <c r="C4574" s="213"/>
      <c r="D4574" s="213"/>
      <c r="E4574" s="214"/>
      <c r="F4574" s="214"/>
      <c r="G4574" s="214"/>
    </row>
    <row r="4575" spans="1:7" x14ac:dyDescent="0.2">
      <c r="A4575" s="213"/>
      <c r="B4575" s="214"/>
      <c r="C4575" s="213"/>
      <c r="D4575" s="213"/>
      <c r="E4575" s="214"/>
      <c r="F4575" s="214"/>
      <c r="G4575" s="214"/>
    </row>
    <row r="4576" spans="1:7" x14ac:dyDescent="0.2">
      <c r="A4576" s="213"/>
      <c r="B4576" s="214"/>
      <c r="C4576" s="213"/>
      <c r="D4576" s="213"/>
      <c r="E4576" s="214"/>
      <c r="F4576" s="214"/>
      <c r="G4576" s="214"/>
    </row>
    <row r="4577" spans="1:7" x14ac:dyDescent="0.2">
      <c r="A4577" s="213"/>
      <c r="B4577" s="214"/>
      <c r="C4577" s="213"/>
      <c r="D4577" s="213"/>
      <c r="E4577" s="214"/>
      <c r="F4577" s="214"/>
      <c r="G4577" s="214"/>
    </row>
    <row r="4578" spans="1:7" x14ac:dyDescent="0.2">
      <c r="A4578" s="213"/>
      <c r="B4578" s="214"/>
      <c r="C4578" s="213"/>
      <c r="D4578" s="213"/>
      <c r="E4578" s="214"/>
      <c r="F4578" s="214"/>
      <c r="G4578" s="214"/>
    </row>
    <row r="4579" spans="1:7" x14ac:dyDescent="0.2">
      <c r="A4579" s="213"/>
      <c r="B4579" s="214"/>
      <c r="C4579" s="213"/>
      <c r="D4579" s="213"/>
      <c r="E4579" s="214"/>
      <c r="F4579" s="214"/>
      <c r="G4579" s="214"/>
    </row>
    <row r="4580" spans="1:7" x14ac:dyDescent="0.2">
      <c r="A4580" s="213"/>
      <c r="B4580" s="214"/>
      <c r="C4580" s="213"/>
      <c r="D4580" s="213"/>
      <c r="E4580" s="214"/>
      <c r="F4580" s="214"/>
      <c r="G4580" s="214"/>
    </row>
    <row r="4581" spans="1:7" x14ac:dyDescent="0.2">
      <c r="A4581" s="213"/>
      <c r="B4581" s="214"/>
      <c r="C4581" s="213"/>
      <c r="D4581" s="213"/>
      <c r="E4581" s="214"/>
      <c r="F4581" s="214"/>
      <c r="G4581" s="214"/>
    </row>
    <row r="4582" spans="1:7" x14ac:dyDescent="0.2">
      <c r="A4582" s="213"/>
      <c r="B4582" s="214"/>
      <c r="C4582" s="213"/>
      <c r="D4582" s="213"/>
      <c r="E4582" s="214"/>
      <c r="F4582" s="214"/>
      <c r="G4582" s="214"/>
    </row>
    <row r="4583" spans="1:7" x14ac:dyDescent="0.2">
      <c r="A4583" s="213"/>
      <c r="B4583" s="214"/>
      <c r="C4583" s="213"/>
      <c r="D4583" s="213"/>
      <c r="E4583" s="214"/>
      <c r="F4583" s="214"/>
      <c r="G4583" s="214"/>
    </row>
    <row r="4584" spans="1:7" x14ac:dyDescent="0.2">
      <c r="A4584" s="213"/>
      <c r="B4584" s="214"/>
      <c r="C4584" s="213"/>
      <c r="D4584" s="213"/>
      <c r="E4584" s="214"/>
      <c r="F4584" s="214"/>
      <c r="G4584" s="214"/>
    </row>
    <row r="4585" spans="1:7" x14ac:dyDescent="0.2">
      <c r="A4585" s="213"/>
      <c r="B4585" s="214"/>
      <c r="C4585" s="213"/>
      <c r="D4585" s="213"/>
      <c r="E4585" s="214"/>
      <c r="F4585" s="214"/>
      <c r="G4585" s="214"/>
    </row>
    <row r="4586" spans="1:7" x14ac:dyDescent="0.2">
      <c r="A4586" s="213"/>
      <c r="B4586" s="214"/>
      <c r="C4586" s="213"/>
      <c r="D4586" s="213"/>
      <c r="E4586" s="214"/>
      <c r="F4586" s="214"/>
      <c r="G4586" s="214"/>
    </row>
    <row r="4587" spans="1:7" x14ac:dyDescent="0.2">
      <c r="A4587" s="213"/>
      <c r="B4587" s="214"/>
      <c r="C4587" s="213"/>
      <c r="D4587" s="213"/>
      <c r="E4587" s="214"/>
      <c r="F4587" s="214"/>
      <c r="G4587" s="214"/>
    </row>
    <row r="4588" spans="1:7" x14ac:dyDescent="0.2">
      <c r="A4588" s="213"/>
      <c r="B4588" s="214"/>
      <c r="C4588" s="213"/>
      <c r="D4588" s="213"/>
      <c r="E4588" s="214"/>
      <c r="F4588" s="214"/>
      <c r="G4588" s="214"/>
    </row>
    <row r="4589" spans="1:7" x14ac:dyDescent="0.2">
      <c r="A4589" s="213"/>
      <c r="B4589" s="214"/>
      <c r="C4589" s="213"/>
      <c r="D4589" s="213"/>
      <c r="E4589" s="214"/>
      <c r="F4589" s="214"/>
      <c r="G4589" s="214"/>
    </row>
    <row r="4590" spans="1:7" x14ac:dyDescent="0.2">
      <c r="A4590" s="213"/>
      <c r="B4590" s="214"/>
      <c r="C4590" s="213"/>
      <c r="D4590" s="213"/>
      <c r="E4590" s="214"/>
      <c r="F4590" s="214"/>
      <c r="G4590" s="214"/>
    </row>
    <row r="4591" spans="1:7" x14ac:dyDescent="0.2">
      <c r="A4591" s="213"/>
      <c r="B4591" s="214"/>
      <c r="C4591" s="213"/>
      <c r="D4591" s="213"/>
      <c r="E4591" s="214"/>
      <c r="F4591" s="214"/>
      <c r="G4591" s="214"/>
    </row>
    <row r="4592" spans="1:7" x14ac:dyDescent="0.2">
      <c r="A4592" s="213"/>
      <c r="B4592" s="214"/>
      <c r="C4592" s="213"/>
      <c r="D4592" s="213"/>
      <c r="E4592" s="214"/>
      <c r="F4592" s="214"/>
      <c r="G4592" s="214"/>
    </row>
    <row r="4593" spans="1:7" x14ac:dyDescent="0.2">
      <c r="A4593" s="213"/>
      <c r="B4593" s="214"/>
      <c r="C4593" s="213"/>
      <c r="D4593" s="213"/>
      <c r="E4593" s="214"/>
      <c r="F4593" s="214"/>
      <c r="G4593" s="214"/>
    </row>
    <row r="4594" spans="1:7" x14ac:dyDescent="0.2">
      <c r="A4594" s="213"/>
      <c r="B4594" s="214"/>
      <c r="C4594" s="213"/>
      <c r="D4594" s="213"/>
      <c r="E4594" s="214"/>
      <c r="F4594" s="214"/>
      <c r="G4594" s="214"/>
    </row>
    <row r="4595" spans="1:7" x14ac:dyDescent="0.2">
      <c r="A4595" s="213"/>
      <c r="B4595" s="214"/>
      <c r="C4595" s="213"/>
      <c r="D4595" s="213"/>
      <c r="E4595" s="214"/>
      <c r="F4595" s="214"/>
      <c r="G4595" s="214"/>
    </row>
    <row r="4596" spans="1:7" x14ac:dyDescent="0.2">
      <c r="A4596" s="213"/>
      <c r="B4596" s="214"/>
      <c r="C4596" s="213"/>
      <c r="D4596" s="213"/>
      <c r="E4596" s="214"/>
      <c r="F4596" s="214"/>
      <c r="G4596" s="214"/>
    </row>
    <row r="4597" spans="1:7" x14ac:dyDescent="0.2">
      <c r="A4597" s="213"/>
      <c r="B4597" s="214"/>
      <c r="C4597" s="213"/>
      <c r="D4597" s="213"/>
      <c r="E4597" s="214"/>
      <c r="F4597" s="214"/>
      <c r="G4597" s="214"/>
    </row>
    <row r="4598" spans="1:7" x14ac:dyDescent="0.2">
      <c r="A4598" s="213"/>
      <c r="B4598" s="214"/>
      <c r="C4598" s="213"/>
      <c r="D4598" s="213"/>
      <c r="E4598" s="214"/>
      <c r="F4598" s="214"/>
      <c r="G4598" s="214"/>
    </row>
    <row r="4599" spans="1:7" x14ac:dyDescent="0.2">
      <c r="A4599" s="213"/>
      <c r="B4599" s="214"/>
      <c r="C4599" s="213"/>
      <c r="D4599" s="213"/>
      <c r="E4599" s="214"/>
      <c r="F4599" s="214"/>
      <c r="G4599" s="214"/>
    </row>
    <row r="4600" spans="1:7" x14ac:dyDescent="0.2">
      <c r="A4600" s="213"/>
      <c r="B4600" s="214"/>
      <c r="C4600" s="213"/>
      <c r="D4600" s="213"/>
      <c r="E4600" s="214"/>
      <c r="F4600" s="214"/>
      <c r="G4600" s="214"/>
    </row>
    <row r="4601" spans="1:7" x14ac:dyDescent="0.2">
      <c r="A4601" s="213"/>
      <c r="B4601" s="214"/>
      <c r="C4601" s="213"/>
      <c r="D4601" s="213"/>
      <c r="E4601" s="214"/>
      <c r="F4601" s="214"/>
      <c r="G4601" s="214"/>
    </row>
    <row r="4602" spans="1:7" x14ac:dyDescent="0.2">
      <c r="A4602" s="213"/>
      <c r="B4602" s="214"/>
      <c r="C4602" s="213"/>
      <c r="D4602" s="213"/>
      <c r="E4602" s="214"/>
      <c r="F4602" s="214"/>
      <c r="G4602" s="214"/>
    </row>
    <row r="4603" spans="1:7" x14ac:dyDescent="0.2">
      <c r="A4603" s="213"/>
      <c r="B4603" s="214"/>
      <c r="C4603" s="213"/>
      <c r="D4603" s="213"/>
      <c r="E4603" s="214"/>
      <c r="F4603" s="214"/>
      <c r="G4603" s="214"/>
    </row>
    <row r="4604" spans="1:7" x14ac:dyDescent="0.2">
      <c r="A4604" s="213"/>
      <c r="B4604" s="214"/>
      <c r="C4604" s="213"/>
      <c r="D4604" s="213"/>
      <c r="E4604" s="214"/>
      <c r="F4604" s="214"/>
      <c r="G4604" s="214"/>
    </row>
    <row r="4605" spans="1:7" x14ac:dyDescent="0.2">
      <c r="A4605" s="213"/>
      <c r="B4605" s="214"/>
      <c r="C4605" s="213"/>
      <c r="D4605" s="213"/>
      <c r="E4605" s="214"/>
      <c r="F4605" s="214"/>
      <c r="G4605" s="214"/>
    </row>
    <row r="4606" spans="1:7" x14ac:dyDescent="0.2">
      <c r="A4606" s="213"/>
      <c r="B4606" s="214"/>
      <c r="C4606" s="213"/>
      <c r="D4606" s="213"/>
      <c r="E4606" s="214"/>
      <c r="F4606" s="214"/>
      <c r="G4606" s="214"/>
    </row>
    <row r="4607" spans="1:7" x14ac:dyDescent="0.2">
      <c r="A4607" s="213"/>
      <c r="B4607" s="214"/>
      <c r="C4607" s="213"/>
      <c r="D4607" s="213"/>
      <c r="E4607" s="214"/>
      <c r="F4607" s="214"/>
      <c r="G4607" s="214"/>
    </row>
    <row r="4608" spans="1:7" x14ac:dyDescent="0.2">
      <c r="A4608" s="213"/>
      <c r="B4608" s="214"/>
      <c r="C4608" s="213"/>
      <c r="D4608" s="213"/>
      <c r="E4608" s="214"/>
      <c r="F4608" s="214"/>
      <c r="G4608" s="214"/>
    </row>
    <row r="4609" spans="1:7" x14ac:dyDescent="0.2">
      <c r="A4609" s="213"/>
      <c r="B4609" s="214"/>
      <c r="C4609" s="213"/>
      <c r="D4609" s="213"/>
      <c r="E4609" s="214"/>
      <c r="F4609" s="214"/>
      <c r="G4609" s="214"/>
    </row>
    <row r="4610" spans="1:7" x14ac:dyDescent="0.2">
      <c r="A4610" s="213"/>
      <c r="B4610" s="214"/>
      <c r="C4610" s="213"/>
      <c r="D4610" s="213"/>
      <c r="E4610" s="214"/>
      <c r="F4610" s="214"/>
      <c r="G4610" s="214"/>
    </row>
    <row r="4611" spans="1:7" x14ac:dyDescent="0.2">
      <c r="A4611" s="213"/>
      <c r="B4611" s="214"/>
      <c r="C4611" s="213"/>
      <c r="D4611" s="213"/>
      <c r="E4611" s="214"/>
      <c r="F4611" s="214"/>
      <c r="G4611" s="214"/>
    </row>
    <row r="4612" spans="1:7" x14ac:dyDescent="0.2">
      <c r="A4612" s="213"/>
      <c r="B4612" s="214"/>
      <c r="C4612" s="213"/>
      <c r="D4612" s="213"/>
      <c r="E4612" s="214"/>
      <c r="F4612" s="214"/>
      <c r="G4612" s="214"/>
    </row>
    <row r="4613" spans="1:7" x14ac:dyDescent="0.2">
      <c r="A4613" s="213"/>
      <c r="B4613" s="214"/>
      <c r="C4613" s="213"/>
      <c r="D4613" s="213"/>
      <c r="E4613" s="214"/>
      <c r="F4613" s="214"/>
      <c r="G4613" s="214"/>
    </row>
    <row r="4614" spans="1:7" x14ac:dyDescent="0.2">
      <c r="A4614" s="213"/>
      <c r="B4614" s="214"/>
      <c r="C4614" s="213"/>
      <c r="D4614" s="213"/>
      <c r="E4614" s="214"/>
      <c r="F4614" s="214"/>
      <c r="G4614" s="214"/>
    </row>
    <row r="4615" spans="1:7" x14ac:dyDescent="0.2">
      <c r="A4615" s="213"/>
      <c r="B4615" s="214"/>
      <c r="C4615" s="213"/>
      <c r="D4615" s="213"/>
      <c r="E4615" s="214"/>
      <c r="F4615" s="214"/>
      <c r="G4615" s="214"/>
    </row>
    <row r="4616" spans="1:7" x14ac:dyDescent="0.2">
      <c r="A4616" s="213"/>
      <c r="B4616" s="214"/>
      <c r="C4616" s="213"/>
      <c r="D4616" s="213"/>
      <c r="E4616" s="214"/>
      <c r="F4616" s="214"/>
      <c r="G4616" s="214"/>
    </row>
    <row r="4617" spans="1:7" x14ac:dyDescent="0.2">
      <c r="A4617" s="213"/>
      <c r="B4617" s="214"/>
      <c r="C4617" s="213"/>
      <c r="D4617" s="213"/>
      <c r="E4617" s="214"/>
      <c r="F4617" s="214"/>
      <c r="G4617" s="214"/>
    </row>
    <row r="4618" spans="1:7" x14ac:dyDescent="0.2">
      <c r="A4618" s="213"/>
      <c r="B4618" s="214"/>
      <c r="C4618" s="213"/>
      <c r="D4618" s="213"/>
      <c r="E4618" s="214"/>
      <c r="F4618" s="214"/>
      <c r="G4618" s="214"/>
    </row>
    <row r="4619" spans="1:7" x14ac:dyDescent="0.2">
      <c r="A4619" s="213"/>
      <c r="B4619" s="214"/>
      <c r="C4619" s="213"/>
      <c r="D4619" s="213"/>
      <c r="E4619" s="214"/>
      <c r="F4619" s="214"/>
      <c r="G4619" s="214"/>
    </row>
    <row r="4620" spans="1:7" x14ac:dyDescent="0.2">
      <c r="A4620" s="213"/>
      <c r="B4620" s="214"/>
      <c r="C4620" s="213"/>
      <c r="D4620" s="213"/>
      <c r="E4620" s="214"/>
      <c r="F4620" s="214"/>
      <c r="G4620" s="214"/>
    </row>
    <row r="4621" spans="1:7" x14ac:dyDescent="0.2">
      <c r="A4621" s="213"/>
      <c r="B4621" s="214"/>
      <c r="C4621" s="213"/>
      <c r="D4621" s="213"/>
      <c r="E4621" s="214"/>
      <c r="F4621" s="214"/>
      <c r="G4621" s="214"/>
    </row>
    <row r="4622" spans="1:7" x14ac:dyDescent="0.2">
      <c r="A4622" s="213"/>
      <c r="B4622" s="214"/>
      <c r="C4622" s="213"/>
      <c r="D4622" s="213"/>
      <c r="E4622" s="214"/>
      <c r="F4622" s="214"/>
      <c r="G4622" s="214"/>
    </row>
    <row r="4623" spans="1:7" x14ac:dyDescent="0.2">
      <c r="A4623" s="213"/>
      <c r="B4623" s="214"/>
      <c r="C4623" s="213"/>
      <c r="D4623" s="213"/>
      <c r="E4623" s="214"/>
      <c r="F4623" s="214"/>
      <c r="G4623" s="214"/>
    </row>
    <row r="4624" spans="1:7" x14ac:dyDescent="0.2">
      <c r="A4624" s="213"/>
      <c r="B4624" s="214"/>
      <c r="C4624" s="213"/>
      <c r="D4624" s="213"/>
      <c r="E4624" s="214"/>
      <c r="F4624" s="214"/>
      <c r="G4624" s="214"/>
    </row>
    <row r="4625" spans="1:7" x14ac:dyDescent="0.2">
      <c r="A4625" s="213"/>
      <c r="B4625" s="214"/>
      <c r="C4625" s="213"/>
      <c r="D4625" s="213"/>
      <c r="E4625" s="214"/>
      <c r="F4625" s="214"/>
      <c r="G4625" s="214"/>
    </row>
    <row r="4626" spans="1:7" x14ac:dyDescent="0.2">
      <c r="A4626" s="213"/>
      <c r="B4626" s="214"/>
      <c r="C4626" s="213"/>
      <c r="D4626" s="213"/>
      <c r="E4626" s="214"/>
      <c r="F4626" s="214"/>
      <c r="G4626" s="214"/>
    </row>
    <row r="4627" spans="1:7" x14ac:dyDescent="0.2">
      <c r="A4627" s="213"/>
      <c r="B4627" s="214"/>
      <c r="C4627" s="213"/>
      <c r="D4627" s="213"/>
      <c r="E4627" s="214"/>
      <c r="F4627" s="214"/>
      <c r="G4627" s="214"/>
    </row>
    <row r="4628" spans="1:7" x14ac:dyDescent="0.2">
      <c r="A4628" s="213"/>
      <c r="B4628" s="214"/>
      <c r="C4628" s="213"/>
      <c r="D4628" s="213"/>
      <c r="E4628" s="214"/>
      <c r="F4628" s="214"/>
      <c r="G4628" s="214"/>
    </row>
    <row r="4629" spans="1:7" x14ac:dyDescent="0.2">
      <c r="A4629" s="213"/>
      <c r="B4629" s="214"/>
      <c r="C4629" s="213"/>
      <c r="D4629" s="213"/>
      <c r="E4629" s="214"/>
      <c r="F4629" s="214"/>
      <c r="G4629" s="214"/>
    </row>
    <row r="4630" spans="1:7" x14ac:dyDescent="0.2">
      <c r="A4630" s="213"/>
      <c r="B4630" s="214"/>
      <c r="C4630" s="213"/>
      <c r="D4630" s="213"/>
      <c r="E4630" s="214"/>
      <c r="F4630" s="214"/>
      <c r="G4630" s="214"/>
    </row>
    <row r="4631" spans="1:7" x14ac:dyDescent="0.2">
      <c r="A4631" s="213"/>
      <c r="B4631" s="214"/>
      <c r="C4631" s="213"/>
      <c r="D4631" s="213"/>
      <c r="E4631" s="214"/>
      <c r="F4631" s="214"/>
      <c r="G4631" s="214"/>
    </row>
    <row r="4632" spans="1:7" x14ac:dyDescent="0.2">
      <c r="A4632" s="213"/>
      <c r="B4632" s="214"/>
      <c r="C4632" s="213"/>
      <c r="D4632" s="213"/>
      <c r="E4632" s="214"/>
      <c r="F4632" s="214"/>
      <c r="G4632" s="214"/>
    </row>
    <row r="4633" spans="1:7" x14ac:dyDescent="0.2">
      <c r="A4633" s="213"/>
      <c r="B4633" s="214"/>
      <c r="C4633" s="213"/>
      <c r="D4633" s="213"/>
      <c r="E4633" s="214"/>
      <c r="F4633" s="214"/>
      <c r="G4633" s="214"/>
    </row>
    <row r="4634" spans="1:7" x14ac:dyDescent="0.2">
      <c r="A4634" s="213"/>
      <c r="B4634" s="214"/>
      <c r="C4634" s="213"/>
      <c r="D4634" s="213"/>
      <c r="E4634" s="214"/>
      <c r="F4634" s="214"/>
      <c r="G4634" s="214"/>
    </row>
    <row r="4635" spans="1:7" x14ac:dyDescent="0.2">
      <c r="A4635" s="213"/>
      <c r="B4635" s="214"/>
      <c r="C4635" s="213"/>
      <c r="D4635" s="213"/>
      <c r="E4635" s="214"/>
      <c r="F4635" s="214"/>
      <c r="G4635" s="214"/>
    </row>
    <row r="4636" spans="1:7" x14ac:dyDescent="0.2">
      <c r="A4636" s="213"/>
      <c r="B4636" s="214"/>
      <c r="C4636" s="213"/>
      <c r="D4636" s="213"/>
      <c r="E4636" s="214"/>
      <c r="F4636" s="214"/>
      <c r="G4636" s="214"/>
    </row>
    <row r="4637" spans="1:7" x14ac:dyDescent="0.2">
      <c r="A4637" s="213"/>
      <c r="B4637" s="214"/>
      <c r="C4637" s="213"/>
      <c r="D4637" s="213"/>
      <c r="E4637" s="214"/>
      <c r="F4637" s="214"/>
      <c r="G4637" s="214"/>
    </row>
    <row r="4638" spans="1:7" x14ac:dyDescent="0.2">
      <c r="A4638" s="213"/>
      <c r="B4638" s="214"/>
      <c r="C4638" s="213"/>
      <c r="D4638" s="213"/>
      <c r="E4638" s="214"/>
      <c r="F4638" s="214"/>
      <c r="G4638" s="214"/>
    </row>
    <row r="4639" spans="1:7" x14ac:dyDescent="0.2">
      <c r="A4639" s="213"/>
      <c r="B4639" s="214"/>
      <c r="C4639" s="213"/>
      <c r="D4639" s="213"/>
      <c r="E4639" s="214"/>
      <c r="F4639" s="214"/>
      <c r="G4639" s="214"/>
    </row>
    <row r="4640" spans="1:7" x14ac:dyDescent="0.2">
      <c r="A4640" s="213"/>
      <c r="B4640" s="214"/>
      <c r="C4640" s="213"/>
      <c r="D4640" s="213"/>
      <c r="E4640" s="214"/>
      <c r="F4640" s="214"/>
      <c r="G4640" s="214"/>
    </row>
    <row r="4641" spans="1:7" x14ac:dyDescent="0.2">
      <c r="A4641" s="213"/>
      <c r="B4641" s="214"/>
      <c r="C4641" s="213"/>
      <c r="D4641" s="213"/>
      <c r="E4641" s="214"/>
      <c r="F4641" s="214"/>
      <c r="G4641" s="214"/>
    </row>
    <row r="4642" spans="1:7" x14ac:dyDescent="0.2">
      <c r="A4642" s="213"/>
      <c r="B4642" s="214"/>
      <c r="C4642" s="213"/>
      <c r="D4642" s="213"/>
      <c r="E4642" s="214"/>
      <c r="F4642" s="214"/>
      <c r="G4642" s="214"/>
    </row>
    <row r="4643" spans="1:7" x14ac:dyDescent="0.2">
      <c r="A4643" s="213"/>
      <c r="B4643" s="214"/>
      <c r="C4643" s="213"/>
      <c r="D4643" s="213"/>
      <c r="E4643" s="214"/>
      <c r="F4643" s="214"/>
      <c r="G4643" s="214"/>
    </row>
    <row r="4644" spans="1:7" x14ac:dyDescent="0.2">
      <c r="A4644" s="213"/>
      <c r="B4644" s="214"/>
      <c r="C4644" s="213"/>
      <c r="D4644" s="213"/>
      <c r="E4644" s="214"/>
      <c r="F4644" s="214"/>
      <c r="G4644" s="214"/>
    </row>
    <row r="4645" spans="1:7" x14ac:dyDescent="0.2">
      <c r="A4645" s="213"/>
      <c r="B4645" s="214"/>
      <c r="C4645" s="213"/>
      <c r="D4645" s="213"/>
      <c r="E4645" s="214"/>
      <c r="F4645" s="214"/>
      <c r="G4645" s="214"/>
    </row>
    <row r="4646" spans="1:7" x14ac:dyDescent="0.2">
      <c r="A4646" s="213"/>
      <c r="B4646" s="214"/>
      <c r="C4646" s="213"/>
      <c r="D4646" s="213"/>
      <c r="E4646" s="214"/>
      <c r="F4646" s="214"/>
      <c r="G4646" s="214"/>
    </row>
    <row r="4647" spans="1:7" x14ac:dyDescent="0.2">
      <c r="A4647" s="213"/>
      <c r="B4647" s="214"/>
      <c r="C4647" s="213"/>
      <c r="D4647" s="213"/>
      <c r="E4647" s="214"/>
      <c r="F4647" s="214"/>
      <c r="G4647" s="214"/>
    </row>
    <row r="4648" spans="1:7" x14ac:dyDescent="0.2">
      <c r="A4648" s="213"/>
      <c r="B4648" s="214"/>
      <c r="C4648" s="213"/>
      <c r="D4648" s="213"/>
      <c r="E4648" s="214"/>
      <c r="F4648" s="214"/>
      <c r="G4648" s="214"/>
    </row>
    <row r="4649" spans="1:7" x14ac:dyDescent="0.2">
      <c r="A4649" s="213"/>
      <c r="B4649" s="214"/>
      <c r="C4649" s="213"/>
      <c r="D4649" s="213"/>
      <c r="E4649" s="214"/>
      <c r="F4649" s="214"/>
      <c r="G4649" s="214"/>
    </row>
    <row r="4650" spans="1:7" x14ac:dyDescent="0.2">
      <c r="A4650" s="213"/>
      <c r="B4650" s="214"/>
      <c r="C4650" s="213"/>
      <c r="D4650" s="213"/>
      <c r="E4650" s="214"/>
      <c r="F4650" s="214"/>
      <c r="G4650" s="214"/>
    </row>
    <row r="4651" spans="1:7" x14ac:dyDescent="0.2">
      <c r="A4651" s="213"/>
      <c r="B4651" s="214"/>
      <c r="C4651" s="213"/>
      <c r="D4651" s="213"/>
      <c r="E4651" s="214"/>
      <c r="F4651" s="214"/>
      <c r="G4651" s="214"/>
    </row>
    <row r="4652" spans="1:7" x14ac:dyDescent="0.2">
      <c r="A4652" s="213"/>
      <c r="B4652" s="214"/>
      <c r="C4652" s="213"/>
      <c r="D4652" s="213"/>
      <c r="E4652" s="214"/>
      <c r="F4652" s="214"/>
      <c r="G4652" s="214"/>
    </row>
    <row r="4653" spans="1:7" x14ac:dyDescent="0.2">
      <c r="A4653" s="213"/>
      <c r="B4653" s="214"/>
      <c r="C4653" s="213"/>
      <c r="D4653" s="213"/>
      <c r="E4653" s="214"/>
      <c r="F4653" s="214"/>
      <c r="G4653" s="214"/>
    </row>
    <row r="4654" spans="1:7" x14ac:dyDescent="0.2">
      <c r="A4654" s="213"/>
      <c r="B4654" s="214"/>
      <c r="C4654" s="213"/>
      <c r="D4654" s="213"/>
      <c r="E4654" s="214"/>
      <c r="F4654" s="214"/>
      <c r="G4654" s="214"/>
    </row>
    <row r="4655" spans="1:7" x14ac:dyDescent="0.2">
      <c r="A4655" s="213"/>
      <c r="B4655" s="214"/>
      <c r="C4655" s="213"/>
      <c r="D4655" s="213"/>
      <c r="E4655" s="214"/>
      <c r="F4655" s="214"/>
      <c r="G4655" s="214"/>
    </row>
    <row r="4656" spans="1:7" x14ac:dyDescent="0.2">
      <c r="A4656" s="213"/>
      <c r="B4656" s="214"/>
      <c r="C4656" s="213"/>
      <c r="D4656" s="213"/>
      <c r="E4656" s="214"/>
      <c r="F4656" s="214"/>
      <c r="G4656" s="214"/>
    </row>
    <row r="4657" spans="1:7" x14ac:dyDescent="0.2">
      <c r="A4657" s="213"/>
      <c r="B4657" s="214"/>
      <c r="C4657" s="213"/>
      <c r="D4657" s="213"/>
      <c r="E4657" s="214"/>
      <c r="F4657" s="214"/>
      <c r="G4657" s="214"/>
    </row>
    <row r="4658" spans="1:7" x14ac:dyDescent="0.2">
      <c r="A4658" s="213"/>
      <c r="B4658" s="214"/>
      <c r="C4658" s="213"/>
      <c r="D4658" s="213"/>
      <c r="E4658" s="214"/>
      <c r="F4658" s="214"/>
      <c r="G4658" s="214"/>
    </row>
    <row r="4659" spans="1:7" x14ac:dyDescent="0.2">
      <c r="A4659" s="213"/>
      <c r="B4659" s="214"/>
      <c r="C4659" s="213"/>
      <c r="D4659" s="213"/>
      <c r="E4659" s="214"/>
      <c r="F4659" s="214"/>
      <c r="G4659" s="214"/>
    </row>
    <row r="4660" spans="1:7" x14ac:dyDescent="0.2">
      <c r="A4660" s="213"/>
      <c r="B4660" s="214"/>
      <c r="C4660" s="213"/>
      <c r="D4660" s="213"/>
      <c r="E4660" s="214"/>
      <c r="F4660" s="214"/>
      <c r="G4660" s="214"/>
    </row>
    <row r="4661" spans="1:7" x14ac:dyDescent="0.2">
      <c r="A4661" s="213"/>
      <c r="B4661" s="214"/>
      <c r="C4661" s="213"/>
      <c r="D4661" s="213"/>
      <c r="E4661" s="214"/>
      <c r="F4661" s="214"/>
      <c r="G4661" s="214"/>
    </row>
    <row r="4662" spans="1:7" x14ac:dyDescent="0.2">
      <c r="A4662" s="213"/>
      <c r="B4662" s="214"/>
      <c r="C4662" s="213"/>
      <c r="D4662" s="213"/>
      <c r="E4662" s="214"/>
      <c r="F4662" s="214"/>
      <c r="G4662" s="214"/>
    </row>
    <row r="4663" spans="1:7" x14ac:dyDescent="0.2">
      <c r="A4663" s="213"/>
      <c r="B4663" s="214"/>
      <c r="C4663" s="213"/>
      <c r="D4663" s="213"/>
      <c r="E4663" s="214"/>
      <c r="F4663" s="214"/>
      <c r="G4663" s="214"/>
    </row>
    <row r="4664" spans="1:7" x14ac:dyDescent="0.2">
      <c r="A4664" s="213"/>
      <c r="B4664" s="214"/>
      <c r="C4664" s="213"/>
      <c r="D4664" s="213"/>
      <c r="E4664" s="214"/>
      <c r="F4664" s="214"/>
      <c r="G4664" s="214"/>
    </row>
    <row r="4665" spans="1:7" x14ac:dyDescent="0.2">
      <c r="A4665" s="213"/>
      <c r="B4665" s="214"/>
      <c r="C4665" s="213"/>
      <c r="D4665" s="213"/>
      <c r="E4665" s="214"/>
      <c r="F4665" s="214"/>
      <c r="G4665" s="214"/>
    </row>
    <row r="4666" spans="1:7" x14ac:dyDescent="0.2">
      <c r="A4666" s="213"/>
      <c r="B4666" s="214"/>
      <c r="C4666" s="213"/>
      <c r="D4666" s="213"/>
      <c r="E4666" s="214"/>
      <c r="F4666" s="214"/>
      <c r="G4666" s="214"/>
    </row>
    <row r="4667" spans="1:7" x14ac:dyDescent="0.2">
      <c r="A4667" s="213"/>
      <c r="B4667" s="214"/>
      <c r="C4667" s="213"/>
      <c r="D4667" s="213"/>
      <c r="E4667" s="214"/>
      <c r="F4667" s="214"/>
      <c r="G4667" s="214"/>
    </row>
    <row r="4668" spans="1:7" x14ac:dyDescent="0.2">
      <c r="A4668" s="213"/>
      <c r="B4668" s="214"/>
      <c r="C4668" s="213"/>
      <c r="D4668" s="213"/>
      <c r="E4668" s="214"/>
      <c r="F4668" s="214"/>
      <c r="G4668" s="214"/>
    </row>
    <row r="4669" spans="1:7" x14ac:dyDescent="0.2">
      <c r="A4669" s="213"/>
      <c r="B4669" s="214"/>
      <c r="C4669" s="213"/>
      <c r="D4669" s="213"/>
      <c r="E4669" s="214"/>
      <c r="F4669" s="214"/>
      <c r="G4669" s="214"/>
    </row>
    <row r="4670" spans="1:7" x14ac:dyDescent="0.2">
      <c r="A4670" s="213"/>
      <c r="B4670" s="214"/>
      <c r="C4670" s="213"/>
      <c r="D4670" s="213"/>
      <c r="E4670" s="214"/>
      <c r="F4670" s="214"/>
      <c r="G4670" s="214"/>
    </row>
    <row r="4671" spans="1:7" x14ac:dyDescent="0.2">
      <c r="A4671" s="213"/>
      <c r="B4671" s="214"/>
      <c r="C4671" s="213"/>
      <c r="D4671" s="213"/>
      <c r="E4671" s="214"/>
      <c r="F4671" s="214"/>
      <c r="G4671" s="214"/>
    </row>
    <row r="4672" spans="1:7" x14ac:dyDescent="0.2">
      <c r="A4672" s="213"/>
      <c r="B4672" s="214"/>
      <c r="C4672" s="213"/>
      <c r="D4672" s="213"/>
      <c r="E4672" s="214"/>
      <c r="F4672" s="214"/>
      <c r="G4672" s="214"/>
    </row>
    <row r="4673" spans="1:7" x14ac:dyDescent="0.2">
      <c r="A4673" s="213"/>
      <c r="B4673" s="214"/>
      <c r="C4673" s="213"/>
      <c r="D4673" s="213"/>
      <c r="E4673" s="214"/>
      <c r="F4673" s="214"/>
      <c r="G4673" s="214"/>
    </row>
    <row r="4674" spans="1:7" x14ac:dyDescent="0.2">
      <c r="A4674" s="213"/>
      <c r="B4674" s="214"/>
      <c r="C4674" s="213"/>
      <c r="D4674" s="213"/>
      <c r="E4674" s="214"/>
      <c r="F4674" s="214"/>
      <c r="G4674" s="214"/>
    </row>
    <row r="4675" spans="1:7" x14ac:dyDescent="0.2">
      <c r="A4675" s="213"/>
      <c r="B4675" s="214"/>
      <c r="C4675" s="213"/>
      <c r="D4675" s="213"/>
      <c r="E4675" s="214"/>
      <c r="F4675" s="214"/>
      <c r="G4675" s="214"/>
    </row>
    <row r="4676" spans="1:7" x14ac:dyDescent="0.2">
      <c r="A4676" s="213"/>
      <c r="B4676" s="214"/>
      <c r="C4676" s="213"/>
      <c r="D4676" s="213"/>
      <c r="E4676" s="214"/>
      <c r="F4676" s="214"/>
      <c r="G4676" s="214"/>
    </row>
    <row r="4677" spans="1:7" x14ac:dyDescent="0.2">
      <c r="A4677" s="213"/>
      <c r="B4677" s="214"/>
      <c r="C4677" s="213"/>
      <c r="D4677" s="213"/>
      <c r="E4677" s="214"/>
      <c r="F4677" s="214"/>
      <c r="G4677" s="214"/>
    </row>
    <row r="4678" spans="1:7" x14ac:dyDescent="0.2">
      <c r="A4678" s="213"/>
      <c r="B4678" s="214"/>
      <c r="C4678" s="213"/>
      <c r="D4678" s="213"/>
      <c r="E4678" s="214"/>
      <c r="F4678" s="214"/>
      <c r="G4678" s="214"/>
    </row>
    <row r="4679" spans="1:7" x14ac:dyDescent="0.2">
      <c r="A4679" s="213"/>
      <c r="B4679" s="214"/>
      <c r="C4679" s="213"/>
      <c r="D4679" s="213"/>
      <c r="E4679" s="214"/>
      <c r="F4679" s="214"/>
      <c r="G4679" s="214"/>
    </row>
    <row r="4680" spans="1:7" x14ac:dyDescent="0.2">
      <c r="A4680" s="213"/>
      <c r="B4680" s="214"/>
      <c r="C4680" s="213"/>
      <c r="D4680" s="213"/>
      <c r="E4680" s="214"/>
      <c r="F4680" s="214"/>
      <c r="G4680" s="214"/>
    </row>
    <row r="4681" spans="1:7" x14ac:dyDescent="0.2">
      <c r="A4681" s="213"/>
      <c r="B4681" s="214"/>
      <c r="C4681" s="213"/>
      <c r="D4681" s="213"/>
      <c r="E4681" s="214"/>
      <c r="F4681" s="214"/>
      <c r="G4681" s="214"/>
    </row>
    <row r="4682" spans="1:7" x14ac:dyDescent="0.2">
      <c r="A4682" s="213"/>
      <c r="B4682" s="214"/>
      <c r="C4682" s="213"/>
      <c r="D4682" s="213"/>
      <c r="E4682" s="214"/>
      <c r="F4682" s="214"/>
      <c r="G4682" s="214"/>
    </row>
    <row r="4683" spans="1:7" x14ac:dyDescent="0.2">
      <c r="A4683" s="213"/>
      <c r="B4683" s="214"/>
      <c r="C4683" s="213"/>
      <c r="D4683" s="213"/>
      <c r="E4683" s="214"/>
      <c r="F4683" s="214"/>
      <c r="G4683" s="214"/>
    </row>
    <row r="4684" spans="1:7" x14ac:dyDescent="0.2">
      <c r="A4684" s="213"/>
      <c r="B4684" s="214"/>
      <c r="C4684" s="213"/>
      <c r="D4684" s="213"/>
      <c r="E4684" s="214"/>
      <c r="F4684" s="214"/>
      <c r="G4684" s="214"/>
    </row>
    <row r="4685" spans="1:7" x14ac:dyDescent="0.2">
      <c r="A4685" s="213"/>
      <c r="B4685" s="214"/>
      <c r="C4685" s="213"/>
      <c r="D4685" s="213"/>
      <c r="E4685" s="214"/>
      <c r="F4685" s="214"/>
      <c r="G4685" s="214"/>
    </row>
    <row r="4686" spans="1:7" x14ac:dyDescent="0.2">
      <c r="A4686" s="213"/>
      <c r="B4686" s="214"/>
      <c r="C4686" s="213"/>
      <c r="D4686" s="213"/>
      <c r="E4686" s="214"/>
      <c r="F4686" s="214"/>
      <c r="G4686" s="214"/>
    </row>
    <row r="4687" spans="1:7" x14ac:dyDescent="0.2">
      <c r="A4687" s="213"/>
      <c r="B4687" s="214"/>
      <c r="C4687" s="213"/>
      <c r="D4687" s="213"/>
      <c r="E4687" s="214"/>
      <c r="F4687" s="214"/>
      <c r="G4687" s="214"/>
    </row>
    <row r="4688" spans="1:7" x14ac:dyDescent="0.2">
      <c r="A4688" s="213"/>
      <c r="B4688" s="214"/>
      <c r="C4688" s="213"/>
      <c r="D4688" s="213"/>
      <c r="E4688" s="214"/>
      <c r="F4688" s="214"/>
      <c r="G4688" s="214"/>
    </row>
    <row r="4689" spans="1:7" x14ac:dyDescent="0.2">
      <c r="A4689" s="213"/>
      <c r="B4689" s="214"/>
      <c r="C4689" s="213"/>
      <c r="D4689" s="213"/>
      <c r="E4689" s="214"/>
      <c r="F4689" s="214"/>
      <c r="G4689" s="214"/>
    </row>
    <row r="4690" spans="1:7" x14ac:dyDescent="0.2">
      <c r="A4690" s="213"/>
      <c r="B4690" s="214"/>
      <c r="C4690" s="213"/>
      <c r="D4690" s="213"/>
      <c r="E4690" s="214"/>
      <c r="F4690" s="214"/>
      <c r="G4690" s="214"/>
    </row>
    <row r="4691" spans="1:7" x14ac:dyDescent="0.2">
      <c r="A4691" s="213"/>
      <c r="B4691" s="214"/>
      <c r="C4691" s="213"/>
      <c r="D4691" s="213"/>
      <c r="E4691" s="214"/>
      <c r="F4691" s="214"/>
      <c r="G4691" s="214"/>
    </row>
    <row r="4692" spans="1:7" x14ac:dyDescent="0.2">
      <c r="A4692" s="213"/>
      <c r="B4692" s="214"/>
      <c r="C4692" s="213"/>
      <c r="D4692" s="213"/>
      <c r="E4692" s="214"/>
      <c r="F4692" s="214"/>
      <c r="G4692" s="214"/>
    </row>
    <row r="4693" spans="1:7" x14ac:dyDescent="0.2">
      <c r="A4693" s="213"/>
      <c r="B4693" s="214"/>
      <c r="C4693" s="213"/>
      <c r="D4693" s="213"/>
      <c r="E4693" s="214"/>
      <c r="F4693" s="214"/>
      <c r="G4693" s="214"/>
    </row>
    <row r="4694" spans="1:7" x14ac:dyDescent="0.2">
      <c r="A4694" s="213"/>
      <c r="B4694" s="214"/>
      <c r="C4694" s="213"/>
      <c r="D4694" s="213"/>
      <c r="E4694" s="214"/>
      <c r="F4694" s="214"/>
      <c r="G4694" s="214"/>
    </row>
    <row r="4695" spans="1:7" x14ac:dyDescent="0.2">
      <c r="A4695" s="213"/>
      <c r="B4695" s="214"/>
      <c r="C4695" s="213"/>
      <c r="D4695" s="213"/>
      <c r="E4695" s="214"/>
      <c r="F4695" s="214"/>
      <c r="G4695" s="214"/>
    </row>
    <row r="4696" spans="1:7" x14ac:dyDescent="0.2">
      <c r="A4696" s="213"/>
      <c r="B4696" s="214"/>
      <c r="C4696" s="213"/>
      <c r="D4696" s="213"/>
      <c r="E4696" s="214"/>
      <c r="F4696" s="214"/>
      <c r="G4696" s="214"/>
    </row>
    <row r="4697" spans="1:7" x14ac:dyDescent="0.2">
      <c r="A4697" s="213"/>
      <c r="B4697" s="214"/>
      <c r="C4697" s="213"/>
      <c r="D4697" s="213"/>
      <c r="E4697" s="214"/>
      <c r="F4697" s="214"/>
      <c r="G4697" s="214"/>
    </row>
    <row r="4698" spans="1:7" x14ac:dyDescent="0.2">
      <c r="A4698" s="213"/>
      <c r="B4698" s="214"/>
      <c r="C4698" s="213"/>
      <c r="D4698" s="213"/>
      <c r="E4698" s="214"/>
      <c r="F4698" s="214"/>
      <c r="G4698" s="214"/>
    </row>
    <row r="4699" spans="1:7" x14ac:dyDescent="0.2">
      <c r="A4699" s="213"/>
      <c r="B4699" s="214"/>
      <c r="C4699" s="213"/>
      <c r="D4699" s="213"/>
      <c r="E4699" s="214"/>
      <c r="F4699" s="214"/>
      <c r="G4699" s="214"/>
    </row>
    <row r="4700" spans="1:7" x14ac:dyDescent="0.2">
      <c r="A4700" s="213"/>
      <c r="B4700" s="214"/>
      <c r="C4700" s="213"/>
      <c r="D4700" s="213"/>
      <c r="E4700" s="214"/>
      <c r="F4700" s="214"/>
      <c r="G4700" s="214"/>
    </row>
    <row r="4701" spans="1:7" x14ac:dyDescent="0.2">
      <c r="A4701" s="213"/>
      <c r="B4701" s="214"/>
      <c r="C4701" s="213"/>
      <c r="D4701" s="213"/>
      <c r="E4701" s="214"/>
      <c r="F4701" s="214"/>
      <c r="G4701" s="214"/>
    </row>
    <row r="4702" spans="1:7" x14ac:dyDescent="0.2">
      <c r="A4702" s="213"/>
      <c r="B4702" s="214"/>
      <c r="C4702" s="213"/>
      <c r="D4702" s="213"/>
      <c r="E4702" s="214"/>
      <c r="F4702" s="214"/>
      <c r="G4702" s="214"/>
    </row>
    <row r="4703" spans="1:7" x14ac:dyDescent="0.2">
      <c r="A4703" s="213"/>
      <c r="B4703" s="214"/>
      <c r="C4703" s="213"/>
      <c r="D4703" s="213"/>
      <c r="E4703" s="214"/>
      <c r="F4703" s="214"/>
      <c r="G4703" s="214"/>
    </row>
    <row r="4704" spans="1:7" x14ac:dyDescent="0.2">
      <c r="A4704" s="213"/>
      <c r="B4704" s="214"/>
      <c r="C4704" s="213"/>
      <c r="D4704" s="213"/>
      <c r="E4704" s="214"/>
      <c r="F4704" s="214"/>
      <c r="G4704" s="214"/>
    </row>
    <row r="4705" spans="1:7" x14ac:dyDescent="0.2">
      <c r="A4705" s="213"/>
      <c r="B4705" s="214"/>
      <c r="C4705" s="213"/>
      <c r="D4705" s="213"/>
      <c r="E4705" s="214"/>
      <c r="F4705" s="214"/>
      <c r="G4705" s="214"/>
    </row>
    <row r="4706" spans="1:7" x14ac:dyDescent="0.2">
      <c r="A4706" s="213"/>
      <c r="B4706" s="214"/>
      <c r="C4706" s="213"/>
      <c r="D4706" s="213"/>
      <c r="E4706" s="214"/>
      <c r="F4706" s="214"/>
      <c r="G4706" s="214"/>
    </row>
    <row r="4707" spans="1:7" x14ac:dyDescent="0.2">
      <c r="A4707" s="213"/>
      <c r="B4707" s="214"/>
      <c r="C4707" s="213"/>
      <c r="D4707" s="213"/>
      <c r="E4707" s="214"/>
      <c r="F4707" s="214"/>
      <c r="G4707" s="214"/>
    </row>
    <row r="4708" spans="1:7" x14ac:dyDescent="0.2">
      <c r="A4708" s="213"/>
      <c r="B4708" s="214"/>
      <c r="C4708" s="213"/>
      <c r="D4708" s="213"/>
      <c r="E4708" s="214"/>
      <c r="F4708" s="214"/>
      <c r="G4708" s="214"/>
    </row>
    <row r="4709" spans="1:7" x14ac:dyDescent="0.2">
      <c r="A4709" s="213"/>
      <c r="B4709" s="214"/>
      <c r="C4709" s="213"/>
      <c r="D4709" s="213"/>
      <c r="E4709" s="214"/>
      <c r="F4709" s="214"/>
      <c r="G4709" s="214"/>
    </row>
    <row r="4710" spans="1:7" x14ac:dyDescent="0.2">
      <c r="A4710" s="213"/>
      <c r="B4710" s="214"/>
      <c r="C4710" s="213"/>
      <c r="D4710" s="213"/>
      <c r="E4710" s="214"/>
      <c r="F4710" s="214"/>
      <c r="G4710" s="214"/>
    </row>
    <row r="4711" spans="1:7" x14ac:dyDescent="0.2">
      <c r="A4711" s="213"/>
      <c r="B4711" s="214"/>
      <c r="C4711" s="213"/>
      <c r="D4711" s="213"/>
      <c r="E4711" s="214"/>
      <c r="F4711" s="214"/>
      <c r="G4711" s="214"/>
    </row>
    <row r="4712" spans="1:7" x14ac:dyDescent="0.2">
      <c r="A4712" s="213"/>
      <c r="B4712" s="214"/>
      <c r="C4712" s="213"/>
      <c r="D4712" s="213"/>
      <c r="E4712" s="214"/>
      <c r="F4712" s="214"/>
      <c r="G4712" s="214"/>
    </row>
    <row r="4713" spans="1:7" x14ac:dyDescent="0.2">
      <c r="A4713" s="213"/>
      <c r="B4713" s="214"/>
      <c r="C4713" s="213"/>
      <c r="D4713" s="213"/>
      <c r="E4713" s="214"/>
      <c r="F4713" s="214"/>
      <c r="G4713" s="214"/>
    </row>
    <row r="4714" spans="1:7" x14ac:dyDescent="0.2">
      <c r="A4714" s="213"/>
      <c r="B4714" s="214"/>
      <c r="C4714" s="213"/>
      <c r="D4714" s="213"/>
      <c r="E4714" s="214"/>
      <c r="F4714" s="214"/>
      <c r="G4714" s="214"/>
    </row>
    <row r="4715" spans="1:7" x14ac:dyDescent="0.2">
      <c r="A4715" s="213"/>
      <c r="B4715" s="214"/>
      <c r="C4715" s="213"/>
      <c r="D4715" s="213"/>
      <c r="E4715" s="214"/>
      <c r="F4715" s="214"/>
      <c r="G4715" s="214"/>
    </row>
    <row r="4716" spans="1:7" x14ac:dyDescent="0.2">
      <c r="A4716" s="213"/>
      <c r="B4716" s="214"/>
      <c r="C4716" s="213"/>
      <c r="D4716" s="213"/>
      <c r="E4716" s="214"/>
      <c r="F4716" s="214"/>
      <c r="G4716" s="214"/>
    </row>
    <row r="4717" spans="1:7" x14ac:dyDescent="0.2">
      <c r="A4717" s="213"/>
      <c r="B4717" s="214"/>
      <c r="C4717" s="213"/>
      <c r="D4717" s="213"/>
      <c r="E4717" s="214"/>
      <c r="F4717" s="214"/>
      <c r="G4717" s="214"/>
    </row>
    <row r="4718" spans="1:7" x14ac:dyDescent="0.2">
      <c r="A4718" s="213"/>
      <c r="B4718" s="214"/>
      <c r="C4718" s="213"/>
      <c r="D4718" s="213"/>
      <c r="E4718" s="214"/>
      <c r="F4718" s="214"/>
      <c r="G4718" s="214"/>
    </row>
    <row r="4719" spans="1:7" x14ac:dyDescent="0.2">
      <c r="A4719" s="213"/>
      <c r="B4719" s="214"/>
      <c r="C4719" s="213"/>
      <c r="D4719" s="213"/>
      <c r="E4719" s="214"/>
      <c r="F4719" s="214"/>
      <c r="G4719" s="214"/>
    </row>
    <row r="4720" spans="1:7" x14ac:dyDescent="0.2">
      <c r="A4720" s="213"/>
      <c r="B4720" s="214"/>
      <c r="C4720" s="213"/>
      <c r="D4720" s="213"/>
      <c r="E4720" s="214"/>
      <c r="F4720" s="214"/>
      <c r="G4720" s="214"/>
    </row>
    <row r="4721" spans="1:7" x14ac:dyDescent="0.2">
      <c r="A4721" s="213"/>
      <c r="B4721" s="214"/>
      <c r="C4721" s="213"/>
      <c r="D4721" s="213"/>
      <c r="E4721" s="214"/>
      <c r="F4721" s="214"/>
      <c r="G4721" s="214"/>
    </row>
    <row r="4722" spans="1:7" x14ac:dyDescent="0.2">
      <c r="A4722" s="213"/>
      <c r="B4722" s="214"/>
      <c r="C4722" s="213"/>
      <c r="D4722" s="213"/>
      <c r="E4722" s="214"/>
      <c r="F4722" s="214"/>
      <c r="G4722" s="214"/>
    </row>
    <row r="4723" spans="1:7" x14ac:dyDescent="0.2">
      <c r="A4723" s="213"/>
      <c r="B4723" s="214"/>
      <c r="C4723" s="213"/>
      <c r="D4723" s="213"/>
      <c r="E4723" s="214"/>
      <c r="F4723" s="214"/>
      <c r="G4723" s="214"/>
    </row>
    <row r="4724" spans="1:7" x14ac:dyDescent="0.2">
      <c r="A4724" s="213"/>
      <c r="B4724" s="214"/>
      <c r="C4724" s="213"/>
      <c r="D4724" s="213"/>
      <c r="E4724" s="214"/>
      <c r="F4724" s="214"/>
      <c r="G4724" s="214"/>
    </row>
    <row r="4725" spans="1:7" x14ac:dyDescent="0.2">
      <c r="A4725" s="213"/>
      <c r="B4725" s="214"/>
      <c r="C4725" s="213"/>
      <c r="D4725" s="213"/>
      <c r="E4725" s="214"/>
      <c r="F4725" s="214"/>
      <c r="G4725" s="214"/>
    </row>
    <row r="4726" spans="1:7" x14ac:dyDescent="0.2">
      <c r="A4726" s="213"/>
      <c r="B4726" s="214"/>
      <c r="C4726" s="213"/>
      <c r="D4726" s="213"/>
      <c r="E4726" s="214"/>
      <c r="F4726" s="214"/>
      <c r="G4726" s="214"/>
    </row>
    <row r="4727" spans="1:7" x14ac:dyDescent="0.2">
      <c r="A4727" s="213"/>
      <c r="B4727" s="214"/>
      <c r="C4727" s="213"/>
      <c r="D4727" s="213"/>
      <c r="E4727" s="214"/>
      <c r="F4727" s="214"/>
      <c r="G4727" s="214"/>
    </row>
    <row r="4728" spans="1:7" x14ac:dyDescent="0.2">
      <c r="A4728" s="213"/>
      <c r="B4728" s="214"/>
      <c r="C4728" s="213"/>
      <c r="D4728" s="213"/>
      <c r="E4728" s="214"/>
      <c r="F4728" s="214"/>
      <c r="G4728" s="214"/>
    </row>
    <row r="4729" spans="1:7" x14ac:dyDescent="0.2">
      <c r="A4729" s="213"/>
      <c r="B4729" s="214"/>
      <c r="C4729" s="213"/>
      <c r="D4729" s="213"/>
      <c r="E4729" s="214"/>
      <c r="F4729" s="214"/>
      <c r="G4729" s="214"/>
    </row>
    <row r="4730" spans="1:7" x14ac:dyDescent="0.2">
      <c r="A4730" s="213"/>
      <c r="B4730" s="214"/>
      <c r="C4730" s="213"/>
      <c r="D4730" s="213"/>
      <c r="E4730" s="214"/>
      <c r="F4730" s="214"/>
      <c r="G4730" s="214"/>
    </row>
    <row r="4731" spans="1:7" x14ac:dyDescent="0.2">
      <c r="A4731" s="213"/>
      <c r="B4731" s="214"/>
      <c r="C4731" s="213"/>
      <c r="D4731" s="213"/>
      <c r="E4731" s="214"/>
      <c r="F4731" s="214"/>
      <c r="G4731" s="214"/>
    </row>
    <row r="4732" spans="1:7" x14ac:dyDescent="0.2">
      <c r="A4732" s="213"/>
      <c r="B4732" s="214"/>
      <c r="C4732" s="213"/>
      <c r="D4732" s="213"/>
      <c r="E4732" s="214"/>
      <c r="F4732" s="214"/>
      <c r="G4732" s="214"/>
    </row>
    <row r="4733" spans="1:7" x14ac:dyDescent="0.2">
      <c r="A4733" s="213"/>
      <c r="B4733" s="214"/>
      <c r="C4733" s="213"/>
      <c r="D4733" s="213"/>
      <c r="E4733" s="214"/>
      <c r="F4733" s="214"/>
      <c r="G4733" s="214"/>
    </row>
    <row r="4734" spans="1:7" x14ac:dyDescent="0.2">
      <c r="A4734" s="213"/>
      <c r="B4734" s="214"/>
      <c r="C4734" s="213"/>
      <c r="D4734" s="213"/>
      <c r="E4734" s="214"/>
      <c r="F4734" s="214"/>
      <c r="G4734" s="214"/>
    </row>
    <row r="4735" spans="1:7" x14ac:dyDescent="0.2">
      <c r="A4735" s="213"/>
      <c r="B4735" s="214"/>
      <c r="C4735" s="213"/>
      <c r="D4735" s="213"/>
      <c r="E4735" s="214"/>
      <c r="F4735" s="214"/>
      <c r="G4735" s="214"/>
    </row>
    <row r="4736" spans="1:7" x14ac:dyDescent="0.2">
      <c r="A4736" s="213"/>
      <c r="B4736" s="214"/>
      <c r="C4736" s="213"/>
      <c r="D4736" s="213"/>
      <c r="E4736" s="214"/>
      <c r="F4736" s="214"/>
      <c r="G4736" s="214"/>
    </row>
    <row r="4737" spans="1:7" x14ac:dyDescent="0.2">
      <c r="A4737" s="213"/>
      <c r="B4737" s="214"/>
      <c r="C4737" s="213"/>
      <c r="D4737" s="213"/>
      <c r="E4737" s="214"/>
      <c r="F4737" s="214"/>
      <c r="G4737" s="214"/>
    </row>
    <row r="4738" spans="1:7" x14ac:dyDescent="0.2">
      <c r="A4738" s="213"/>
      <c r="B4738" s="214"/>
      <c r="C4738" s="213"/>
      <c r="D4738" s="213"/>
      <c r="E4738" s="214"/>
      <c r="F4738" s="214"/>
      <c r="G4738" s="214"/>
    </row>
    <row r="4739" spans="1:7" x14ac:dyDescent="0.2">
      <c r="A4739" s="213"/>
      <c r="B4739" s="214"/>
      <c r="C4739" s="213"/>
      <c r="D4739" s="213"/>
      <c r="E4739" s="214"/>
      <c r="F4739" s="214"/>
      <c r="G4739" s="214"/>
    </row>
    <row r="4740" spans="1:7" x14ac:dyDescent="0.2">
      <c r="A4740" s="213"/>
      <c r="B4740" s="214"/>
      <c r="C4740" s="213"/>
      <c r="D4740" s="213"/>
      <c r="E4740" s="214"/>
      <c r="F4740" s="214"/>
      <c r="G4740" s="214"/>
    </row>
    <row r="4741" spans="1:7" x14ac:dyDescent="0.2">
      <c r="A4741" s="213"/>
      <c r="B4741" s="214"/>
      <c r="C4741" s="213"/>
      <c r="D4741" s="213"/>
      <c r="E4741" s="214"/>
      <c r="F4741" s="214"/>
      <c r="G4741" s="214"/>
    </row>
    <row r="4742" spans="1:7" x14ac:dyDescent="0.2">
      <c r="A4742" s="213"/>
      <c r="B4742" s="214"/>
      <c r="C4742" s="213"/>
      <c r="D4742" s="213"/>
      <c r="E4742" s="214"/>
      <c r="F4742" s="214"/>
      <c r="G4742" s="214"/>
    </row>
    <row r="4743" spans="1:7" x14ac:dyDescent="0.2">
      <c r="A4743" s="213"/>
      <c r="B4743" s="214"/>
      <c r="C4743" s="213"/>
      <c r="D4743" s="213"/>
      <c r="E4743" s="214"/>
      <c r="F4743" s="214"/>
      <c r="G4743" s="214"/>
    </row>
    <row r="4744" spans="1:7" x14ac:dyDescent="0.2">
      <c r="A4744" s="213"/>
      <c r="B4744" s="214"/>
      <c r="C4744" s="213"/>
      <c r="D4744" s="213"/>
      <c r="E4744" s="214"/>
      <c r="F4744" s="214"/>
      <c r="G4744" s="214"/>
    </row>
    <row r="4745" spans="1:7" x14ac:dyDescent="0.2">
      <c r="A4745" s="213"/>
      <c r="B4745" s="214"/>
      <c r="C4745" s="213"/>
      <c r="D4745" s="213"/>
      <c r="E4745" s="214"/>
      <c r="F4745" s="214"/>
      <c r="G4745" s="214"/>
    </row>
    <row r="4746" spans="1:7" x14ac:dyDescent="0.2">
      <c r="A4746" s="213"/>
      <c r="B4746" s="214"/>
      <c r="C4746" s="213"/>
      <c r="D4746" s="213"/>
      <c r="E4746" s="214"/>
      <c r="F4746" s="214"/>
      <c r="G4746" s="214"/>
    </row>
    <row r="4747" spans="1:7" x14ac:dyDescent="0.2">
      <c r="A4747" s="213"/>
      <c r="B4747" s="214"/>
      <c r="C4747" s="213"/>
      <c r="D4747" s="213"/>
      <c r="E4747" s="214"/>
      <c r="F4747" s="214"/>
      <c r="G4747" s="214"/>
    </row>
    <row r="4748" spans="1:7" x14ac:dyDescent="0.2">
      <c r="A4748" s="213"/>
      <c r="B4748" s="214"/>
      <c r="C4748" s="213"/>
      <c r="D4748" s="213"/>
      <c r="E4748" s="214"/>
      <c r="F4748" s="214"/>
      <c r="G4748" s="214"/>
    </row>
    <row r="4749" spans="1:7" x14ac:dyDescent="0.2">
      <c r="A4749" s="213"/>
      <c r="B4749" s="214"/>
      <c r="C4749" s="213"/>
      <c r="D4749" s="213"/>
      <c r="E4749" s="214"/>
      <c r="F4749" s="214"/>
      <c r="G4749" s="214"/>
    </row>
    <row r="4750" spans="1:7" x14ac:dyDescent="0.2">
      <c r="A4750" s="213"/>
      <c r="B4750" s="214"/>
      <c r="C4750" s="213"/>
      <c r="D4750" s="213"/>
      <c r="E4750" s="214"/>
      <c r="F4750" s="214"/>
      <c r="G4750" s="214"/>
    </row>
    <row r="4751" spans="1:7" x14ac:dyDescent="0.2">
      <c r="A4751" s="213"/>
      <c r="B4751" s="214"/>
      <c r="C4751" s="213"/>
      <c r="D4751" s="213"/>
      <c r="E4751" s="214"/>
      <c r="F4751" s="214"/>
      <c r="G4751" s="214"/>
    </row>
    <row r="4752" spans="1:7" x14ac:dyDescent="0.2">
      <c r="A4752" s="213"/>
      <c r="B4752" s="214"/>
      <c r="C4752" s="213"/>
      <c r="D4752" s="213"/>
      <c r="E4752" s="214"/>
      <c r="F4752" s="214"/>
      <c r="G4752" s="214"/>
    </row>
    <row r="4753" spans="1:7" x14ac:dyDescent="0.2">
      <c r="A4753" s="213"/>
      <c r="B4753" s="214"/>
      <c r="C4753" s="213"/>
      <c r="D4753" s="213"/>
      <c r="E4753" s="214"/>
      <c r="F4753" s="214"/>
      <c r="G4753" s="214"/>
    </row>
    <row r="4754" spans="1:7" x14ac:dyDescent="0.2">
      <c r="A4754" s="213"/>
      <c r="B4754" s="214"/>
      <c r="C4754" s="213"/>
      <c r="D4754" s="213"/>
      <c r="E4754" s="214"/>
      <c r="F4754" s="214"/>
      <c r="G4754" s="214"/>
    </row>
    <row r="4755" spans="1:7" x14ac:dyDescent="0.2">
      <c r="A4755" s="213"/>
      <c r="B4755" s="214"/>
      <c r="C4755" s="213"/>
      <c r="D4755" s="213"/>
      <c r="E4755" s="214"/>
      <c r="F4755" s="214"/>
      <c r="G4755" s="214"/>
    </row>
    <row r="4756" spans="1:7" x14ac:dyDescent="0.2">
      <c r="A4756" s="213"/>
      <c r="B4756" s="214"/>
      <c r="C4756" s="213"/>
      <c r="D4756" s="213"/>
      <c r="E4756" s="214"/>
      <c r="F4756" s="214"/>
      <c r="G4756" s="214"/>
    </row>
    <row r="4757" spans="1:7" x14ac:dyDescent="0.2">
      <c r="A4757" s="213"/>
      <c r="B4757" s="214"/>
      <c r="C4757" s="213"/>
      <c r="D4757" s="213"/>
      <c r="E4757" s="214"/>
      <c r="F4757" s="214"/>
      <c r="G4757" s="214"/>
    </row>
    <row r="4758" spans="1:7" x14ac:dyDescent="0.2">
      <c r="A4758" s="213"/>
      <c r="B4758" s="214"/>
      <c r="C4758" s="213"/>
      <c r="D4758" s="213"/>
      <c r="E4758" s="214"/>
      <c r="F4758" s="214"/>
      <c r="G4758" s="214"/>
    </row>
    <row r="4759" spans="1:7" x14ac:dyDescent="0.2">
      <c r="A4759" s="213"/>
      <c r="B4759" s="214"/>
      <c r="C4759" s="213"/>
      <c r="D4759" s="213"/>
      <c r="E4759" s="214"/>
      <c r="F4759" s="214"/>
      <c r="G4759" s="214"/>
    </row>
    <row r="4760" spans="1:7" x14ac:dyDescent="0.2">
      <c r="A4760" s="213"/>
      <c r="B4760" s="214"/>
      <c r="C4760" s="213"/>
      <c r="D4760" s="213"/>
      <c r="E4760" s="214"/>
      <c r="F4760" s="214"/>
      <c r="G4760" s="214"/>
    </row>
    <row r="4761" spans="1:7" x14ac:dyDescent="0.2">
      <c r="A4761" s="213"/>
      <c r="B4761" s="214"/>
      <c r="C4761" s="213"/>
      <c r="D4761" s="213"/>
      <c r="E4761" s="214"/>
      <c r="F4761" s="214"/>
      <c r="G4761" s="214"/>
    </row>
    <row r="4762" spans="1:7" x14ac:dyDescent="0.2">
      <c r="A4762" s="213"/>
      <c r="B4762" s="214"/>
      <c r="C4762" s="213"/>
      <c r="D4762" s="213"/>
      <c r="E4762" s="214"/>
      <c r="F4762" s="214"/>
      <c r="G4762" s="214"/>
    </row>
    <row r="4763" spans="1:7" x14ac:dyDescent="0.2">
      <c r="A4763" s="213"/>
      <c r="B4763" s="214"/>
      <c r="C4763" s="213"/>
      <c r="D4763" s="213"/>
      <c r="E4763" s="214"/>
      <c r="F4763" s="214"/>
      <c r="G4763" s="214"/>
    </row>
    <row r="4764" spans="1:7" x14ac:dyDescent="0.2">
      <c r="A4764" s="213"/>
      <c r="B4764" s="214"/>
      <c r="C4764" s="213"/>
      <c r="D4764" s="213"/>
      <c r="E4764" s="214"/>
      <c r="F4764" s="214"/>
      <c r="G4764" s="214"/>
    </row>
    <row r="4765" spans="1:7" x14ac:dyDescent="0.2">
      <c r="A4765" s="213"/>
      <c r="B4765" s="214"/>
      <c r="C4765" s="213"/>
      <c r="D4765" s="213"/>
      <c r="E4765" s="214"/>
      <c r="F4765" s="214"/>
      <c r="G4765" s="214"/>
    </row>
    <row r="4766" spans="1:7" x14ac:dyDescent="0.2">
      <c r="A4766" s="213"/>
      <c r="B4766" s="214"/>
      <c r="C4766" s="213"/>
      <c r="D4766" s="213"/>
      <c r="E4766" s="214"/>
      <c r="F4766" s="214"/>
      <c r="G4766" s="214"/>
    </row>
    <row r="4767" spans="1:7" x14ac:dyDescent="0.2">
      <c r="A4767" s="213"/>
      <c r="B4767" s="214"/>
      <c r="C4767" s="213"/>
      <c r="D4767" s="213"/>
      <c r="E4767" s="214"/>
      <c r="F4767" s="214"/>
      <c r="G4767" s="214"/>
    </row>
    <row r="4768" spans="1:7" x14ac:dyDescent="0.2">
      <c r="A4768" s="213"/>
      <c r="B4768" s="214"/>
      <c r="C4768" s="213"/>
      <c r="D4768" s="213"/>
      <c r="E4768" s="214"/>
      <c r="F4768" s="214"/>
      <c r="G4768" s="214"/>
    </row>
    <row r="4769" spans="1:7" x14ac:dyDescent="0.2">
      <c r="A4769" s="213"/>
      <c r="B4769" s="214"/>
      <c r="C4769" s="213"/>
      <c r="D4769" s="213"/>
      <c r="E4769" s="214"/>
      <c r="F4769" s="214"/>
      <c r="G4769" s="214"/>
    </row>
    <row r="4770" spans="1:7" x14ac:dyDescent="0.2">
      <c r="A4770" s="213"/>
      <c r="B4770" s="214"/>
      <c r="C4770" s="213"/>
      <c r="D4770" s="213"/>
      <c r="E4770" s="214"/>
      <c r="F4770" s="214"/>
      <c r="G4770" s="214"/>
    </row>
    <row r="4771" spans="1:7" x14ac:dyDescent="0.2">
      <c r="A4771" s="213"/>
      <c r="B4771" s="214"/>
      <c r="C4771" s="213"/>
      <c r="D4771" s="213"/>
      <c r="E4771" s="214"/>
      <c r="F4771" s="214"/>
      <c r="G4771" s="214"/>
    </row>
    <row r="4772" spans="1:7" x14ac:dyDescent="0.2">
      <c r="A4772" s="213"/>
      <c r="B4772" s="214"/>
      <c r="C4772" s="213"/>
      <c r="D4772" s="213"/>
      <c r="E4772" s="214"/>
      <c r="F4772" s="214"/>
      <c r="G4772" s="214"/>
    </row>
    <row r="4773" spans="1:7" x14ac:dyDescent="0.2">
      <c r="A4773" s="213"/>
      <c r="B4773" s="214"/>
      <c r="C4773" s="213"/>
      <c r="D4773" s="213"/>
      <c r="E4773" s="214"/>
      <c r="F4773" s="214"/>
      <c r="G4773" s="214"/>
    </row>
    <row r="4774" spans="1:7" x14ac:dyDescent="0.2">
      <c r="A4774" s="213"/>
      <c r="B4774" s="214"/>
      <c r="C4774" s="213"/>
      <c r="D4774" s="213"/>
      <c r="E4774" s="214"/>
      <c r="F4774" s="214"/>
      <c r="G4774" s="214"/>
    </row>
    <row r="4775" spans="1:7" x14ac:dyDescent="0.2">
      <c r="A4775" s="213"/>
      <c r="B4775" s="214"/>
      <c r="C4775" s="213"/>
      <c r="D4775" s="213"/>
      <c r="E4775" s="214"/>
      <c r="F4775" s="214"/>
      <c r="G4775" s="214"/>
    </row>
    <row r="4776" spans="1:7" x14ac:dyDescent="0.2">
      <c r="A4776" s="213"/>
      <c r="B4776" s="214"/>
      <c r="C4776" s="213"/>
      <c r="D4776" s="213"/>
      <c r="E4776" s="214"/>
      <c r="F4776" s="214"/>
      <c r="G4776" s="214"/>
    </row>
    <row r="4777" spans="1:7" x14ac:dyDescent="0.2">
      <c r="A4777" s="213"/>
      <c r="B4777" s="214"/>
      <c r="C4777" s="213"/>
      <c r="D4777" s="213"/>
      <c r="E4777" s="214"/>
      <c r="F4777" s="214"/>
      <c r="G4777" s="214"/>
    </row>
    <row r="4778" spans="1:7" x14ac:dyDescent="0.2">
      <c r="A4778" s="213"/>
      <c r="B4778" s="214"/>
      <c r="C4778" s="213"/>
      <c r="D4778" s="213"/>
      <c r="E4778" s="214"/>
      <c r="F4778" s="214"/>
      <c r="G4778" s="214"/>
    </row>
    <row r="4779" spans="1:7" x14ac:dyDescent="0.2">
      <c r="A4779" s="213"/>
      <c r="B4779" s="214"/>
      <c r="C4779" s="213"/>
      <c r="D4779" s="213"/>
      <c r="E4779" s="214"/>
      <c r="F4779" s="214"/>
      <c r="G4779" s="214"/>
    </row>
    <row r="4780" spans="1:7" x14ac:dyDescent="0.2">
      <c r="A4780" s="213"/>
      <c r="B4780" s="214"/>
      <c r="C4780" s="213"/>
      <c r="D4780" s="213"/>
      <c r="E4780" s="214"/>
      <c r="F4780" s="214"/>
      <c r="G4780" s="214"/>
    </row>
    <row r="4781" spans="1:7" x14ac:dyDescent="0.2">
      <c r="A4781" s="213"/>
      <c r="B4781" s="214"/>
      <c r="C4781" s="213"/>
      <c r="D4781" s="213"/>
      <c r="E4781" s="214"/>
      <c r="F4781" s="214"/>
      <c r="G4781" s="214"/>
    </row>
    <row r="4782" spans="1:7" x14ac:dyDescent="0.2">
      <c r="A4782" s="213"/>
      <c r="B4782" s="214"/>
      <c r="C4782" s="213"/>
      <c r="D4782" s="213"/>
      <c r="E4782" s="214"/>
      <c r="F4782" s="214"/>
      <c r="G4782" s="214"/>
    </row>
    <row r="4783" spans="1:7" x14ac:dyDescent="0.2">
      <c r="A4783" s="213"/>
      <c r="B4783" s="214"/>
      <c r="C4783" s="213"/>
      <c r="D4783" s="213"/>
      <c r="E4783" s="214"/>
      <c r="F4783" s="214"/>
      <c r="G4783" s="214"/>
    </row>
    <row r="4784" spans="1:7" x14ac:dyDescent="0.2">
      <c r="A4784" s="213"/>
      <c r="B4784" s="214"/>
      <c r="C4784" s="213"/>
      <c r="D4784" s="213"/>
      <c r="E4784" s="214"/>
      <c r="F4784" s="214"/>
      <c r="G4784" s="214"/>
    </row>
    <row r="4785" spans="1:7" x14ac:dyDescent="0.2">
      <c r="A4785" s="213"/>
      <c r="B4785" s="214"/>
      <c r="C4785" s="213"/>
      <c r="D4785" s="213"/>
      <c r="E4785" s="214"/>
      <c r="F4785" s="214"/>
      <c r="G4785" s="214"/>
    </row>
    <row r="4786" spans="1:7" x14ac:dyDescent="0.2">
      <c r="A4786" s="213"/>
      <c r="B4786" s="214"/>
      <c r="C4786" s="213"/>
      <c r="D4786" s="213"/>
      <c r="E4786" s="214"/>
      <c r="F4786" s="214"/>
      <c r="G4786" s="214"/>
    </row>
    <row r="4787" spans="1:7" x14ac:dyDescent="0.2">
      <c r="A4787" s="213"/>
      <c r="B4787" s="214"/>
      <c r="C4787" s="213"/>
      <c r="D4787" s="213"/>
      <c r="E4787" s="214"/>
      <c r="F4787" s="214"/>
      <c r="G4787" s="214"/>
    </row>
    <row r="4788" spans="1:7" x14ac:dyDescent="0.2">
      <c r="A4788" s="213"/>
      <c r="B4788" s="214"/>
      <c r="C4788" s="213"/>
      <c r="D4788" s="213"/>
      <c r="E4788" s="214"/>
      <c r="F4788" s="214"/>
      <c r="G4788" s="214"/>
    </row>
    <row r="4789" spans="1:7" x14ac:dyDescent="0.2">
      <c r="A4789" s="213"/>
      <c r="B4789" s="214"/>
      <c r="C4789" s="213"/>
      <c r="D4789" s="213"/>
      <c r="E4789" s="214"/>
      <c r="F4789" s="214"/>
      <c r="G4789" s="214"/>
    </row>
    <row r="4790" spans="1:7" x14ac:dyDescent="0.2">
      <c r="A4790" s="213"/>
      <c r="B4790" s="214"/>
      <c r="C4790" s="213"/>
      <c r="D4790" s="213"/>
      <c r="E4790" s="214"/>
      <c r="F4790" s="214"/>
      <c r="G4790" s="214"/>
    </row>
    <row r="4791" spans="1:7" x14ac:dyDescent="0.2">
      <c r="A4791" s="213"/>
      <c r="B4791" s="214"/>
      <c r="C4791" s="213"/>
      <c r="D4791" s="213"/>
      <c r="E4791" s="214"/>
      <c r="F4791" s="214"/>
      <c r="G4791" s="214"/>
    </row>
    <row r="4792" spans="1:7" x14ac:dyDescent="0.2">
      <c r="A4792" s="213"/>
      <c r="B4792" s="214"/>
      <c r="C4792" s="213"/>
      <c r="D4792" s="213"/>
      <c r="E4792" s="214"/>
      <c r="F4792" s="214"/>
      <c r="G4792" s="214"/>
    </row>
    <row r="4793" spans="1:7" x14ac:dyDescent="0.2">
      <c r="A4793" s="213"/>
      <c r="B4793" s="214"/>
      <c r="C4793" s="213"/>
      <c r="D4793" s="213"/>
      <c r="E4793" s="214"/>
      <c r="F4793" s="214"/>
      <c r="G4793" s="214"/>
    </row>
    <row r="4794" spans="1:7" x14ac:dyDescent="0.2">
      <c r="A4794" s="213"/>
      <c r="B4794" s="214"/>
      <c r="C4794" s="213"/>
      <c r="D4794" s="213"/>
      <c r="E4794" s="214"/>
      <c r="F4794" s="214"/>
      <c r="G4794" s="214"/>
    </row>
    <row r="4795" spans="1:7" x14ac:dyDescent="0.2">
      <c r="A4795" s="213"/>
      <c r="B4795" s="214"/>
      <c r="C4795" s="213"/>
      <c r="D4795" s="213"/>
      <c r="E4795" s="214"/>
      <c r="F4795" s="214"/>
      <c r="G4795" s="214"/>
    </row>
    <row r="4796" spans="1:7" x14ac:dyDescent="0.2">
      <c r="A4796" s="213"/>
      <c r="B4796" s="214"/>
      <c r="C4796" s="213"/>
      <c r="D4796" s="213"/>
      <c r="E4796" s="214"/>
      <c r="F4796" s="214"/>
      <c r="G4796" s="214"/>
    </row>
    <row r="4797" spans="1:7" x14ac:dyDescent="0.2">
      <c r="A4797" s="213"/>
      <c r="B4797" s="214"/>
      <c r="C4797" s="213"/>
      <c r="D4797" s="213"/>
      <c r="E4797" s="214"/>
      <c r="F4797" s="214"/>
      <c r="G4797" s="214"/>
    </row>
    <row r="4798" spans="1:7" x14ac:dyDescent="0.2">
      <c r="A4798" s="213"/>
      <c r="B4798" s="214"/>
      <c r="C4798" s="213"/>
      <c r="D4798" s="213"/>
      <c r="E4798" s="214"/>
      <c r="F4798" s="214"/>
      <c r="G4798" s="214"/>
    </row>
    <row r="4799" spans="1:7" x14ac:dyDescent="0.2">
      <c r="A4799" s="213"/>
      <c r="B4799" s="214"/>
      <c r="C4799" s="213"/>
      <c r="D4799" s="213"/>
      <c r="E4799" s="214"/>
      <c r="F4799" s="214"/>
      <c r="G4799" s="214"/>
    </row>
    <row r="4800" spans="1:7" x14ac:dyDescent="0.2">
      <c r="A4800" s="213"/>
      <c r="B4800" s="214"/>
      <c r="C4800" s="213"/>
      <c r="D4800" s="213"/>
      <c r="E4800" s="214"/>
      <c r="F4800" s="214"/>
      <c r="G4800" s="214"/>
    </row>
    <row r="4801" spans="1:7" x14ac:dyDescent="0.2">
      <c r="A4801" s="213"/>
      <c r="B4801" s="214"/>
      <c r="C4801" s="213"/>
      <c r="D4801" s="213"/>
      <c r="E4801" s="214"/>
      <c r="F4801" s="214"/>
      <c r="G4801" s="214"/>
    </row>
    <row r="4802" spans="1:7" x14ac:dyDescent="0.2">
      <c r="A4802" s="213"/>
      <c r="B4802" s="214"/>
      <c r="C4802" s="213"/>
      <c r="D4802" s="213"/>
      <c r="E4802" s="214"/>
      <c r="F4802" s="214"/>
      <c r="G4802" s="214"/>
    </row>
    <row r="4803" spans="1:7" x14ac:dyDescent="0.2">
      <c r="A4803" s="213"/>
      <c r="B4803" s="214"/>
      <c r="C4803" s="213"/>
      <c r="D4803" s="213"/>
      <c r="E4803" s="214"/>
      <c r="F4803" s="214"/>
      <c r="G4803" s="214"/>
    </row>
    <row r="4804" spans="1:7" x14ac:dyDescent="0.2">
      <c r="A4804" s="213"/>
      <c r="B4804" s="214"/>
      <c r="C4804" s="213"/>
      <c r="D4804" s="213"/>
      <c r="E4804" s="214"/>
      <c r="F4804" s="214"/>
      <c r="G4804" s="214"/>
    </row>
    <row r="4805" spans="1:7" x14ac:dyDescent="0.2">
      <c r="A4805" s="213"/>
      <c r="B4805" s="214"/>
      <c r="C4805" s="213"/>
      <c r="D4805" s="213"/>
      <c r="E4805" s="214"/>
      <c r="F4805" s="214"/>
      <c r="G4805" s="214"/>
    </row>
    <row r="4806" spans="1:7" x14ac:dyDescent="0.2">
      <c r="A4806" s="213"/>
      <c r="B4806" s="214"/>
      <c r="C4806" s="213"/>
      <c r="D4806" s="213"/>
      <c r="E4806" s="214"/>
      <c r="F4806" s="214"/>
      <c r="G4806" s="214"/>
    </row>
    <row r="4807" spans="1:7" x14ac:dyDescent="0.2">
      <c r="A4807" s="213"/>
      <c r="B4807" s="214"/>
      <c r="C4807" s="213"/>
      <c r="D4807" s="213"/>
      <c r="E4807" s="214"/>
      <c r="F4807" s="214"/>
      <c r="G4807" s="214"/>
    </row>
    <row r="4808" spans="1:7" x14ac:dyDescent="0.2">
      <c r="A4808" s="213"/>
      <c r="B4808" s="214"/>
      <c r="C4808" s="213"/>
      <c r="D4808" s="213"/>
      <c r="E4808" s="214"/>
      <c r="F4808" s="214"/>
      <c r="G4808" s="214"/>
    </row>
    <row r="4809" spans="1:7" x14ac:dyDescent="0.2">
      <c r="A4809" s="213"/>
      <c r="B4809" s="214"/>
      <c r="C4809" s="213"/>
      <c r="D4809" s="213"/>
      <c r="E4809" s="214"/>
      <c r="F4809" s="214"/>
      <c r="G4809" s="214"/>
    </row>
    <row r="4810" spans="1:7" x14ac:dyDescent="0.2">
      <c r="A4810" s="213"/>
      <c r="B4810" s="214"/>
      <c r="C4810" s="213"/>
      <c r="D4810" s="213"/>
      <c r="E4810" s="214"/>
      <c r="F4810" s="214"/>
      <c r="G4810" s="214"/>
    </row>
    <row r="4811" spans="1:7" x14ac:dyDescent="0.2">
      <c r="A4811" s="213"/>
      <c r="B4811" s="214"/>
      <c r="C4811" s="213"/>
      <c r="D4811" s="213"/>
      <c r="E4811" s="214"/>
      <c r="F4811" s="214"/>
      <c r="G4811" s="214"/>
    </row>
    <row r="4812" spans="1:7" x14ac:dyDescent="0.2">
      <c r="A4812" s="213"/>
      <c r="B4812" s="214"/>
      <c r="C4812" s="213"/>
      <c r="D4812" s="213"/>
      <c r="E4812" s="214"/>
      <c r="F4812" s="214"/>
      <c r="G4812" s="214"/>
    </row>
    <row r="4813" spans="1:7" x14ac:dyDescent="0.2">
      <c r="A4813" s="213"/>
      <c r="B4813" s="214"/>
      <c r="C4813" s="213"/>
      <c r="D4813" s="213"/>
      <c r="E4813" s="214"/>
      <c r="F4813" s="214"/>
      <c r="G4813" s="214"/>
    </row>
    <row r="4814" spans="1:7" x14ac:dyDescent="0.2">
      <c r="A4814" s="213"/>
      <c r="B4814" s="214"/>
      <c r="C4814" s="213"/>
      <c r="D4814" s="213"/>
      <c r="E4814" s="214"/>
      <c r="F4814" s="214"/>
      <c r="G4814" s="214"/>
    </row>
    <row r="4815" spans="1:7" x14ac:dyDescent="0.2">
      <c r="A4815" s="213"/>
      <c r="B4815" s="214"/>
      <c r="C4815" s="213"/>
      <c r="D4815" s="213"/>
      <c r="E4815" s="214"/>
      <c r="F4815" s="214"/>
      <c r="G4815" s="214"/>
    </row>
    <row r="4816" spans="1:7" x14ac:dyDescent="0.2">
      <c r="A4816" s="213"/>
      <c r="B4816" s="214"/>
      <c r="C4816" s="213"/>
      <c r="D4816" s="213"/>
      <c r="E4816" s="214"/>
      <c r="F4816" s="214"/>
      <c r="G4816" s="214"/>
    </row>
    <row r="4817" spans="1:7" x14ac:dyDescent="0.2">
      <c r="A4817" s="213"/>
      <c r="B4817" s="214"/>
      <c r="C4817" s="213"/>
      <c r="D4817" s="213"/>
      <c r="E4817" s="214"/>
      <c r="F4817" s="214"/>
      <c r="G4817" s="214"/>
    </row>
    <row r="4818" spans="1:7" x14ac:dyDescent="0.2">
      <c r="A4818" s="213"/>
      <c r="B4818" s="214"/>
      <c r="C4818" s="213"/>
      <c r="D4818" s="213"/>
      <c r="E4818" s="214"/>
      <c r="F4818" s="214"/>
      <c r="G4818" s="214"/>
    </row>
    <row r="4819" spans="1:7" x14ac:dyDescent="0.2">
      <c r="A4819" s="213"/>
      <c r="B4819" s="214"/>
      <c r="C4819" s="213"/>
      <c r="D4819" s="213"/>
      <c r="E4819" s="214"/>
      <c r="F4819" s="214"/>
      <c r="G4819" s="214"/>
    </row>
    <row r="4820" spans="1:7" x14ac:dyDescent="0.2">
      <c r="A4820" s="213"/>
      <c r="B4820" s="214"/>
      <c r="C4820" s="213"/>
      <c r="D4820" s="213"/>
      <c r="E4820" s="214"/>
      <c r="F4820" s="214"/>
      <c r="G4820" s="214"/>
    </row>
    <row r="4821" spans="1:7" x14ac:dyDescent="0.2">
      <c r="A4821" s="213"/>
      <c r="B4821" s="214"/>
      <c r="C4821" s="213"/>
      <c r="D4821" s="213"/>
      <c r="E4821" s="214"/>
      <c r="F4821" s="214"/>
      <c r="G4821" s="214"/>
    </row>
    <row r="4822" spans="1:7" x14ac:dyDescent="0.2">
      <c r="A4822" s="213"/>
      <c r="B4822" s="214"/>
      <c r="C4822" s="213"/>
      <c r="D4822" s="213"/>
      <c r="E4822" s="214"/>
      <c r="F4822" s="214"/>
      <c r="G4822" s="214"/>
    </row>
    <row r="4823" spans="1:7" x14ac:dyDescent="0.2">
      <c r="A4823" s="213"/>
      <c r="B4823" s="214"/>
      <c r="C4823" s="213"/>
      <c r="D4823" s="213"/>
      <c r="E4823" s="214"/>
      <c r="F4823" s="214"/>
      <c r="G4823" s="214"/>
    </row>
    <row r="4824" spans="1:7" x14ac:dyDescent="0.2">
      <c r="A4824" s="213"/>
      <c r="B4824" s="214"/>
      <c r="C4824" s="213"/>
      <c r="D4824" s="213"/>
      <c r="E4824" s="214"/>
      <c r="F4824" s="214"/>
      <c r="G4824" s="214"/>
    </row>
    <row r="4825" spans="1:7" x14ac:dyDescent="0.2">
      <c r="A4825" s="213"/>
      <c r="B4825" s="214"/>
      <c r="C4825" s="213"/>
      <c r="D4825" s="213"/>
      <c r="E4825" s="214"/>
      <c r="F4825" s="214"/>
      <c r="G4825" s="214"/>
    </row>
    <row r="4826" spans="1:7" x14ac:dyDescent="0.2">
      <c r="A4826" s="213"/>
      <c r="B4826" s="214"/>
      <c r="C4826" s="213"/>
      <c r="D4826" s="213"/>
      <c r="E4826" s="214"/>
      <c r="F4826" s="214"/>
      <c r="G4826" s="214"/>
    </row>
    <row r="4827" spans="1:7" x14ac:dyDescent="0.2">
      <c r="A4827" s="213"/>
      <c r="B4827" s="214"/>
      <c r="C4827" s="213"/>
      <c r="D4827" s="213"/>
      <c r="E4827" s="214"/>
      <c r="F4827" s="214"/>
      <c r="G4827" s="214"/>
    </row>
    <row r="4828" spans="1:7" x14ac:dyDescent="0.2">
      <c r="A4828" s="213"/>
      <c r="B4828" s="214"/>
      <c r="C4828" s="213"/>
      <c r="D4828" s="213"/>
      <c r="E4828" s="214"/>
      <c r="F4828" s="214"/>
      <c r="G4828" s="214"/>
    </row>
    <row r="4829" spans="1:7" x14ac:dyDescent="0.2">
      <c r="A4829" s="213"/>
      <c r="B4829" s="214"/>
      <c r="C4829" s="213"/>
      <c r="D4829" s="213"/>
      <c r="E4829" s="214"/>
      <c r="F4829" s="214"/>
      <c r="G4829" s="214"/>
    </row>
    <row r="4830" spans="1:7" x14ac:dyDescent="0.2">
      <c r="A4830" s="213"/>
      <c r="B4830" s="214"/>
      <c r="C4830" s="213"/>
      <c r="D4830" s="213"/>
      <c r="E4830" s="214"/>
      <c r="F4830" s="214"/>
      <c r="G4830" s="214"/>
    </row>
    <row r="4831" spans="1:7" x14ac:dyDescent="0.2">
      <c r="A4831" s="213"/>
      <c r="B4831" s="214"/>
      <c r="C4831" s="213"/>
      <c r="D4831" s="213"/>
      <c r="E4831" s="214"/>
      <c r="F4831" s="214"/>
      <c r="G4831" s="214"/>
    </row>
    <row r="4832" spans="1:7" x14ac:dyDescent="0.2">
      <c r="A4832" s="213"/>
      <c r="B4832" s="214"/>
      <c r="C4832" s="213"/>
      <c r="D4832" s="213"/>
      <c r="E4832" s="214"/>
      <c r="F4832" s="214"/>
      <c r="G4832" s="214"/>
    </row>
    <row r="4833" spans="1:7" x14ac:dyDescent="0.2">
      <c r="A4833" s="213"/>
      <c r="B4833" s="214"/>
      <c r="C4833" s="213"/>
      <c r="D4833" s="213"/>
      <c r="E4833" s="214"/>
      <c r="F4833" s="214"/>
      <c r="G4833" s="214"/>
    </row>
    <row r="4834" spans="1:7" x14ac:dyDescent="0.2">
      <c r="A4834" s="213"/>
      <c r="B4834" s="214"/>
      <c r="C4834" s="213"/>
      <c r="D4834" s="213"/>
      <c r="E4834" s="214"/>
      <c r="F4834" s="214"/>
      <c r="G4834" s="214"/>
    </row>
    <row r="4835" spans="1:7" x14ac:dyDescent="0.2">
      <c r="A4835" s="213"/>
      <c r="B4835" s="214"/>
      <c r="C4835" s="213"/>
      <c r="D4835" s="213"/>
      <c r="E4835" s="214"/>
      <c r="F4835" s="214"/>
      <c r="G4835" s="214"/>
    </row>
    <row r="4836" spans="1:7" x14ac:dyDescent="0.2">
      <c r="A4836" s="213"/>
      <c r="B4836" s="214"/>
      <c r="C4836" s="213"/>
      <c r="D4836" s="213"/>
      <c r="E4836" s="214"/>
      <c r="F4836" s="214"/>
      <c r="G4836" s="214"/>
    </row>
    <row r="4837" spans="1:7" x14ac:dyDescent="0.2">
      <c r="A4837" s="213"/>
      <c r="B4837" s="214"/>
      <c r="C4837" s="213"/>
      <c r="D4837" s="213"/>
      <c r="E4837" s="214"/>
      <c r="F4837" s="214"/>
      <c r="G4837" s="214"/>
    </row>
    <row r="4838" spans="1:7" x14ac:dyDescent="0.2">
      <c r="A4838" s="213"/>
      <c r="B4838" s="214"/>
      <c r="C4838" s="213"/>
      <c r="D4838" s="213"/>
      <c r="E4838" s="214"/>
      <c r="F4838" s="214"/>
      <c r="G4838" s="214"/>
    </row>
    <row r="4839" spans="1:7" x14ac:dyDescent="0.2">
      <c r="A4839" s="213"/>
      <c r="B4839" s="214"/>
      <c r="C4839" s="213"/>
      <c r="D4839" s="213"/>
      <c r="E4839" s="214"/>
      <c r="F4839" s="214"/>
      <c r="G4839" s="214"/>
    </row>
    <row r="4840" spans="1:7" x14ac:dyDescent="0.2">
      <c r="A4840" s="213"/>
      <c r="B4840" s="214"/>
      <c r="C4840" s="213"/>
      <c r="D4840" s="213"/>
      <c r="E4840" s="214"/>
      <c r="F4840" s="214"/>
      <c r="G4840" s="214"/>
    </row>
    <row r="4841" spans="1:7" x14ac:dyDescent="0.2">
      <c r="A4841" s="213"/>
      <c r="B4841" s="214"/>
      <c r="C4841" s="213"/>
      <c r="D4841" s="213"/>
      <c r="E4841" s="214"/>
      <c r="F4841" s="214"/>
      <c r="G4841" s="214"/>
    </row>
    <row r="4842" spans="1:7" x14ac:dyDescent="0.2">
      <c r="A4842" s="213"/>
      <c r="B4842" s="214"/>
      <c r="C4842" s="213"/>
      <c r="D4842" s="213"/>
      <c r="E4842" s="214"/>
      <c r="F4842" s="214"/>
      <c r="G4842" s="214"/>
    </row>
    <row r="4843" spans="1:7" x14ac:dyDescent="0.2">
      <c r="A4843" s="213"/>
      <c r="B4843" s="214"/>
      <c r="C4843" s="213"/>
      <c r="D4843" s="213"/>
      <c r="E4843" s="214"/>
      <c r="F4843" s="214"/>
      <c r="G4843" s="214"/>
    </row>
    <row r="4844" spans="1:7" x14ac:dyDescent="0.2">
      <c r="A4844" s="213"/>
      <c r="B4844" s="214"/>
      <c r="C4844" s="213"/>
      <c r="D4844" s="213"/>
      <c r="E4844" s="214"/>
      <c r="F4844" s="214"/>
      <c r="G4844" s="214"/>
    </row>
    <row r="4845" spans="1:7" x14ac:dyDescent="0.2">
      <c r="A4845" s="213"/>
      <c r="B4845" s="214"/>
      <c r="C4845" s="213"/>
      <c r="D4845" s="213"/>
      <c r="E4845" s="214"/>
      <c r="F4845" s="214"/>
      <c r="G4845" s="214"/>
    </row>
    <row r="4846" spans="1:7" x14ac:dyDescent="0.2">
      <c r="A4846" s="213"/>
      <c r="B4846" s="214"/>
      <c r="C4846" s="213"/>
      <c r="D4846" s="213"/>
      <c r="E4846" s="214"/>
      <c r="F4846" s="214"/>
      <c r="G4846" s="214"/>
    </row>
    <row r="4847" spans="1:7" x14ac:dyDescent="0.2">
      <c r="A4847" s="213"/>
      <c r="B4847" s="214"/>
      <c r="C4847" s="213"/>
      <c r="D4847" s="213"/>
      <c r="E4847" s="214"/>
      <c r="F4847" s="214"/>
      <c r="G4847" s="214"/>
    </row>
    <row r="4848" spans="1:7" x14ac:dyDescent="0.2">
      <c r="A4848" s="213"/>
      <c r="B4848" s="214"/>
      <c r="C4848" s="213"/>
      <c r="D4848" s="213"/>
      <c r="E4848" s="214"/>
      <c r="F4848" s="214"/>
      <c r="G4848" s="214"/>
    </row>
    <row r="4849" spans="1:7" x14ac:dyDescent="0.2">
      <c r="A4849" s="213"/>
      <c r="B4849" s="214"/>
      <c r="C4849" s="213"/>
      <c r="D4849" s="213"/>
      <c r="E4849" s="214"/>
      <c r="F4849" s="214"/>
      <c r="G4849" s="214"/>
    </row>
    <row r="4850" spans="1:7" x14ac:dyDescent="0.2">
      <c r="A4850" s="213"/>
      <c r="B4850" s="214"/>
      <c r="C4850" s="213"/>
      <c r="D4850" s="213"/>
      <c r="E4850" s="214"/>
      <c r="F4850" s="214"/>
      <c r="G4850" s="214"/>
    </row>
    <row r="4851" spans="1:7" x14ac:dyDescent="0.2">
      <c r="A4851" s="213"/>
      <c r="B4851" s="214"/>
      <c r="C4851" s="213"/>
      <c r="D4851" s="213"/>
      <c r="E4851" s="214"/>
      <c r="F4851" s="214"/>
      <c r="G4851" s="214"/>
    </row>
    <row r="4852" spans="1:7" x14ac:dyDescent="0.2">
      <c r="A4852" s="213"/>
      <c r="B4852" s="214"/>
      <c r="C4852" s="213"/>
      <c r="D4852" s="213"/>
      <c r="E4852" s="214"/>
      <c r="F4852" s="214"/>
      <c r="G4852" s="214"/>
    </row>
    <row r="4853" spans="1:7" x14ac:dyDescent="0.2">
      <c r="A4853" s="213"/>
      <c r="B4853" s="214"/>
      <c r="C4853" s="213"/>
      <c r="D4853" s="213"/>
      <c r="E4853" s="214"/>
      <c r="F4853" s="214"/>
      <c r="G4853" s="214"/>
    </row>
    <row r="4854" spans="1:7" x14ac:dyDescent="0.2">
      <c r="A4854" s="213"/>
      <c r="B4854" s="214"/>
      <c r="C4854" s="213"/>
      <c r="D4854" s="213"/>
      <c r="E4854" s="214"/>
      <c r="F4854" s="214"/>
      <c r="G4854" s="214"/>
    </row>
    <row r="4855" spans="1:7" x14ac:dyDescent="0.2">
      <c r="A4855" s="213"/>
      <c r="B4855" s="214"/>
      <c r="C4855" s="213"/>
      <c r="D4855" s="213"/>
      <c r="E4855" s="214"/>
      <c r="F4855" s="214"/>
      <c r="G4855" s="214"/>
    </row>
    <row r="4856" spans="1:7" x14ac:dyDescent="0.2">
      <c r="A4856" s="213"/>
      <c r="B4856" s="214"/>
      <c r="C4856" s="213"/>
      <c r="D4856" s="213"/>
      <c r="E4856" s="214"/>
      <c r="F4856" s="214"/>
      <c r="G4856" s="214"/>
    </row>
    <row r="4857" spans="1:7" x14ac:dyDescent="0.2">
      <c r="A4857" s="213"/>
      <c r="B4857" s="214"/>
      <c r="C4857" s="213"/>
      <c r="D4857" s="213"/>
      <c r="E4857" s="214"/>
      <c r="F4857" s="214"/>
      <c r="G4857" s="214"/>
    </row>
    <row r="4858" spans="1:7" x14ac:dyDescent="0.2">
      <c r="A4858" s="213"/>
      <c r="B4858" s="214"/>
      <c r="C4858" s="213"/>
      <c r="D4858" s="213"/>
      <c r="E4858" s="214"/>
      <c r="F4858" s="214"/>
      <c r="G4858" s="214"/>
    </row>
    <row r="4859" spans="1:7" x14ac:dyDescent="0.2">
      <c r="A4859" s="213"/>
      <c r="B4859" s="214"/>
      <c r="C4859" s="213"/>
      <c r="D4859" s="213"/>
      <c r="E4859" s="214"/>
      <c r="F4859" s="214"/>
      <c r="G4859" s="214"/>
    </row>
    <row r="4860" spans="1:7" x14ac:dyDescent="0.2">
      <c r="A4860" s="213"/>
      <c r="B4860" s="214"/>
      <c r="C4860" s="213"/>
      <c r="D4860" s="213"/>
      <c r="E4860" s="214"/>
      <c r="F4860" s="214"/>
      <c r="G4860" s="214"/>
    </row>
    <row r="4861" spans="1:7" x14ac:dyDescent="0.2">
      <c r="A4861" s="213"/>
      <c r="B4861" s="214"/>
      <c r="C4861" s="213"/>
      <c r="D4861" s="213"/>
      <c r="E4861" s="214"/>
      <c r="F4861" s="214"/>
      <c r="G4861" s="214"/>
    </row>
    <row r="4862" spans="1:7" x14ac:dyDescent="0.2">
      <c r="A4862" s="213"/>
      <c r="B4862" s="214"/>
      <c r="C4862" s="213"/>
      <c r="D4862" s="213"/>
      <c r="E4862" s="214"/>
      <c r="F4862" s="214"/>
      <c r="G4862" s="214"/>
    </row>
    <row r="4863" spans="1:7" x14ac:dyDescent="0.2">
      <c r="A4863" s="213"/>
      <c r="B4863" s="214"/>
      <c r="C4863" s="213"/>
      <c r="D4863" s="213"/>
      <c r="E4863" s="214"/>
      <c r="F4863" s="214"/>
      <c r="G4863" s="214"/>
    </row>
    <row r="4864" spans="1:7" x14ac:dyDescent="0.2">
      <c r="A4864" s="213"/>
      <c r="B4864" s="214"/>
      <c r="C4864" s="213"/>
      <c r="D4864" s="213"/>
      <c r="E4864" s="214"/>
      <c r="F4864" s="214"/>
      <c r="G4864" s="214"/>
    </row>
    <row r="4865" spans="1:7" x14ac:dyDescent="0.2">
      <c r="A4865" s="213"/>
      <c r="B4865" s="214"/>
      <c r="C4865" s="213"/>
      <c r="D4865" s="213"/>
      <c r="E4865" s="214"/>
      <c r="F4865" s="214"/>
      <c r="G4865" s="214"/>
    </row>
    <row r="4866" spans="1:7" x14ac:dyDescent="0.2">
      <c r="A4866" s="213"/>
      <c r="B4866" s="214"/>
      <c r="C4866" s="213"/>
      <c r="D4866" s="213"/>
      <c r="E4866" s="214"/>
      <c r="F4866" s="214"/>
      <c r="G4866" s="214"/>
    </row>
    <row r="4867" spans="1:7" x14ac:dyDescent="0.2">
      <c r="A4867" s="213"/>
      <c r="B4867" s="214"/>
      <c r="C4867" s="213"/>
      <c r="D4867" s="213"/>
      <c r="E4867" s="214"/>
      <c r="F4867" s="214"/>
      <c r="G4867" s="214"/>
    </row>
    <row r="4868" spans="1:7" x14ac:dyDescent="0.2">
      <c r="A4868" s="213"/>
      <c r="B4868" s="214"/>
      <c r="C4868" s="213"/>
      <c r="D4868" s="213"/>
      <c r="E4868" s="214"/>
      <c r="F4868" s="214"/>
      <c r="G4868" s="214"/>
    </row>
    <row r="4869" spans="1:7" x14ac:dyDescent="0.2">
      <c r="A4869" s="213"/>
      <c r="B4869" s="214"/>
      <c r="C4869" s="213"/>
      <c r="D4869" s="213"/>
      <c r="E4869" s="214"/>
      <c r="F4869" s="214"/>
      <c r="G4869" s="214"/>
    </row>
    <row r="4870" spans="1:7" x14ac:dyDescent="0.2">
      <c r="A4870" s="213"/>
      <c r="B4870" s="214"/>
      <c r="C4870" s="213"/>
      <c r="D4870" s="213"/>
      <c r="E4870" s="214"/>
      <c r="F4870" s="214"/>
      <c r="G4870" s="214"/>
    </row>
    <row r="4871" spans="1:7" x14ac:dyDescent="0.2">
      <c r="A4871" s="213"/>
      <c r="B4871" s="214"/>
      <c r="C4871" s="213"/>
      <c r="D4871" s="213"/>
      <c r="E4871" s="214"/>
      <c r="F4871" s="214"/>
      <c r="G4871" s="214"/>
    </row>
    <row r="4872" spans="1:7" x14ac:dyDescent="0.2">
      <c r="A4872" s="213"/>
      <c r="B4872" s="214"/>
      <c r="C4872" s="213"/>
      <c r="D4872" s="213"/>
      <c r="E4872" s="214"/>
      <c r="F4872" s="214"/>
      <c r="G4872" s="214"/>
    </row>
    <row r="4873" spans="1:7" x14ac:dyDescent="0.2">
      <c r="A4873" s="213"/>
      <c r="B4873" s="214"/>
      <c r="C4873" s="213"/>
      <c r="D4873" s="213"/>
      <c r="E4873" s="214"/>
      <c r="F4873" s="214"/>
      <c r="G4873" s="214"/>
    </row>
    <row r="4874" spans="1:7" x14ac:dyDescent="0.2">
      <c r="A4874" s="213"/>
      <c r="B4874" s="214"/>
      <c r="C4874" s="213"/>
      <c r="D4874" s="213"/>
      <c r="E4874" s="214"/>
      <c r="F4874" s="214"/>
      <c r="G4874" s="214"/>
    </row>
    <row r="4875" spans="1:7" x14ac:dyDescent="0.2">
      <c r="A4875" s="213"/>
      <c r="B4875" s="214"/>
      <c r="C4875" s="213"/>
      <c r="D4875" s="213"/>
      <c r="E4875" s="214"/>
      <c r="F4875" s="214"/>
      <c r="G4875" s="214"/>
    </row>
    <row r="4876" spans="1:7" x14ac:dyDescent="0.2">
      <c r="A4876" s="213"/>
      <c r="B4876" s="214"/>
      <c r="C4876" s="213"/>
      <c r="D4876" s="213"/>
      <c r="E4876" s="214"/>
      <c r="F4876" s="214"/>
      <c r="G4876" s="214"/>
    </row>
    <row r="4877" spans="1:7" x14ac:dyDescent="0.2">
      <c r="A4877" s="213"/>
      <c r="B4877" s="214"/>
      <c r="C4877" s="213"/>
      <c r="D4877" s="213"/>
      <c r="E4877" s="214"/>
      <c r="F4877" s="214"/>
      <c r="G4877" s="214"/>
    </row>
    <row r="4878" spans="1:7" x14ac:dyDescent="0.2">
      <c r="A4878" s="213"/>
      <c r="B4878" s="214"/>
      <c r="C4878" s="213"/>
      <c r="D4878" s="213"/>
      <c r="E4878" s="214"/>
      <c r="F4878" s="214"/>
      <c r="G4878" s="214"/>
    </row>
    <row r="4879" spans="1:7" x14ac:dyDescent="0.2">
      <c r="A4879" s="213"/>
      <c r="B4879" s="214"/>
      <c r="C4879" s="213"/>
      <c r="D4879" s="213"/>
      <c r="E4879" s="214"/>
      <c r="F4879" s="214"/>
      <c r="G4879" s="214"/>
    </row>
    <row r="4880" spans="1:7" x14ac:dyDescent="0.2">
      <c r="A4880" s="213"/>
      <c r="B4880" s="214"/>
      <c r="C4880" s="213"/>
      <c r="D4880" s="213"/>
      <c r="E4880" s="214"/>
      <c r="F4880" s="214"/>
      <c r="G4880" s="214"/>
    </row>
    <row r="4881" spans="1:7" x14ac:dyDescent="0.2">
      <c r="A4881" s="213"/>
      <c r="B4881" s="214"/>
      <c r="C4881" s="213"/>
      <c r="D4881" s="213"/>
      <c r="E4881" s="214"/>
      <c r="F4881" s="214"/>
      <c r="G4881" s="214"/>
    </row>
    <row r="4882" spans="1:7" x14ac:dyDescent="0.2">
      <c r="A4882" s="213"/>
      <c r="B4882" s="214"/>
      <c r="C4882" s="213"/>
      <c r="D4882" s="213"/>
      <c r="E4882" s="214"/>
      <c r="F4882" s="214"/>
      <c r="G4882" s="214"/>
    </row>
    <row r="4883" spans="1:7" x14ac:dyDescent="0.2">
      <c r="A4883" s="213"/>
      <c r="B4883" s="214"/>
      <c r="C4883" s="213"/>
      <c r="D4883" s="213"/>
      <c r="E4883" s="214"/>
      <c r="F4883" s="214"/>
      <c r="G4883" s="214"/>
    </row>
    <row r="4884" spans="1:7" x14ac:dyDescent="0.2">
      <c r="A4884" s="213"/>
      <c r="B4884" s="214"/>
      <c r="C4884" s="213"/>
      <c r="D4884" s="213"/>
      <c r="E4884" s="214"/>
      <c r="F4884" s="214"/>
      <c r="G4884" s="214"/>
    </row>
    <row r="4885" spans="1:7" x14ac:dyDescent="0.2">
      <c r="A4885" s="213"/>
      <c r="B4885" s="214"/>
      <c r="C4885" s="213"/>
      <c r="D4885" s="213"/>
      <c r="E4885" s="214"/>
      <c r="F4885" s="214"/>
      <c r="G4885" s="214"/>
    </row>
    <row r="4886" spans="1:7" x14ac:dyDescent="0.2">
      <c r="A4886" s="213"/>
      <c r="B4886" s="214"/>
      <c r="C4886" s="213"/>
      <c r="D4886" s="213"/>
      <c r="E4886" s="214"/>
      <c r="F4886" s="214"/>
      <c r="G4886" s="214"/>
    </row>
    <row r="4887" spans="1:7" x14ac:dyDescent="0.2">
      <c r="A4887" s="213"/>
      <c r="B4887" s="214"/>
      <c r="C4887" s="213"/>
      <c r="D4887" s="213"/>
      <c r="E4887" s="214"/>
      <c r="F4887" s="214"/>
      <c r="G4887" s="214"/>
    </row>
    <row r="4888" spans="1:7" x14ac:dyDescent="0.2">
      <c r="A4888" s="213"/>
      <c r="B4888" s="214"/>
      <c r="C4888" s="213"/>
      <c r="D4888" s="213"/>
      <c r="E4888" s="214"/>
      <c r="F4888" s="214"/>
      <c r="G4888" s="214"/>
    </row>
    <row r="4889" spans="1:7" x14ac:dyDescent="0.2">
      <c r="A4889" s="213"/>
      <c r="B4889" s="214"/>
      <c r="C4889" s="213"/>
      <c r="D4889" s="213"/>
      <c r="E4889" s="214"/>
      <c r="F4889" s="214"/>
      <c r="G4889" s="214"/>
    </row>
    <row r="4890" spans="1:7" x14ac:dyDescent="0.2">
      <c r="A4890" s="213"/>
      <c r="B4890" s="214"/>
      <c r="C4890" s="213"/>
      <c r="D4890" s="213"/>
      <c r="E4890" s="214"/>
      <c r="F4890" s="214"/>
      <c r="G4890" s="214"/>
    </row>
    <row r="4891" spans="1:7" x14ac:dyDescent="0.2">
      <c r="A4891" s="213"/>
      <c r="B4891" s="214"/>
      <c r="C4891" s="213"/>
      <c r="D4891" s="213"/>
      <c r="E4891" s="214"/>
      <c r="F4891" s="214"/>
      <c r="G4891" s="214"/>
    </row>
    <row r="4892" spans="1:7" x14ac:dyDescent="0.2">
      <c r="A4892" s="213"/>
      <c r="B4892" s="214"/>
      <c r="C4892" s="213"/>
      <c r="D4892" s="213"/>
      <c r="E4892" s="214"/>
      <c r="F4892" s="214"/>
      <c r="G4892" s="214"/>
    </row>
    <row r="4893" spans="1:7" x14ac:dyDescent="0.2">
      <c r="A4893" s="213"/>
      <c r="B4893" s="214"/>
      <c r="C4893" s="213"/>
      <c r="D4893" s="213"/>
      <c r="E4893" s="214"/>
      <c r="F4893" s="214"/>
      <c r="G4893" s="214"/>
    </row>
    <row r="4894" spans="1:7" x14ac:dyDescent="0.2">
      <c r="A4894" s="213"/>
      <c r="B4894" s="214"/>
      <c r="C4894" s="213"/>
      <c r="D4894" s="213"/>
      <c r="E4894" s="214"/>
      <c r="F4894" s="214"/>
      <c r="G4894" s="214"/>
    </row>
    <row r="4895" spans="1:7" x14ac:dyDescent="0.2">
      <c r="A4895" s="213"/>
      <c r="B4895" s="214"/>
      <c r="C4895" s="213"/>
      <c r="D4895" s="213"/>
      <c r="E4895" s="214"/>
      <c r="F4895" s="214"/>
      <c r="G4895" s="214"/>
    </row>
    <row r="4896" spans="1:7" x14ac:dyDescent="0.2">
      <c r="A4896" s="213"/>
      <c r="B4896" s="214"/>
      <c r="C4896" s="213"/>
      <c r="D4896" s="213"/>
      <c r="E4896" s="214"/>
      <c r="F4896" s="214"/>
      <c r="G4896" s="214"/>
    </row>
    <row r="4897" spans="1:7" x14ac:dyDescent="0.2">
      <c r="A4897" s="213"/>
      <c r="B4897" s="214"/>
      <c r="C4897" s="213"/>
      <c r="D4897" s="213"/>
      <c r="E4897" s="214"/>
      <c r="F4897" s="214"/>
      <c r="G4897" s="214"/>
    </row>
    <row r="4898" spans="1:7" x14ac:dyDescent="0.2">
      <c r="A4898" s="213"/>
      <c r="B4898" s="214"/>
      <c r="C4898" s="213"/>
      <c r="D4898" s="213"/>
      <c r="E4898" s="214"/>
      <c r="F4898" s="214"/>
      <c r="G4898" s="214"/>
    </row>
    <row r="4899" spans="1:7" x14ac:dyDescent="0.2">
      <c r="A4899" s="213"/>
      <c r="B4899" s="214"/>
      <c r="C4899" s="213"/>
      <c r="D4899" s="213"/>
      <c r="E4899" s="214"/>
      <c r="F4899" s="214"/>
      <c r="G4899" s="214"/>
    </row>
    <row r="4900" spans="1:7" x14ac:dyDescent="0.2">
      <c r="A4900" s="213"/>
      <c r="B4900" s="214"/>
      <c r="C4900" s="213"/>
      <c r="D4900" s="213"/>
      <c r="E4900" s="214"/>
      <c r="F4900" s="214"/>
      <c r="G4900" s="214"/>
    </row>
    <row r="4901" spans="1:7" x14ac:dyDescent="0.2">
      <c r="A4901" s="213"/>
      <c r="B4901" s="214"/>
      <c r="C4901" s="213"/>
      <c r="D4901" s="213"/>
      <c r="E4901" s="214"/>
      <c r="F4901" s="214"/>
      <c r="G4901" s="214"/>
    </row>
    <row r="4902" spans="1:7" x14ac:dyDescent="0.2">
      <c r="A4902" s="213"/>
      <c r="B4902" s="214"/>
      <c r="C4902" s="213"/>
      <c r="D4902" s="213"/>
      <c r="E4902" s="214"/>
      <c r="F4902" s="214"/>
      <c r="G4902" s="214"/>
    </row>
    <row r="4903" spans="1:7" x14ac:dyDescent="0.2">
      <c r="A4903" s="213"/>
      <c r="B4903" s="214"/>
      <c r="C4903" s="213"/>
      <c r="D4903" s="213"/>
      <c r="E4903" s="214"/>
      <c r="F4903" s="214"/>
      <c r="G4903" s="214"/>
    </row>
    <row r="4904" spans="1:7" x14ac:dyDescent="0.2">
      <c r="A4904" s="213"/>
      <c r="B4904" s="214"/>
      <c r="C4904" s="213"/>
      <c r="D4904" s="213"/>
      <c r="E4904" s="214"/>
      <c r="F4904" s="214"/>
      <c r="G4904" s="214"/>
    </row>
    <row r="4905" spans="1:7" x14ac:dyDescent="0.2">
      <c r="A4905" s="213"/>
      <c r="B4905" s="214"/>
      <c r="C4905" s="213"/>
      <c r="D4905" s="213"/>
      <c r="E4905" s="214"/>
      <c r="F4905" s="214"/>
      <c r="G4905" s="214"/>
    </row>
    <row r="4906" spans="1:7" x14ac:dyDescent="0.2">
      <c r="A4906" s="213"/>
      <c r="B4906" s="214"/>
      <c r="C4906" s="213"/>
      <c r="D4906" s="213"/>
      <c r="E4906" s="214"/>
      <c r="F4906" s="214"/>
      <c r="G4906" s="214"/>
    </row>
    <row r="4907" spans="1:7" x14ac:dyDescent="0.2">
      <c r="A4907" s="213"/>
      <c r="B4907" s="214"/>
      <c r="C4907" s="213"/>
      <c r="D4907" s="213"/>
      <c r="E4907" s="214"/>
      <c r="F4907" s="214"/>
      <c r="G4907" s="214"/>
    </row>
    <row r="4908" spans="1:7" x14ac:dyDescent="0.2">
      <c r="A4908" s="213"/>
      <c r="B4908" s="214"/>
      <c r="C4908" s="213"/>
      <c r="D4908" s="213"/>
      <c r="E4908" s="214"/>
      <c r="F4908" s="214"/>
      <c r="G4908" s="214"/>
    </row>
    <row r="4909" spans="1:7" x14ac:dyDescent="0.2">
      <c r="A4909" s="213"/>
      <c r="B4909" s="214"/>
      <c r="C4909" s="213"/>
      <c r="D4909" s="213"/>
      <c r="E4909" s="214"/>
      <c r="F4909" s="214"/>
      <c r="G4909" s="214"/>
    </row>
    <row r="4910" spans="1:7" x14ac:dyDescent="0.2">
      <c r="A4910" s="213"/>
      <c r="B4910" s="214"/>
      <c r="C4910" s="213"/>
      <c r="D4910" s="213"/>
      <c r="E4910" s="214"/>
      <c r="F4910" s="214"/>
      <c r="G4910" s="214"/>
    </row>
    <row r="4911" spans="1:7" x14ac:dyDescent="0.2">
      <c r="A4911" s="213"/>
      <c r="B4911" s="214"/>
      <c r="C4911" s="213"/>
      <c r="D4911" s="213"/>
      <c r="E4911" s="214"/>
      <c r="F4911" s="214"/>
      <c r="G4911" s="214"/>
    </row>
    <row r="4912" spans="1:7" x14ac:dyDescent="0.2">
      <c r="A4912" s="213"/>
      <c r="B4912" s="214"/>
      <c r="C4912" s="213"/>
      <c r="D4912" s="213"/>
      <c r="E4912" s="214"/>
      <c r="F4912" s="214"/>
      <c r="G4912" s="214"/>
    </row>
    <row r="4913" spans="1:7" x14ac:dyDescent="0.2">
      <c r="A4913" s="213"/>
      <c r="B4913" s="214"/>
      <c r="C4913" s="213"/>
      <c r="D4913" s="213"/>
      <c r="E4913" s="214"/>
      <c r="F4913" s="214"/>
      <c r="G4913" s="214"/>
    </row>
    <row r="4914" spans="1:7" x14ac:dyDescent="0.2">
      <c r="A4914" s="213"/>
      <c r="B4914" s="214"/>
      <c r="C4914" s="213"/>
      <c r="D4914" s="213"/>
      <c r="E4914" s="214"/>
      <c r="F4914" s="214"/>
      <c r="G4914" s="214"/>
    </row>
    <row r="4915" spans="1:7" x14ac:dyDescent="0.2">
      <c r="A4915" s="213"/>
      <c r="B4915" s="214"/>
      <c r="C4915" s="213"/>
      <c r="D4915" s="213"/>
      <c r="E4915" s="214"/>
      <c r="F4915" s="214"/>
      <c r="G4915" s="214"/>
    </row>
    <row r="4916" spans="1:7" x14ac:dyDescent="0.2">
      <c r="A4916" s="213"/>
      <c r="B4916" s="214"/>
      <c r="C4916" s="213"/>
      <c r="D4916" s="213"/>
      <c r="E4916" s="214"/>
      <c r="F4916" s="214"/>
      <c r="G4916" s="214"/>
    </row>
    <row r="4917" spans="1:7" x14ac:dyDescent="0.2">
      <c r="A4917" s="213"/>
      <c r="B4917" s="214"/>
      <c r="C4917" s="213"/>
      <c r="D4917" s="213"/>
      <c r="E4917" s="214"/>
      <c r="F4917" s="214"/>
      <c r="G4917" s="214"/>
    </row>
    <row r="4918" spans="1:7" x14ac:dyDescent="0.2">
      <c r="A4918" s="213"/>
      <c r="B4918" s="214"/>
      <c r="C4918" s="213"/>
      <c r="D4918" s="213"/>
      <c r="E4918" s="214"/>
      <c r="F4918" s="214"/>
      <c r="G4918" s="214"/>
    </row>
    <row r="4919" spans="1:7" x14ac:dyDescent="0.2">
      <c r="A4919" s="213"/>
      <c r="B4919" s="214"/>
      <c r="C4919" s="213"/>
      <c r="D4919" s="213"/>
      <c r="E4919" s="214"/>
      <c r="F4919" s="214"/>
      <c r="G4919" s="214"/>
    </row>
    <row r="4920" spans="1:7" x14ac:dyDescent="0.2">
      <c r="A4920" s="213"/>
      <c r="B4920" s="214"/>
      <c r="C4920" s="213"/>
      <c r="D4920" s="213"/>
      <c r="E4920" s="214"/>
      <c r="F4920" s="214"/>
      <c r="G4920" s="214"/>
    </row>
    <row r="4921" spans="1:7" x14ac:dyDescent="0.2">
      <c r="A4921" s="213"/>
      <c r="B4921" s="214"/>
      <c r="C4921" s="213"/>
      <c r="D4921" s="213"/>
      <c r="E4921" s="214"/>
      <c r="F4921" s="214"/>
      <c r="G4921" s="214"/>
    </row>
    <row r="4922" spans="1:7" x14ac:dyDescent="0.2">
      <c r="A4922" s="213"/>
      <c r="B4922" s="214"/>
      <c r="C4922" s="213"/>
      <c r="D4922" s="213"/>
      <c r="E4922" s="214"/>
      <c r="F4922" s="214"/>
      <c r="G4922" s="214"/>
    </row>
    <row r="4923" spans="1:7" x14ac:dyDescent="0.2">
      <c r="A4923" s="213"/>
      <c r="B4923" s="214"/>
      <c r="C4923" s="213"/>
      <c r="D4923" s="213"/>
      <c r="E4923" s="214"/>
      <c r="F4923" s="214"/>
      <c r="G4923" s="214"/>
    </row>
    <row r="4924" spans="1:7" x14ac:dyDescent="0.2">
      <c r="A4924" s="213"/>
      <c r="B4924" s="214"/>
      <c r="C4924" s="213"/>
      <c r="D4924" s="213"/>
      <c r="E4924" s="214"/>
      <c r="F4924" s="214"/>
      <c r="G4924" s="214"/>
    </row>
    <row r="4925" spans="1:7" x14ac:dyDescent="0.2">
      <c r="A4925" s="213"/>
      <c r="B4925" s="214"/>
      <c r="C4925" s="213"/>
      <c r="D4925" s="213"/>
      <c r="E4925" s="214"/>
      <c r="F4925" s="214"/>
      <c r="G4925" s="214"/>
    </row>
    <row r="4926" spans="1:7" x14ac:dyDescent="0.2">
      <c r="A4926" s="213"/>
      <c r="B4926" s="214"/>
      <c r="C4926" s="213"/>
      <c r="D4926" s="213"/>
      <c r="E4926" s="214"/>
      <c r="F4926" s="214"/>
      <c r="G4926" s="214"/>
    </row>
    <row r="4927" spans="1:7" x14ac:dyDescent="0.2">
      <c r="A4927" s="213"/>
      <c r="B4927" s="214"/>
      <c r="C4927" s="213"/>
      <c r="D4927" s="213"/>
      <c r="E4927" s="214"/>
      <c r="F4927" s="214"/>
      <c r="G4927" s="214"/>
    </row>
    <row r="4928" spans="1:7" x14ac:dyDescent="0.2">
      <c r="A4928" s="213"/>
      <c r="B4928" s="214"/>
      <c r="C4928" s="213"/>
      <c r="D4928" s="213"/>
      <c r="E4928" s="214"/>
      <c r="F4928" s="214"/>
      <c r="G4928" s="214"/>
    </row>
    <row r="4929" spans="1:7" x14ac:dyDescent="0.2">
      <c r="A4929" s="213"/>
      <c r="B4929" s="214"/>
      <c r="C4929" s="213"/>
      <c r="D4929" s="213"/>
      <c r="E4929" s="214"/>
      <c r="F4929" s="214"/>
      <c r="G4929" s="214"/>
    </row>
    <row r="4930" spans="1:7" x14ac:dyDescent="0.2">
      <c r="A4930" s="213"/>
      <c r="B4930" s="214"/>
      <c r="C4930" s="213"/>
      <c r="D4930" s="213"/>
      <c r="E4930" s="214"/>
      <c r="F4930" s="214"/>
      <c r="G4930" s="214"/>
    </row>
    <row r="4931" spans="1:7" x14ac:dyDescent="0.2">
      <c r="A4931" s="213"/>
      <c r="B4931" s="214"/>
      <c r="C4931" s="213"/>
      <c r="D4931" s="213"/>
      <c r="E4931" s="214"/>
      <c r="F4931" s="214"/>
      <c r="G4931" s="214"/>
    </row>
    <row r="4932" spans="1:7" x14ac:dyDescent="0.2">
      <c r="A4932" s="213"/>
      <c r="B4932" s="214"/>
      <c r="C4932" s="213"/>
      <c r="D4932" s="213"/>
      <c r="E4932" s="214"/>
      <c r="F4932" s="214"/>
      <c r="G4932" s="214"/>
    </row>
    <row r="4933" spans="1:7" x14ac:dyDescent="0.2">
      <c r="A4933" s="213"/>
      <c r="B4933" s="214"/>
      <c r="C4933" s="213"/>
      <c r="D4933" s="213"/>
      <c r="E4933" s="214"/>
      <c r="F4933" s="214"/>
      <c r="G4933" s="214"/>
    </row>
    <row r="4934" spans="1:7" x14ac:dyDescent="0.2">
      <c r="A4934" s="213"/>
      <c r="B4934" s="214"/>
      <c r="C4934" s="213"/>
      <c r="D4934" s="213"/>
      <c r="E4934" s="214"/>
      <c r="F4934" s="214"/>
      <c r="G4934" s="214"/>
    </row>
    <row r="4935" spans="1:7" x14ac:dyDescent="0.2">
      <c r="A4935" s="213"/>
      <c r="B4935" s="214"/>
      <c r="C4935" s="213"/>
      <c r="D4935" s="213"/>
      <c r="E4935" s="214"/>
      <c r="F4935" s="214"/>
      <c r="G4935" s="214"/>
    </row>
    <row r="4936" spans="1:7" x14ac:dyDescent="0.2">
      <c r="A4936" s="213"/>
      <c r="B4936" s="214"/>
      <c r="C4936" s="213"/>
      <c r="D4936" s="213"/>
      <c r="E4936" s="214"/>
      <c r="F4936" s="214"/>
      <c r="G4936" s="214"/>
    </row>
    <row r="4937" spans="1:7" x14ac:dyDescent="0.2">
      <c r="A4937" s="213"/>
      <c r="B4937" s="214"/>
      <c r="C4937" s="213"/>
      <c r="D4937" s="213"/>
      <c r="E4937" s="214"/>
      <c r="F4937" s="214"/>
      <c r="G4937" s="214"/>
    </row>
    <row r="4938" spans="1:7" x14ac:dyDescent="0.2">
      <c r="A4938" s="213"/>
      <c r="B4938" s="214"/>
      <c r="C4938" s="213"/>
      <c r="D4938" s="213"/>
      <c r="E4938" s="214"/>
      <c r="F4938" s="214"/>
      <c r="G4938" s="214"/>
    </row>
    <row r="4939" spans="1:7" x14ac:dyDescent="0.2">
      <c r="A4939" s="213"/>
      <c r="B4939" s="214"/>
      <c r="C4939" s="213"/>
      <c r="D4939" s="213"/>
      <c r="E4939" s="214"/>
      <c r="F4939" s="214"/>
      <c r="G4939" s="214"/>
    </row>
    <row r="4940" spans="1:7" x14ac:dyDescent="0.2">
      <c r="A4940" s="213"/>
      <c r="B4940" s="214"/>
      <c r="C4940" s="213"/>
      <c r="D4940" s="213"/>
      <c r="E4940" s="214"/>
      <c r="F4940" s="214"/>
      <c r="G4940" s="214"/>
    </row>
    <row r="4941" spans="1:7" x14ac:dyDescent="0.2">
      <c r="A4941" s="213"/>
      <c r="B4941" s="214"/>
      <c r="C4941" s="213"/>
      <c r="D4941" s="213"/>
      <c r="E4941" s="214"/>
      <c r="F4941" s="214"/>
      <c r="G4941" s="214"/>
    </row>
    <row r="4942" spans="1:7" x14ac:dyDescent="0.2">
      <c r="A4942" s="213"/>
      <c r="B4942" s="214"/>
      <c r="C4942" s="213"/>
      <c r="D4942" s="213"/>
      <c r="E4942" s="214"/>
      <c r="F4942" s="214"/>
      <c r="G4942" s="214"/>
    </row>
    <row r="4943" spans="1:7" x14ac:dyDescent="0.2">
      <c r="A4943" s="213"/>
      <c r="B4943" s="214"/>
      <c r="C4943" s="213"/>
      <c r="D4943" s="213"/>
      <c r="E4943" s="214"/>
      <c r="F4943" s="214"/>
      <c r="G4943" s="214"/>
    </row>
    <row r="4944" spans="1:7" x14ac:dyDescent="0.2">
      <c r="A4944" s="213"/>
      <c r="B4944" s="214"/>
      <c r="C4944" s="213"/>
      <c r="D4944" s="213"/>
      <c r="E4944" s="214"/>
      <c r="F4944" s="214"/>
      <c r="G4944" s="214"/>
    </row>
    <row r="4945" spans="1:7" x14ac:dyDescent="0.2">
      <c r="A4945" s="213"/>
      <c r="B4945" s="214"/>
      <c r="C4945" s="213"/>
      <c r="D4945" s="213"/>
      <c r="E4945" s="214"/>
      <c r="F4945" s="214"/>
      <c r="G4945" s="214"/>
    </row>
    <row r="4946" spans="1:7" x14ac:dyDescent="0.2">
      <c r="A4946" s="213"/>
      <c r="B4946" s="214"/>
      <c r="C4946" s="213"/>
      <c r="D4946" s="213"/>
      <c r="E4946" s="214"/>
      <c r="F4946" s="214"/>
      <c r="G4946" s="214"/>
    </row>
    <row r="4947" spans="1:7" x14ac:dyDescent="0.2">
      <c r="A4947" s="213"/>
      <c r="B4947" s="214"/>
      <c r="C4947" s="213"/>
      <c r="D4947" s="213"/>
      <c r="E4947" s="214"/>
      <c r="F4947" s="214"/>
      <c r="G4947" s="214"/>
    </row>
    <row r="4948" spans="1:7" x14ac:dyDescent="0.2">
      <c r="A4948" s="213"/>
      <c r="B4948" s="214"/>
      <c r="C4948" s="213"/>
      <c r="D4948" s="213"/>
      <c r="E4948" s="214"/>
      <c r="F4948" s="214"/>
      <c r="G4948" s="214"/>
    </row>
    <row r="4949" spans="1:7" x14ac:dyDescent="0.2">
      <c r="A4949" s="213"/>
      <c r="B4949" s="214"/>
      <c r="C4949" s="213"/>
      <c r="D4949" s="213"/>
      <c r="E4949" s="214"/>
      <c r="F4949" s="214"/>
      <c r="G4949" s="214"/>
    </row>
    <row r="4950" spans="1:7" x14ac:dyDescent="0.2">
      <c r="A4950" s="213"/>
      <c r="B4950" s="214"/>
      <c r="C4950" s="213"/>
      <c r="D4950" s="213"/>
      <c r="E4950" s="214"/>
      <c r="F4950" s="214"/>
      <c r="G4950" s="214"/>
    </row>
    <row r="4951" spans="1:7" x14ac:dyDescent="0.2">
      <c r="A4951" s="213"/>
      <c r="B4951" s="214"/>
      <c r="C4951" s="213"/>
      <c r="D4951" s="213"/>
      <c r="E4951" s="214"/>
      <c r="F4951" s="214"/>
      <c r="G4951" s="214"/>
    </row>
    <row r="4952" spans="1:7" x14ac:dyDescent="0.2">
      <c r="A4952" s="213"/>
      <c r="B4952" s="214"/>
      <c r="C4952" s="213"/>
      <c r="D4952" s="213"/>
      <c r="E4952" s="214"/>
      <c r="F4952" s="214"/>
      <c r="G4952" s="214"/>
    </row>
    <row r="4953" spans="1:7" x14ac:dyDescent="0.2">
      <c r="A4953" s="213"/>
      <c r="B4953" s="214"/>
      <c r="C4953" s="213"/>
      <c r="D4953" s="213"/>
      <c r="E4953" s="214"/>
      <c r="F4953" s="214"/>
      <c r="G4953" s="214"/>
    </row>
    <row r="4954" spans="1:7" x14ac:dyDescent="0.2">
      <c r="A4954" s="213"/>
      <c r="B4954" s="214"/>
      <c r="C4954" s="213"/>
      <c r="D4954" s="213"/>
      <c r="E4954" s="214"/>
      <c r="F4954" s="214"/>
      <c r="G4954" s="214"/>
    </row>
    <row r="4955" spans="1:7" x14ac:dyDescent="0.2">
      <c r="A4955" s="213"/>
      <c r="B4955" s="214"/>
      <c r="C4955" s="213"/>
      <c r="D4955" s="213"/>
      <c r="E4955" s="214"/>
      <c r="F4955" s="214"/>
      <c r="G4955" s="214"/>
    </row>
    <row r="4956" spans="1:7" x14ac:dyDescent="0.2">
      <c r="A4956" s="213"/>
      <c r="B4956" s="214"/>
      <c r="C4956" s="213"/>
      <c r="D4956" s="213"/>
      <c r="E4956" s="214"/>
      <c r="F4956" s="214"/>
      <c r="G4956" s="214"/>
    </row>
    <row r="4957" spans="1:7" x14ac:dyDescent="0.2">
      <c r="A4957" s="213"/>
      <c r="B4957" s="214"/>
      <c r="C4957" s="213"/>
      <c r="D4957" s="213"/>
      <c r="E4957" s="214"/>
      <c r="F4957" s="214"/>
      <c r="G4957" s="214"/>
    </row>
    <row r="4958" spans="1:7" x14ac:dyDescent="0.2">
      <c r="A4958" s="213"/>
      <c r="B4958" s="214"/>
      <c r="C4958" s="213"/>
      <c r="D4958" s="213"/>
      <c r="E4958" s="214"/>
      <c r="F4958" s="214"/>
      <c r="G4958" s="214"/>
    </row>
    <row r="4959" spans="1:7" x14ac:dyDescent="0.2">
      <c r="A4959" s="213"/>
      <c r="B4959" s="214"/>
      <c r="C4959" s="213"/>
      <c r="D4959" s="213"/>
      <c r="E4959" s="214"/>
      <c r="F4959" s="214"/>
      <c r="G4959" s="214"/>
    </row>
    <row r="4960" spans="1:7" x14ac:dyDescent="0.2">
      <c r="A4960" s="213"/>
      <c r="B4960" s="214"/>
      <c r="C4960" s="213"/>
      <c r="D4960" s="213"/>
      <c r="E4960" s="214"/>
      <c r="F4960" s="214"/>
      <c r="G4960" s="214"/>
    </row>
    <row r="4961" spans="1:7" x14ac:dyDescent="0.2">
      <c r="A4961" s="213"/>
      <c r="B4961" s="214"/>
      <c r="C4961" s="213"/>
      <c r="D4961" s="213"/>
      <c r="E4961" s="214"/>
      <c r="F4961" s="214"/>
      <c r="G4961" s="214"/>
    </row>
    <row r="4962" spans="1:7" x14ac:dyDescent="0.2">
      <c r="A4962" s="213"/>
      <c r="B4962" s="214"/>
      <c r="C4962" s="213"/>
      <c r="D4962" s="213"/>
      <c r="E4962" s="214"/>
      <c r="F4962" s="214"/>
      <c r="G4962" s="214"/>
    </row>
    <row r="4963" spans="1:7" x14ac:dyDescent="0.2">
      <c r="A4963" s="213"/>
      <c r="B4963" s="214"/>
      <c r="C4963" s="213"/>
      <c r="D4963" s="213"/>
      <c r="E4963" s="214"/>
      <c r="F4963" s="214"/>
      <c r="G4963" s="214"/>
    </row>
    <row r="4964" spans="1:7" x14ac:dyDescent="0.2">
      <c r="A4964" s="213"/>
      <c r="B4964" s="214"/>
      <c r="C4964" s="213"/>
      <c r="D4964" s="213"/>
      <c r="E4964" s="214"/>
      <c r="F4964" s="214"/>
      <c r="G4964" s="214"/>
    </row>
    <row r="4965" spans="1:7" x14ac:dyDescent="0.2">
      <c r="A4965" s="213"/>
      <c r="B4965" s="214"/>
      <c r="C4965" s="213"/>
      <c r="D4965" s="213"/>
      <c r="E4965" s="214"/>
      <c r="F4965" s="214"/>
      <c r="G4965" s="214"/>
    </row>
    <row r="4966" spans="1:7" x14ac:dyDescent="0.2">
      <c r="A4966" s="213"/>
      <c r="B4966" s="214"/>
      <c r="C4966" s="213"/>
      <c r="D4966" s="213"/>
      <c r="E4966" s="214"/>
      <c r="F4966" s="214"/>
      <c r="G4966" s="214"/>
    </row>
    <row r="4967" spans="1:7" x14ac:dyDescent="0.2">
      <c r="A4967" s="213"/>
      <c r="B4967" s="214"/>
      <c r="C4967" s="213"/>
      <c r="D4967" s="213"/>
      <c r="E4967" s="214"/>
      <c r="F4967" s="214"/>
      <c r="G4967" s="214"/>
    </row>
    <row r="4968" spans="1:7" x14ac:dyDescent="0.2">
      <c r="A4968" s="213"/>
      <c r="B4968" s="214"/>
      <c r="C4968" s="213"/>
      <c r="D4968" s="213"/>
      <c r="E4968" s="214"/>
      <c r="F4968" s="214"/>
      <c r="G4968" s="214"/>
    </row>
    <row r="4969" spans="1:7" x14ac:dyDescent="0.2">
      <c r="A4969" s="213"/>
      <c r="B4969" s="214"/>
      <c r="C4969" s="213"/>
      <c r="D4969" s="213"/>
      <c r="E4969" s="214"/>
      <c r="F4969" s="214"/>
      <c r="G4969" s="214"/>
    </row>
    <row r="4970" spans="1:7" x14ac:dyDescent="0.2">
      <c r="A4970" s="213"/>
      <c r="B4970" s="214"/>
      <c r="C4970" s="213"/>
      <c r="D4970" s="213"/>
      <c r="E4970" s="214"/>
      <c r="F4970" s="214"/>
      <c r="G4970" s="214"/>
    </row>
    <row r="4971" spans="1:7" x14ac:dyDescent="0.2">
      <c r="A4971" s="213"/>
      <c r="B4971" s="214"/>
      <c r="C4971" s="213"/>
      <c r="D4971" s="213"/>
      <c r="E4971" s="214"/>
      <c r="F4971" s="214"/>
      <c r="G4971" s="214"/>
    </row>
    <row r="4972" spans="1:7" x14ac:dyDescent="0.2">
      <c r="A4972" s="213"/>
      <c r="B4972" s="214"/>
      <c r="C4972" s="213"/>
      <c r="D4972" s="213"/>
      <c r="E4972" s="214"/>
      <c r="F4972" s="214"/>
      <c r="G4972" s="214"/>
    </row>
    <row r="4973" spans="1:7" x14ac:dyDescent="0.2">
      <c r="A4973" s="213"/>
      <c r="B4973" s="214"/>
      <c r="C4973" s="213"/>
      <c r="D4973" s="213"/>
      <c r="E4973" s="214"/>
      <c r="F4973" s="214"/>
      <c r="G4973" s="214"/>
    </row>
    <row r="4974" spans="1:7" x14ac:dyDescent="0.2">
      <c r="A4974" s="213"/>
      <c r="B4974" s="214"/>
      <c r="C4974" s="213"/>
      <c r="D4974" s="213"/>
      <c r="E4974" s="214"/>
      <c r="F4974" s="214"/>
      <c r="G4974" s="214"/>
    </row>
    <row r="4975" spans="1:7" x14ac:dyDescent="0.2">
      <c r="A4975" s="213"/>
      <c r="B4975" s="214"/>
      <c r="C4975" s="213"/>
      <c r="D4975" s="213"/>
      <c r="E4975" s="214"/>
      <c r="F4975" s="214"/>
      <c r="G4975" s="214"/>
    </row>
    <row r="4976" spans="1:7" x14ac:dyDescent="0.2">
      <c r="A4976" s="213"/>
      <c r="B4976" s="214"/>
      <c r="C4976" s="213"/>
      <c r="D4976" s="213"/>
      <c r="E4976" s="214"/>
      <c r="F4976" s="214"/>
      <c r="G4976" s="214"/>
    </row>
    <row r="4977" spans="1:7" x14ac:dyDescent="0.2">
      <c r="A4977" s="213"/>
      <c r="B4977" s="214"/>
      <c r="C4977" s="213"/>
      <c r="D4977" s="213"/>
      <c r="E4977" s="214"/>
      <c r="F4977" s="214"/>
      <c r="G4977" s="214"/>
    </row>
    <row r="4978" spans="1:7" x14ac:dyDescent="0.2">
      <c r="A4978" s="213"/>
      <c r="B4978" s="214"/>
      <c r="C4978" s="213"/>
      <c r="D4978" s="213"/>
      <c r="E4978" s="214"/>
      <c r="F4978" s="214"/>
      <c r="G4978" s="214"/>
    </row>
    <row r="4979" spans="1:7" x14ac:dyDescent="0.2">
      <c r="A4979" s="213"/>
      <c r="B4979" s="214"/>
      <c r="C4979" s="213"/>
      <c r="D4979" s="213"/>
      <c r="E4979" s="214"/>
      <c r="F4979" s="214"/>
      <c r="G4979" s="214"/>
    </row>
    <row r="4980" spans="1:7" x14ac:dyDescent="0.2">
      <c r="A4980" s="213"/>
      <c r="B4980" s="214"/>
      <c r="C4980" s="213"/>
      <c r="D4980" s="213"/>
      <c r="E4980" s="214"/>
      <c r="F4980" s="214"/>
      <c r="G4980" s="214"/>
    </row>
    <row r="4981" spans="1:7" x14ac:dyDescent="0.2">
      <c r="A4981" s="213"/>
      <c r="B4981" s="214"/>
      <c r="C4981" s="213"/>
      <c r="D4981" s="213"/>
      <c r="E4981" s="214"/>
      <c r="F4981" s="214"/>
      <c r="G4981" s="214"/>
    </row>
    <row r="4982" spans="1:7" x14ac:dyDescent="0.2">
      <c r="A4982" s="213"/>
      <c r="B4982" s="214"/>
      <c r="C4982" s="213"/>
      <c r="D4982" s="213"/>
      <c r="E4982" s="214"/>
      <c r="F4982" s="214"/>
      <c r="G4982" s="214"/>
    </row>
    <row r="4983" spans="1:7" x14ac:dyDescent="0.2">
      <c r="A4983" s="213"/>
      <c r="B4983" s="214"/>
      <c r="C4983" s="213"/>
      <c r="D4983" s="213"/>
      <c r="E4983" s="214"/>
      <c r="F4983" s="214"/>
      <c r="G4983" s="214"/>
    </row>
    <row r="4984" spans="1:7" x14ac:dyDescent="0.2">
      <c r="A4984" s="213"/>
      <c r="B4984" s="214"/>
      <c r="C4984" s="213"/>
      <c r="D4984" s="213"/>
      <c r="E4984" s="214"/>
      <c r="F4984" s="214"/>
      <c r="G4984" s="214"/>
    </row>
    <row r="4985" spans="1:7" x14ac:dyDescent="0.2">
      <c r="A4985" s="213"/>
      <c r="B4985" s="214"/>
      <c r="C4985" s="213"/>
      <c r="D4985" s="213"/>
      <c r="E4985" s="214"/>
      <c r="F4985" s="214"/>
      <c r="G4985" s="214"/>
    </row>
    <row r="4986" spans="1:7" x14ac:dyDescent="0.2">
      <c r="A4986" s="213"/>
      <c r="B4986" s="214"/>
      <c r="C4986" s="213"/>
      <c r="D4986" s="213"/>
      <c r="E4986" s="214"/>
      <c r="F4986" s="214"/>
      <c r="G4986" s="214"/>
    </row>
    <row r="4987" spans="1:7" x14ac:dyDescent="0.2">
      <c r="A4987" s="213"/>
      <c r="B4987" s="214"/>
      <c r="C4987" s="213"/>
      <c r="D4987" s="213"/>
      <c r="E4987" s="214"/>
      <c r="F4987" s="214"/>
      <c r="G4987" s="214"/>
    </row>
    <row r="4988" spans="1:7" x14ac:dyDescent="0.2">
      <c r="A4988" s="213"/>
      <c r="B4988" s="214"/>
      <c r="C4988" s="213"/>
      <c r="D4988" s="213"/>
      <c r="E4988" s="214"/>
      <c r="F4988" s="214"/>
      <c r="G4988" s="214"/>
    </row>
    <row r="4989" spans="1:7" x14ac:dyDescent="0.2">
      <c r="A4989" s="213"/>
      <c r="B4989" s="214"/>
      <c r="C4989" s="213"/>
      <c r="D4989" s="213"/>
      <c r="E4989" s="214"/>
      <c r="F4989" s="214"/>
      <c r="G4989" s="214"/>
    </row>
    <row r="4990" spans="1:7" x14ac:dyDescent="0.2">
      <c r="A4990" s="213"/>
      <c r="B4990" s="214"/>
      <c r="C4990" s="213"/>
      <c r="D4990" s="213"/>
      <c r="E4990" s="214"/>
      <c r="F4990" s="214"/>
      <c r="G4990" s="214"/>
    </row>
    <row r="4991" spans="1:7" x14ac:dyDescent="0.2">
      <c r="A4991" s="213"/>
      <c r="B4991" s="214"/>
      <c r="C4991" s="213"/>
      <c r="D4991" s="213"/>
      <c r="E4991" s="214"/>
      <c r="F4991" s="214"/>
      <c r="G4991" s="214"/>
    </row>
    <row r="4992" spans="1:7" x14ac:dyDescent="0.2">
      <c r="A4992" s="213"/>
      <c r="B4992" s="214"/>
      <c r="C4992" s="213"/>
      <c r="D4992" s="213"/>
      <c r="E4992" s="214"/>
      <c r="F4992" s="214"/>
      <c r="G4992" s="214"/>
    </row>
    <row r="4993" spans="1:7" x14ac:dyDescent="0.2">
      <c r="A4993" s="213"/>
      <c r="B4993" s="214"/>
      <c r="C4993" s="213"/>
      <c r="D4993" s="213"/>
      <c r="E4993" s="214"/>
      <c r="F4993" s="214"/>
      <c r="G4993" s="214"/>
    </row>
    <row r="4994" spans="1:7" x14ac:dyDescent="0.2">
      <c r="A4994" s="213"/>
      <c r="B4994" s="214"/>
      <c r="C4994" s="213"/>
      <c r="D4994" s="213"/>
      <c r="E4994" s="214"/>
      <c r="F4994" s="214"/>
      <c r="G4994" s="214"/>
    </row>
    <row r="4995" spans="1:7" x14ac:dyDescent="0.2">
      <c r="A4995" s="213"/>
      <c r="B4995" s="214"/>
      <c r="C4995" s="213"/>
      <c r="D4995" s="213"/>
      <c r="E4995" s="214"/>
      <c r="F4995" s="214"/>
      <c r="G4995" s="214"/>
    </row>
    <row r="4996" spans="1:7" x14ac:dyDescent="0.2">
      <c r="A4996" s="213"/>
      <c r="B4996" s="214"/>
      <c r="C4996" s="213"/>
      <c r="D4996" s="213"/>
      <c r="E4996" s="214"/>
      <c r="F4996" s="214"/>
      <c r="G4996" s="214"/>
    </row>
    <row r="4997" spans="1:7" x14ac:dyDescent="0.2">
      <c r="A4997" s="213"/>
      <c r="B4997" s="214"/>
      <c r="C4997" s="213"/>
      <c r="D4997" s="213"/>
      <c r="E4997" s="214"/>
      <c r="F4997" s="214"/>
      <c r="G4997" s="214"/>
    </row>
    <row r="4998" spans="1:7" x14ac:dyDescent="0.2">
      <c r="A4998" s="213"/>
      <c r="B4998" s="214"/>
      <c r="C4998" s="213"/>
      <c r="D4998" s="213"/>
      <c r="E4998" s="214"/>
      <c r="F4998" s="214"/>
      <c r="G4998" s="214"/>
    </row>
    <row r="4999" spans="1:7" x14ac:dyDescent="0.2">
      <c r="A4999" s="213"/>
      <c r="B4999" s="214"/>
      <c r="C4999" s="213"/>
      <c r="D4999" s="213"/>
      <c r="E4999" s="214"/>
      <c r="F4999" s="214"/>
      <c r="G4999" s="214"/>
    </row>
    <row r="5000" spans="1:7" x14ac:dyDescent="0.2">
      <c r="A5000" s="213"/>
      <c r="B5000" s="214"/>
      <c r="C5000" s="213"/>
      <c r="D5000" s="213"/>
      <c r="E5000" s="214"/>
      <c r="F5000" s="214"/>
      <c r="G5000" s="214"/>
    </row>
    <row r="5001" spans="1:7" x14ac:dyDescent="0.2">
      <c r="A5001" s="213"/>
      <c r="B5001" s="214"/>
      <c r="C5001" s="213"/>
      <c r="D5001" s="213"/>
      <c r="E5001" s="214"/>
      <c r="F5001" s="214"/>
      <c r="G5001" s="214"/>
    </row>
    <row r="5002" spans="1:7" x14ac:dyDescent="0.2">
      <c r="A5002" s="213"/>
      <c r="B5002" s="214"/>
      <c r="C5002" s="213"/>
      <c r="D5002" s="213"/>
      <c r="E5002" s="214"/>
      <c r="F5002" s="214"/>
      <c r="G5002" s="214"/>
    </row>
    <row r="5003" spans="1:7" x14ac:dyDescent="0.2">
      <c r="A5003" s="213"/>
      <c r="B5003" s="214"/>
      <c r="C5003" s="213"/>
      <c r="D5003" s="213"/>
      <c r="E5003" s="214"/>
      <c r="F5003" s="214"/>
      <c r="G5003" s="214"/>
    </row>
    <row r="5004" spans="1:7" x14ac:dyDescent="0.2">
      <c r="A5004" s="213"/>
      <c r="B5004" s="214"/>
      <c r="C5004" s="213"/>
      <c r="D5004" s="213"/>
      <c r="E5004" s="214"/>
      <c r="F5004" s="214"/>
      <c r="G5004" s="214"/>
    </row>
    <row r="5005" spans="1:7" x14ac:dyDescent="0.2">
      <c r="A5005" s="213"/>
      <c r="B5005" s="214"/>
      <c r="C5005" s="213"/>
      <c r="D5005" s="213"/>
      <c r="E5005" s="214"/>
      <c r="F5005" s="214"/>
      <c r="G5005" s="214"/>
    </row>
    <row r="5006" spans="1:7" x14ac:dyDescent="0.2">
      <c r="A5006" s="213"/>
      <c r="B5006" s="214"/>
      <c r="C5006" s="213"/>
      <c r="D5006" s="213"/>
      <c r="E5006" s="214"/>
      <c r="F5006" s="214"/>
      <c r="G5006" s="214"/>
    </row>
    <row r="5007" spans="1:7" x14ac:dyDescent="0.2">
      <c r="A5007" s="213"/>
      <c r="B5007" s="214"/>
      <c r="C5007" s="213"/>
      <c r="D5007" s="213"/>
      <c r="E5007" s="214"/>
      <c r="F5007" s="214"/>
      <c r="G5007" s="214"/>
    </row>
    <row r="5008" spans="1:7" x14ac:dyDescent="0.2">
      <c r="A5008" s="213"/>
      <c r="B5008" s="214"/>
      <c r="C5008" s="213"/>
      <c r="D5008" s="213"/>
      <c r="E5008" s="214"/>
      <c r="F5008" s="214"/>
      <c r="G5008" s="214"/>
    </row>
    <row r="5009" spans="1:7" x14ac:dyDescent="0.2">
      <c r="A5009" s="213"/>
      <c r="B5009" s="214"/>
      <c r="C5009" s="213"/>
      <c r="D5009" s="213"/>
      <c r="E5009" s="214"/>
      <c r="F5009" s="214"/>
      <c r="G5009" s="214"/>
    </row>
    <row r="5010" spans="1:7" x14ac:dyDescent="0.2">
      <c r="A5010" s="213"/>
      <c r="B5010" s="214"/>
      <c r="C5010" s="213"/>
      <c r="D5010" s="213"/>
      <c r="E5010" s="214"/>
      <c r="F5010" s="214"/>
      <c r="G5010" s="214"/>
    </row>
    <row r="5011" spans="1:7" x14ac:dyDescent="0.2">
      <c r="A5011" s="213"/>
      <c r="B5011" s="214"/>
      <c r="C5011" s="213"/>
      <c r="D5011" s="213"/>
      <c r="E5011" s="214"/>
      <c r="F5011" s="214"/>
      <c r="G5011" s="214"/>
    </row>
    <row r="5012" spans="1:7" x14ac:dyDescent="0.2">
      <c r="A5012" s="213"/>
      <c r="B5012" s="214"/>
      <c r="C5012" s="213"/>
      <c r="D5012" s="213"/>
      <c r="E5012" s="214"/>
      <c r="F5012" s="214"/>
      <c r="G5012" s="214"/>
    </row>
    <row r="5013" spans="1:7" x14ac:dyDescent="0.2">
      <c r="A5013" s="213"/>
      <c r="B5013" s="214"/>
      <c r="C5013" s="213"/>
      <c r="D5013" s="213"/>
      <c r="E5013" s="214"/>
      <c r="F5013" s="214"/>
      <c r="G5013" s="214"/>
    </row>
    <row r="5014" spans="1:7" x14ac:dyDescent="0.2">
      <c r="A5014" s="213"/>
      <c r="B5014" s="214"/>
      <c r="C5014" s="213"/>
      <c r="D5014" s="213"/>
      <c r="E5014" s="214"/>
      <c r="F5014" s="214"/>
      <c r="G5014" s="214"/>
    </row>
    <row r="5015" spans="1:7" x14ac:dyDescent="0.2">
      <c r="A5015" s="213"/>
      <c r="B5015" s="214"/>
      <c r="C5015" s="213"/>
      <c r="D5015" s="213"/>
      <c r="E5015" s="214"/>
      <c r="F5015" s="214"/>
      <c r="G5015" s="214"/>
    </row>
    <row r="5016" spans="1:7" x14ac:dyDescent="0.2">
      <c r="A5016" s="213"/>
      <c r="B5016" s="214"/>
      <c r="C5016" s="213"/>
      <c r="D5016" s="213"/>
      <c r="E5016" s="214"/>
      <c r="F5016" s="214"/>
      <c r="G5016" s="214"/>
    </row>
    <row r="5017" spans="1:7" x14ac:dyDescent="0.2">
      <c r="A5017" s="213"/>
      <c r="B5017" s="214"/>
      <c r="C5017" s="213"/>
      <c r="D5017" s="213"/>
      <c r="E5017" s="214"/>
      <c r="F5017" s="214"/>
      <c r="G5017" s="214"/>
    </row>
    <row r="5018" spans="1:7" x14ac:dyDescent="0.2">
      <c r="A5018" s="213"/>
      <c r="B5018" s="214"/>
      <c r="C5018" s="213"/>
      <c r="D5018" s="213"/>
      <c r="E5018" s="214"/>
      <c r="F5018" s="214"/>
      <c r="G5018" s="214"/>
    </row>
    <row r="5019" spans="1:7" x14ac:dyDescent="0.2">
      <c r="A5019" s="213"/>
      <c r="B5019" s="214"/>
      <c r="C5019" s="213"/>
      <c r="D5019" s="213"/>
      <c r="E5019" s="214"/>
      <c r="F5019" s="214"/>
      <c r="G5019" s="214"/>
    </row>
    <row r="5020" spans="1:7" x14ac:dyDescent="0.2">
      <c r="A5020" s="213"/>
      <c r="B5020" s="214"/>
      <c r="C5020" s="213"/>
      <c r="D5020" s="213"/>
      <c r="E5020" s="214"/>
      <c r="F5020" s="214"/>
      <c r="G5020" s="214"/>
    </row>
    <row r="5021" spans="1:7" x14ac:dyDescent="0.2">
      <c r="A5021" s="213"/>
      <c r="B5021" s="214"/>
      <c r="C5021" s="213"/>
      <c r="D5021" s="213"/>
      <c r="E5021" s="214"/>
      <c r="F5021" s="214"/>
      <c r="G5021" s="214"/>
    </row>
    <row r="5022" spans="1:7" x14ac:dyDescent="0.2">
      <c r="A5022" s="213"/>
      <c r="B5022" s="214"/>
      <c r="C5022" s="213"/>
      <c r="D5022" s="213"/>
      <c r="E5022" s="214"/>
      <c r="F5022" s="214"/>
      <c r="G5022" s="214"/>
    </row>
    <row r="5023" spans="1:7" x14ac:dyDescent="0.2">
      <c r="A5023" s="213"/>
      <c r="B5023" s="214"/>
      <c r="C5023" s="213"/>
      <c r="D5023" s="213"/>
      <c r="E5023" s="214"/>
      <c r="F5023" s="214"/>
      <c r="G5023" s="214"/>
    </row>
    <row r="5024" spans="1:7" x14ac:dyDescent="0.2">
      <c r="A5024" s="213"/>
      <c r="B5024" s="214"/>
      <c r="C5024" s="213"/>
      <c r="D5024" s="213"/>
      <c r="E5024" s="214"/>
      <c r="F5024" s="214"/>
      <c r="G5024" s="214"/>
    </row>
    <row r="5025" spans="1:7" x14ac:dyDescent="0.2">
      <c r="A5025" s="213"/>
      <c r="B5025" s="214"/>
      <c r="C5025" s="213"/>
      <c r="D5025" s="213"/>
      <c r="E5025" s="214"/>
      <c r="F5025" s="214"/>
      <c r="G5025" s="214"/>
    </row>
    <row r="5026" spans="1:7" x14ac:dyDescent="0.2">
      <c r="A5026" s="213"/>
      <c r="B5026" s="214"/>
      <c r="C5026" s="213"/>
      <c r="D5026" s="213"/>
      <c r="E5026" s="214"/>
      <c r="F5026" s="214"/>
      <c r="G5026" s="214"/>
    </row>
    <row r="5027" spans="1:7" x14ac:dyDescent="0.2">
      <c r="A5027" s="213"/>
      <c r="B5027" s="214"/>
      <c r="C5027" s="213"/>
      <c r="D5027" s="213"/>
      <c r="E5027" s="214"/>
      <c r="F5027" s="214"/>
      <c r="G5027" s="214"/>
    </row>
    <row r="5028" spans="1:7" x14ac:dyDescent="0.2">
      <c r="A5028" s="213"/>
      <c r="B5028" s="214"/>
      <c r="C5028" s="213"/>
      <c r="D5028" s="213"/>
      <c r="E5028" s="214"/>
      <c r="F5028" s="214"/>
      <c r="G5028" s="214"/>
    </row>
    <row r="5029" spans="1:7" x14ac:dyDescent="0.2">
      <c r="A5029" s="213"/>
      <c r="B5029" s="214"/>
      <c r="C5029" s="213"/>
      <c r="D5029" s="213"/>
      <c r="E5029" s="214"/>
      <c r="F5029" s="214"/>
      <c r="G5029" s="214"/>
    </row>
    <row r="5030" spans="1:7" x14ac:dyDescent="0.2">
      <c r="A5030" s="213"/>
      <c r="B5030" s="214"/>
      <c r="C5030" s="213"/>
      <c r="D5030" s="213"/>
      <c r="E5030" s="214"/>
      <c r="F5030" s="214"/>
      <c r="G5030" s="214"/>
    </row>
    <row r="5031" spans="1:7" x14ac:dyDescent="0.2">
      <c r="A5031" s="213"/>
      <c r="B5031" s="214"/>
      <c r="C5031" s="213"/>
      <c r="D5031" s="213"/>
      <c r="E5031" s="214"/>
      <c r="F5031" s="214"/>
      <c r="G5031" s="214"/>
    </row>
    <row r="5032" spans="1:7" x14ac:dyDescent="0.2">
      <c r="A5032" s="213"/>
      <c r="B5032" s="214"/>
      <c r="C5032" s="213"/>
      <c r="D5032" s="213"/>
      <c r="E5032" s="214"/>
      <c r="F5032" s="214"/>
      <c r="G5032" s="214"/>
    </row>
    <row r="5033" spans="1:7" x14ac:dyDescent="0.2">
      <c r="A5033" s="213"/>
      <c r="B5033" s="214"/>
      <c r="C5033" s="213"/>
      <c r="D5033" s="213"/>
      <c r="E5033" s="214"/>
      <c r="F5033" s="214"/>
      <c r="G5033" s="214"/>
    </row>
    <row r="5034" spans="1:7" x14ac:dyDescent="0.2">
      <c r="A5034" s="213"/>
      <c r="B5034" s="214"/>
      <c r="C5034" s="213"/>
      <c r="D5034" s="213"/>
      <c r="E5034" s="214"/>
      <c r="F5034" s="214"/>
      <c r="G5034" s="214"/>
    </row>
    <row r="5035" spans="1:7" x14ac:dyDescent="0.2">
      <c r="A5035" s="213"/>
      <c r="B5035" s="214"/>
      <c r="C5035" s="213"/>
      <c r="D5035" s="213"/>
      <c r="E5035" s="214"/>
      <c r="F5035" s="214"/>
      <c r="G5035" s="214"/>
    </row>
    <row r="5036" spans="1:7" x14ac:dyDescent="0.2">
      <c r="A5036" s="213"/>
      <c r="B5036" s="214"/>
      <c r="C5036" s="213"/>
      <c r="D5036" s="213"/>
      <c r="E5036" s="214"/>
      <c r="F5036" s="214"/>
      <c r="G5036" s="214"/>
    </row>
    <row r="5037" spans="1:7" x14ac:dyDescent="0.2">
      <c r="A5037" s="213"/>
      <c r="B5037" s="214"/>
      <c r="C5037" s="213"/>
      <c r="D5037" s="213"/>
      <c r="E5037" s="214"/>
      <c r="F5037" s="214"/>
      <c r="G5037" s="214"/>
    </row>
    <row r="5038" spans="1:7" x14ac:dyDescent="0.2">
      <c r="A5038" s="213"/>
      <c r="B5038" s="214"/>
      <c r="C5038" s="213"/>
      <c r="D5038" s="213"/>
      <c r="E5038" s="214"/>
      <c r="F5038" s="214"/>
      <c r="G5038" s="214"/>
    </row>
    <row r="5039" spans="1:7" x14ac:dyDescent="0.2">
      <c r="A5039" s="213"/>
      <c r="B5039" s="214"/>
      <c r="C5039" s="213"/>
      <c r="D5039" s="213"/>
      <c r="E5039" s="214"/>
      <c r="F5039" s="214"/>
      <c r="G5039" s="214"/>
    </row>
    <row r="5040" spans="1:7" x14ac:dyDescent="0.2">
      <c r="A5040" s="213"/>
      <c r="B5040" s="214"/>
      <c r="C5040" s="213"/>
      <c r="D5040" s="213"/>
      <c r="E5040" s="214"/>
      <c r="F5040" s="214"/>
      <c r="G5040" s="214"/>
    </row>
    <row r="5041" spans="1:7" x14ac:dyDescent="0.2">
      <c r="A5041" s="213"/>
      <c r="B5041" s="214"/>
      <c r="C5041" s="213"/>
      <c r="D5041" s="213"/>
      <c r="E5041" s="214"/>
      <c r="F5041" s="214"/>
      <c r="G5041" s="214"/>
    </row>
    <row r="5042" spans="1:7" x14ac:dyDescent="0.2">
      <c r="A5042" s="213"/>
      <c r="B5042" s="214"/>
      <c r="C5042" s="213"/>
      <c r="D5042" s="213"/>
      <c r="E5042" s="214"/>
      <c r="F5042" s="214"/>
      <c r="G5042" s="214"/>
    </row>
    <row r="5043" spans="1:7" x14ac:dyDescent="0.2">
      <c r="A5043" s="213"/>
      <c r="B5043" s="214"/>
      <c r="C5043" s="213"/>
      <c r="D5043" s="213"/>
      <c r="E5043" s="214"/>
      <c r="F5043" s="214"/>
      <c r="G5043" s="214"/>
    </row>
    <row r="5044" spans="1:7" x14ac:dyDescent="0.2">
      <c r="A5044" s="213"/>
      <c r="B5044" s="214"/>
      <c r="C5044" s="213"/>
      <c r="D5044" s="213"/>
      <c r="E5044" s="214"/>
      <c r="F5044" s="214"/>
      <c r="G5044" s="214"/>
    </row>
    <row r="5045" spans="1:7" x14ac:dyDescent="0.2">
      <c r="A5045" s="213"/>
      <c r="B5045" s="214"/>
      <c r="C5045" s="213"/>
      <c r="D5045" s="213"/>
      <c r="E5045" s="214"/>
      <c r="F5045" s="214"/>
      <c r="G5045" s="214"/>
    </row>
    <row r="5046" spans="1:7" x14ac:dyDescent="0.2">
      <c r="A5046" s="213"/>
      <c r="B5046" s="214"/>
      <c r="C5046" s="213"/>
      <c r="D5046" s="213"/>
      <c r="E5046" s="214"/>
      <c r="F5046" s="214"/>
      <c r="G5046" s="214"/>
    </row>
    <row r="5047" spans="1:7" x14ac:dyDescent="0.2">
      <c r="A5047" s="213"/>
      <c r="B5047" s="214"/>
      <c r="C5047" s="213"/>
      <c r="D5047" s="213"/>
      <c r="E5047" s="214"/>
      <c r="F5047" s="214"/>
      <c r="G5047" s="214"/>
    </row>
    <row r="5048" spans="1:7" x14ac:dyDescent="0.2">
      <c r="A5048" s="213"/>
      <c r="B5048" s="214"/>
      <c r="C5048" s="213"/>
      <c r="D5048" s="213"/>
      <c r="E5048" s="214"/>
      <c r="F5048" s="214"/>
      <c r="G5048" s="214"/>
    </row>
    <row r="5049" spans="1:7" x14ac:dyDescent="0.2">
      <c r="A5049" s="213"/>
      <c r="B5049" s="214"/>
      <c r="C5049" s="213"/>
      <c r="D5049" s="213"/>
      <c r="E5049" s="214"/>
      <c r="F5049" s="214"/>
      <c r="G5049" s="214"/>
    </row>
    <row r="5050" spans="1:7" x14ac:dyDescent="0.2">
      <c r="A5050" s="213"/>
      <c r="B5050" s="214"/>
      <c r="C5050" s="213"/>
      <c r="D5050" s="213"/>
      <c r="E5050" s="214"/>
      <c r="F5050" s="214"/>
      <c r="G5050" s="214"/>
    </row>
    <row r="5051" spans="1:7" x14ac:dyDescent="0.2">
      <c r="A5051" s="213"/>
      <c r="B5051" s="214"/>
      <c r="C5051" s="213"/>
      <c r="D5051" s="213"/>
      <c r="E5051" s="214"/>
      <c r="F5051" s="214"/>
      <c r="G5051" s="214"/>
    </row>
    <row r="5052" spans="1:7" x14ac:dyDescent="0.2">
      <c r="A5052" s="213"/>
      <c r="B5052" s="214"/>
      <c r="C5052" s="213"/>
      <c r="D5052" s="213"/>
      <c r="E5052" s="214"/>
      <c r="F5052" s="214"/>
      <c r="G5052" s="214"/>
    </row>
    <row r="5053" spans="1:7" x14ac:dyDescent="0.2">
      <c r="A5053" s="213"/>
      <c r="B5053" s="214"/>
      <c r="C5053" s="213"/>
      <c r="D5053" s="213"/>
      <c r="E5053" s="214"/>
      <c r="F5053" s="214"/>
      <c r="G5053" s="214"/>
    </row>
    <row r="5054" spans="1:7" x14ac:dyDescent="0.2">
      <c r="A5054" s="213"/>
      <c r="B5054" s="214"/>
      <c r="C5054" s="213"/>
      <c r="D5054" s="213"/>
      <c r="E5054" s="214"/>
      <c r="F5054" s="214"/>
      <c r="G5054" s="214"/>
    </row>
    <row r="5055" spans="1:7" x14ac:dyDescent="0.2">
      <c r="A5055" s="213"/>
      <c r="B5055" s="214"/>
      <c r="C5055" s="213"/>
      <c r="D5055" s="213"/>
      <c r="E5055" s="214"/>
      <c r="F5055" s="214"/>
      <c r="G5055" s="214"/>
    </row>
    <row r="5056" spans="1:7" x14ac:dyDescent="0.2">
      <c r="A5056" s="213"/>
      <c r="B5056" s="214"/>
      <c r="C5056" s="213"/>
      <c r="D5056" s="213"/>
      <c r="E5056" s="214"/>
      <c r="F5056" s="214"/>
      <c r="G5056" s="214"/>
    </row>
    <row r="5057" spans="1:7" x14ac:dyDescent="0.2">
      <c r="A5057" s="213"/>
      <c r="B5057" s="214"/>
      <c r="C5057" s="213"/>
      <c r="D5057" s="213"/>
      <c r="E5057" s="214"/>
      <c r="F5057" s="214"/>
      <c r="G5057" s="214"/>
    </row>
    <row r="5058" spans="1:7" x14ac:dyDescent="0.2">
      <c r="A5058" s="213"/>
      <c r="B5058" s="214"/>
      <c r="C5058" s="213"/>
      <c r="D5058" s="213"/>
      <c r="E5058" s="214"/>
      <c r="F5058" s="214"/>
      <c r="G5058" s="214"/>
    </row>
    <row r="5059" spans="1:7" x14ac:dyDescent="0.2">
      <c r="A5059" s="213"/>
      <c r="B5059" s="214"/>
      <c r="C5059" s="213"/>
      <c r="D5059" s="213"/>
      <c r="E5059" s="214"/>
      <c r="F5059" s="214"/>
      <c r="G5059" s="214"/>
    </row>
    <row r="5060" spans="1:7" x14ac:dyDescent="0.2">
      <c r="A5060" s="213"/>
      <c r="B5060" s="214"/>
      <c r="C5060" s="213"/>
      <c r="D5060" s="213"/>
      <c r="E5060" s="214"/>
      <c r="F5060" s="214"/>
      <c r="G5060" s="214"/>
    </row>
    <row r="5061" spans="1:7" x14ac:dyDescent="0.2">
      <c r="A5061" s="213"/>
      <c r="B5061" s="214"/>
      <c r="C5061" s="213"/>
      <c r="D5061" s="213"/>
      <c r="E5061" s="214"/>
      <c r="F5061" s="214"/>
      <c r="G5061" s="214"/>
    </row>
    <row r="5062" spans="1:7" x14ac:dyDescent="0.2">
      <c r="A5062" s="213"/>
      <c r="B5062" s="214"/>
      <c r="C5062" s="213"/>
      <c r="D5062" s="213"/>
      <c r="E5062" s="214"/>
      <c r="F5062" s="214"/>
      <c r="G5062" s="214"/>
    </row>
    <row r="5063" spans="1:7" x14ac:dyDescent="0.2">
      <c r="A5063" s="213"/>
      <c r="B5063" s="214"/>
      <c r="C5063" s="213"/>
      <c r="D5063" s="213"/>
      <c r="E5063" s="214"/>
      <c r="F5063" s="214"/>
      <c r="G5063" s="214"/>
    </row>
    <row r="5064" spans="1:7" x14ac:dyDescent="0.2">
      <c r="A5064" s="213"/>
      <c r="B5064" s="214"/>
      <c r="C5064" s="213"/>
      <c r="D5064" s="213"/>
      <c r="E5064" s="214"/>
      <c r="F5064" s="214"/>
      <c r="G5064" s="214"/>
    </row>
    <row r="5065" spans="1:7" x14ac:dyDescent="0.2">
      <c r="A5065" s="213"/>
      <c r="B5065" s="214"/>
      <c r="C5065" s="213"/>
      <c r="D5065" s="213"/>
      <c r="E5065" s="214"/>
      <c r="F5065" s="214"/>
      <c r="G5065" s="214"/>
    </row>
    <row r="5066" spans="1:7" x14ac:dyDescent="0.2">
      <c r="A5066" s="213"/>
      <c r="B5066" s="214"/>
      <c r="C5066" s="213"/>
      <c r="D5066" s="213"/>
      <c r="E5066" s="214"/>
      <c r="F5066" s="214"/>
      <c r="G5066" s="214"/>
    </row>
    <row r="5067" spans="1:7" x14ac:dyDescent="0.2">
      <c r="A5067" s="213"/>
      <c r="B5067" s="214"/>
      <c r="C5067" s="213"/>
      <c r="D5067" s="213"/>
      <c r="E5067" s="214"/>
      <c r="F5067" s="214"/>
      <c r="G5067" s="214"/>
    </row>
    <row r="5068" spans="1:7" x14ac:dyDescent="0.2">
      <c r="A5068" s="213"/>
      <c r="B5068" s="214"/>
      <c r="C5068" s="213"/>
      <c r="D5068" s="213"/>
      <c r="E5068" s="214"/>
      <c r="F5068" s="214"/>
      <c r="G5068" s="214"/>
    </row>
    <row r="5069" spans="1:7" x14ac:dyDescent="0.2">
      <c r="A5069" s="213"/>
      <c r="B5069" s="214"/>
      <c r="C5069" s="213"/>
      <c r="D5069" s="213"/>
      <c r="E5069" s="214"/>
      <c r="F5069" s="214"/>
      <c r="G5069" s="214"/>
    </row>
    <row r="5070" spans="1:7" x14ac:dyDescent="0.2">
      <c r="A5070" s="213"/>
      <c r="B5070" s="214"/>
      <c r="C5070" s="213"/>
      <c r="D5070" s="213"/>
      <c r="E5070" s="214"/>
      <c r="F5070" s="214"/>
      <c r="G5070" s="214"/>
    </row>
    <row r="5071" spans="1:7" x14ac:dyDescent="0.2">
      <c r="A5071" s="213"/>
      <c r="B5071" s="214"/>
      <c r="C5071" s="213"/>
      <c r="D5071" s="213"/>
      <c r="E5071" s="214"/>
      <c r="F5071" s="214"/>
      <c r="G5071" s="214"/>
    </row>
    <row r="5072" spans="1:7" x14ac:dyDescent="0.2">
      <c r="A5072" s="213"/>
      <c r="B5072" s="214"/>
      <c r="C5072" s="213"/>
      <c r="D5072" s="213"/>
      <c r="E5072" s="214"/>
      <c r="F5072" s="214"/>
      <c r="G5072" s="214"/>
    </row>
    <row r="5073" spans="1:7" x14ac:dyDescent="0.2">
      <c r="A5073" s="213"/>
      <c r="B5073" s="214"/>
      <c r="C5073" s="213"/>
      <c r="D5073" s="213"/>
      <c r="E5073" s="214"/>
      <c r="F5073" s="214"/>
      <c r="G5073" s="214"/>
    </row>
    <row r="5074" spans="1:7" x14ac:dyDescent="0.2">
      <c r="A5074" s="213"/>
      <c r="B5074" s="214"/>
      <c r="C5074" s="213"/>
      <c r="D5074" s="213"/>
      <c r="E5074" s="214"/>
      <c r="F5074" s="214"/>
      <c r="G5074" s="214"/>
    </row>
    <row r="5075" spans="1:7" x14ac:dyDescent="0.2">
      <c r="A5075" s="213"/>
      <c r="B5075" s="214"/>
      <c r="C5075" s="213"/>
      <c r="D5075" s="213"/>
      <c r="E5075" s="214"/>
      <c r="F5075" s="214"/>
      <c r="G5075" s="214"/>
    </row>
    <row r="5076" spans="1:7" x14ac:dyDescent="0.2">
      <c r="A5076" s="213"/>
      <c r="B5076" s="214"/>
      <c r="C5076" s="213"/>
      <c r="D5076" s="213"/>
      <c r="E5076" s="214"/>
      <c r="F5076" s="214"/>
      <c r="G5076" s="214"/>
    </row>
    <row r="5077" spans="1:7" x14ac:dyDescent="0.2">
      <c r="A5077" s="213"/>
      <c r="B5077" s="214"/>
      <c r="C5077" s="213"/>
      <c r="D5077" s="213"/>
      <c r="E5077" s="214"/>
      <c r="F5077" s="214"/>
      <c r="G5077" s="214"/>
    </row>
    <row r="5078" spans="1:7" x14ac:dyDescent="0.2">
      <c r="A5078" s="213"/>
      <c r="B5078" s="214"/>
      <c r="C5078" s="213"/>
      <c r="D5078" s="213"/>
      <c r="E5078" s="214"/>
      <c r="F5078" s="214"/>
      <c r="G5078" s="214"/>
    </row>
    <row r="5079" spans="1:7" x14ac:dyDescent="0.2">
      <c r="A5079" s="213"/>
      <c r="B5079" s="214"/>
      <c r="C5079" s="213"/>
      <c r="D5079" s="213"/>
      <c r="E5079" s="214"/>
      <c r="F5079" s="214"/>
      <c r="G5079" s="214"/>
    </row>
    <row r="5080" spans="1:7" x14ac:dyDescent="0.2">
      <c r="A5080" s="213"/>
      <c r="B5080" s="214"/>
      <c r="C5080" s="213"/>
      <c r="D5080" s="213"/>
      <c r="E5080" s="214"/>
      <c r="F5080" s="214"/>
      <c r="G5080" s="214"/>
    </row>
    <row r="5081" spans="1:7" x14ac:dyDescent="0.2">
      <c r="A5081" s="213"/>
      <c r="B5081" s="214"/>
      <c r="C5081" s="213"/>
      <c r="D5081" s="213"/>
      <c r="E5081" s="214"/>
      <c r="F5081" s="214"/>
      <c r="G5081" s="214"/>
    </row>
    <row r="5082" spans="1:7" x14ac:dyDescent="0.2">
      <c r="A5082" s="213"/>
      <c r="B5082" s="214"/>
      <c r="C5082" s="213"/>
      <c r="D5082" s="213"/>
      <c r="E5082" s="214"/>
      <c r="F5082" s="214"/>
      <c r="G5082" s="214"/>
    </row>
    <row r="5083" spans="1:7" x14ac:dyDescent="0.2">
      <c r="A5083" s="213"/>
      <c r="B5083" s="214"/>
      <c r="C5083" s="213"/>
      <c r="D5083" s="213"/>
      <c r="E5083" s="214"/>
      <c r="F5083" s="214"/>
      <c r="G5083" s="214"/>
    </row>
    <row r="5084" spans="1:7" x14ac:dyDescent="0.2">
      <c r="A5084" s="213"/>
      <c r="B5084" s="214"/>
      <c r="C5084" s="213"/>
      <c r="D5084" s="213"/>
      <c r="E5084" s="214"/>
      <c r="F5084" s="214"/>
      <c r="G5084" s="214"/>
    </row>
    <row r="5085" spans="1:7" x14ac:dyDescent="0.2">
      <c r="A5085" s="213"/>
      <c r="B5085" s="214"/>
      <c r="C5085" s="213"/>
      <c r="D5085" s="213"/>
      <c r="E5085" s="214"/>
      <c r="F5085" s="214"/>
      <c r="G5085" s="214"/>
    </row>
    <row r="5086" spans="1:7" x14ac:dyDescent="0.2">
      <c r="A5086" s="213"/>
      <c r="B5086" s="214"/>
      <c r="C5086" s="213"/>
      <c r="D5086" s="213"/>
      <c r="E5086" s="214"/>
      <c r="F5086" s="214"/>
      <c r="G5086" s="214"/>
    </row>
    <row r="5087" spans="1:7" x14ac:dyDescent="0.2">
      <c r="A5087" s="213"/>
      <c r="B5087" s="214"/>
      <c r="C5087" s="213"/>
      <c r="D5087" s="213"/>
      <c r="E5087" s="214"/>
      <c r="F5087" s="214"/>
      <c r="G5087" s="214"/>
    </row>
    <row r="5088" spans="1:7" x14ac:dyDescent="0.2">
      <c r="A5088" s="213"/>
      <c r="B5088" s="214"/>
      <c r="C5088" s="213"/>
      <c r="D5088" s="213"/>
      <c r="E5088" s="214"/>
      <c r="F5088" s="214"/>
      <c r="G5088" s="214"/>
    </row>
    <row r="5089" spans="1:7" x14ac:dyDescent="0.2">
      <c r="A5089" s="213"/>
      <c r="B5089" s="214"/>
      <c r="C5089" s="213"/>
      <c r="D5089" s="213"/>
      <c r="E5089" s="214"/>
      <c r="F5089" s="214"/>
      <c r="G5089" s="214"/>
    </row>
    <row r="5090" spans="1:7" x14ac:dyDescent="0.2">
      <c r="A5090" s="213"/>
      <c r="B5090" s="214"/>
      <c r="C5090" s="213"/>
      <c r="D5090" s="213"/>
      <c r="E5090" s="214"/>
      <c r="F5090" s="214"/>
      <c r="G5090" s="214"/>
    </row>
    <row r="5091" spans="1:7" x14ac:dyDescent="0.2">
      <c r="A5091" s="213"/>
      <c r="B5091" s="214"/>
      <c r="C5091" s="213"/>
      <c r="D5091" s="213"/>
      <c r="E5091" s="214"/>
      <c r="F5091" s="214"/>
      <c r="G5091" s="214"/>
    </row>
    <row r="5092" spans="1:7" x14ac:dyDescent="0.2">
      <c r="A5092" s="213"/>
      <c r="B5092" s="214"/>
      <c r="C5092" s="213"/>
      <c r="D5092" s="213"/>
      <c r="E5092" s="214"/>
      <c r="F5092" s="214"/>
      <c r="G5092" s="214"/>
    </row>
    <row r="5093" spans="1:7" x14ac:dyDescent="0.2">
      <c r="A5093" s="213"/>
      <c r="B5093" s="214"/>
      <c r="C5093" s="213"/>
      <c r="D5093" s="213"/>
      <c r="E5093" s="214"/>
      <c r="F5093" s="214"/>
      <c r="G5093" s="214"/>
    </row>
    <row r="5094" spans="1:7" x14ac:dyDescent="0.2">
      <c r="A5094" s="213"/>
      <c r="B5094" s="214"/>
      <c r="C5094" s="213"/>
      <c r="D5094" s="213"/>
      <c r="E5094" s="214"/>
      <c r="F5094" s="214"/>
      <c r="G5094" s="214"/>
    </row>
    <row r="5095" spans="1:7" x14ac:dyDescent="0.2">
      <c r="A5095" s="213"/>
      <c r="B5095" s="214"/>
      <c r="C5095" s="213"/>
      <c r="D5095" s="213"/>
      <c r="E5095" s="214"/>
      <c r="F5095" s="214"/>
      <c r="G5095" s="214"/>
    </row>
    <row r="5096" spans="1:7" x14ac:dyDescent="0.2">
      <c r="A5096" s="213"/>
      <c r="B5096" s="214"/>
      <c r="C5096" s="213"/>
      <c r="D5096" s="213"/>
      <c r="E5096" s="214"/>
      <c r="F5096" s="214"/>
      <c r="G5096" s="214"/>
    </row>
    <row r="5097" spans="1:7" x14ac:dyDescent="0.2">
      <c r="A5097" s="213"/>
      <c r="B5097" s="214"/>
      <c r="C5097" s="213"/>
      <c r="D5097" s="213"/>
      <c r="E5097" s="214"/>
      <c r="F5097" s="214"/>
      <c r="G5097" s="214"/>
    </row>
    <row r="5098" spans="1:7" x14ac:dyDescent="0.2">
      <c r="A5098" s="213"/>
      <c r="B5098" s="214"/>
      <c r="C5098" s="213"/>
      <c r="D5098" s="213"/>
      <c r="E5098" s="214"/>
      <c r="F5098" s="214"/>
      <c r="G5098" s="214"/>
    </row>
    <row r="5099" spans="1:7" x14ac:dyDescent="0.2">
      <c r="A5099" s="213"/>
      <c r="B5099" s="214"/>
      <c r="C5099" s="213"/>
      <c r="D5099" s="213"/>
      <c r="E5099" s="214"/>
      <c r="F5099" s="214"/>
      <c r="G5099" s="214"/>
    </row>
    <row r="5100" spans="1:7" x14ac:dyDescent="0.2">
      <c r="A5100" s="213"/>
      <c r="B5100" s="214"/>
      <c r="C5100" s="213"/>
      <c r="D5100" s="213"/>
      <c r="E5100" s="214"/>
      <c r="F5100" s="214"/>
      <c r="G5100" s="214"/>
    </row>
    <row r="5101" spans="1:7" x14ac:dyDescent="0.2">
      <c r="A5101" s="213"/>
      <c r="B5101" s="214"/>
      <c r="C5101" s="213"/>
      <c r="D5101" s="213"/>
      <c r="E5101" s="214"/>
      <c r="F5101" s="214"/>
      <c r="G5101" s="214"/>
    </row>
    <row r="5102" spans="1:7" x14ac:dyDescent="0.2">
      <c r="A5102" s="213"/>
      <c r="B5102" s="214"/>
      <c r="C5102" s="213"/>
      <c r="D5102" s="213"/>
      <c r="E5102" s="214"/>
      <c r="F5102" s="214"/>
      <c r="G5102" s="214"/>
    </row>
    <row r="5103" spans="1:7" x14ac:dyDescent="0.2">
      <c r="A5103" s="213"/>
      <c r="B5103" s="214"/>
      <c r="C5103" s="213"/>
      <c r="D5103" s="213"/>
      <c r="E5103" s="214"/>
      <c r="F5103" s="214"/>
      <c r="G5103" s="214"/>
    </row>
    <row r="5104" spans="1:7" x14ac:dyDescent="0.2">
      <c r="A5104" s="213"/>
      <c r="B5104" s="214"/>
      <c r="C5104" s="213"/>
      <c r="D5104" s="213"/>
      <c r="E5104" s="214"/>
      <c r="F5104" s="214"/>
      <c r="G5104" s="214"/>
    </row>
    <row r="5105" spans="1:7" x14ac:dyDescent="0.2">
      <c r="A5105" s="213"/>
      <c r="B5105" s="214"/>
      <c r="C5105" s="213"/>
      <c r="D5105" s="213"/>
      <c r="E5105" s="214"/>
      <c r="F5105" s="214"/>
      <c r="G5105" s="214"/>
    </row>
    <row r="5106" spans="1:7" x14ac:dyDescent="0.2">
      <c r="A5106" s="213"/>
      <c r="B5106" s="214"/>
      <c r="C5106" s="213"/>
      <c r="D5106" s="213"/>
      <c r="E5106" s="214"/>
      <c r="F5106" s="214"/>
      <c r="G5106" s="214"/>
    </row>
    <row r="5107" spans="1:7" x14ac:dyDescent="0.2">
      <c r="A5107" s="213"/>
      <c r="B5107" s="214"/>
      <c r="C5107" s="213"/>
      <c r="D5107" s="213"/>
      <c r="E5107" s="214"/>
      <c r="F5107" s="214"/>
      <c r="G5107" s="214"/>
    </row>
    <row r="5108" spans="1:7" x14ac:dyDescent="0.2">
      <c r="A5108" s="213"/>
      <c r="B5108" s="214"/>
      <c r="C5108" s="213"/>
      <c r="D5108" s="213"/>
      <c r="E5108" s="214"/>
      <c r="F5108" s="214"/>
      <c r="G5108" s="214"/>
    </row>
    <row r="5109" spans="1:7" x14ac:dyDescent="0.2">
      <c r="A5109" s="213"/>
      <c r="B5109" s="214"/>
      <c r="C5109" s="213"/>
      <c r="D5109" s="213"/>
      <c r="E5109" s="214"/>
      <c r="F5109" s="214"/>
      <c r="G5109" s="214"/>
    </row>
    <row r="5110" spans="1:7" x14ac:dyDescent="0.2">
      <c r="A5110" s="213"/>
      <c r="B5110" s="214"/>
      <c r="C5110" s="213"/>
      <c r="D5110" s="213"/>
      <c r="E5110" s="214"/>
      <c r="F5110" s="214"/>
      <c r="G5110" s="214"/>
    </row>
    <row r="5111" spans="1:7" x14ac:dyDescent="0.2">
      <c r="A5111" s="213"/>
      <c r="B5111" s="214"/>
      <c r="C5111" s="213"/>
      <c r="D5111" s="213"/>
      <c r="E5111" s="214"/>
      <c r="F5111" s="214"/>
      <c r="G5111" s="214"/>
    </row>
    <row r="5112" spans="1:7" x14ac:dyDescent="0.2">
      <c r="A5112" s="213"/>
      <c r="B5112" s="214"/>
      <c r="C5112" s="213"/>
      <c r="D5112" s="213"/>
      <c r="E5112" s="214"/>
      <c r="F5112" s="214"/>
      <c r="G5112" s="214"/>
    </row>
    <row r="5113" spans="1:7" x14ac:dyDescent="0.2">
      <c r="A5113" s="213"/>
      <c r="B5113" s="214"/>
      <c r="C5113" s="213"/>
      <c r="D5113" s="213"/>
      <c r="E5113" s="214"/>
      <c r="F5113" s="214"/>
      <c r="G5113" s="214"/>
    </row>
    <row r="5114" spans="1:7" x14ac:dyDescent="0.2">
      <c r="A5114" s="213"/>
      <c r="B5114" s="214"/>
      <c r="C5114" s="213"/>
      <c r="D5114" s="213"/>
      <c r="E5114" s="214"/>
      <c r="F5114" s="214"/>
      <c r="G5114" s="214"/>
    </row>
    <row r="5115" spans="1:7" x14ac:dyDescent="0.2">
      <c r="A5115" s="213"/>
      <c r="B5115" s="214"/>
      <c r="C5115" s="213"/>
      <c r="D5115" s="213"/>
      <c r="E5115" s="214"/>
      <c r="F5115" s="214"/>
      <c r="G5115" s="214"/>
    </row>
    <row r="5116" spans="1:7" x14ac:dyDescent="0.2">
      <c r="A5116" s="213"/>
      <c r="B5116" s="214"/>
      <c r="C5116" s="213"/>
      <c r="D5116" s="213"/>
      <c r="E5116" s="214"/>
      <c r="F5116" s="214"/>
      <c r="G5116" s="214"/>
    </row>
    <row r="5117" spans="1:7" x14ac:dyDescent="0.2">
      <c r="A5117" s="213"/>
      <c r="B5117" s="214"/>
      <c r="C5117" s="213"/>
      <c r="D5117" s="213"/>
      <c r="E5117" s="214"/>
      <c r="F5117" s="214"/>
      <c r="G5117" s="214"/>
    </row>
    <row r="5118" spans="1:7" x14ac:dyDescent="0.2">
      <c r="A5118" s="213"/>
      <c r="B5118" s="214"/>
      <c r="C5118" s="213"/>
      <c r="D5118" s="213"/>
      <c r="E5118" s="214"/>
      <c r="F5118" s="214"/>
      <c r="G5118" s="214"/>
    </row>
    <row r="5119" spans="1:7" x14ac:dyDescent="0.2">
      <c r="A5119" s="213"/>
      <c r="B5119" s="214"/>
      <c r="C5119" s="213"/>
      <c r="D5119" s="213"/>
      <c r="E5119" s="214"/>
      <c r="F5119" s="214"/>
      <c r="G5119" s="214"/>
    </row>
    <row r="5120" spans="1:7" x14ac:dyDescent="0.2">
      <c r="A5120" s="213"/>
      <c r="B5120" s="214"/>
      <c r="C5120" s="213"/>
      <c r="D5120" s="213"/>
      <c r="E5120" s="214"/>
      <c r="F5120" s="214"/>
      <c r="G5120" s="214"/>
    </row>
    <row r="5121" spans="1:7" x14ac:dyDescent="0.2">
      <c r="A5121" s="213"/>
      <c r="B5121" s="214"/>
      <c r="C5121" s="213"/>
      <c r="D5121" s="213"/>
      <c r="E5121" s="214"/>
      <c r="F5121" s="214"/>
      <c r="G5121" s="214"/>
    </row>
    <row r="5122" spans="1:7" x14ac:dyDescent="0.2">
      <c r="A5122" s="213"/>
      <c r="B5122" s="214"/>
      <c r="C5122" s="213"/>
      <c r="D5122" s="213"/>
      <c r="E5122" s="214"/>
      <c r="F5122" s="214"/>
      <c r="G5122" s="214"/>
    </row>
    <row r="5123" spans="1:7" x14ac:dyDescent="0.2">
      <c r="A5123" s="213"/>
      <c r="B5123" s="214"/>
      <c r="C5123" s="213"/>
      <c r="D5123" s="213"/>
      <c r="E5123" s="214"/>
      <c r="F5123" s="214"/>
      <c r="G5123" s="214"/>
    </row>
    <row r="5124" spans="1:7" x14ac:dyDescent="0.2">
      <c r="A5124" s="213"/>
      <c r="B5124" s="214"/>
      <c r="C5124" s="213"/>
      <c r="D5124" s="213"/>
      <c r="E5124" s="214"/>
      <c r="F5124" s="214"/>
      <c r="G5124" s="214"/>
    </row>
    <row r="5125" spans="1:7" x14ac:dyDescent="0.2">
      <c r="A5125" s="213"/>
      <c r="B5125" s="214"/>
      <c r="C5125" s="213"/>
      <c r="D5125" s="213"/>
      <c r="E5125" s="214"/>
      <c r="F5125" s="214"/>
      <c r="G5125" s="214"/>
    </row>
    <row r="5126" spans="1:7" x14ac:dyDescent="0.2">
      <c r="A5126" s="213"/>
      <c r="B5126" s="214"/>
      <c r="C5126" s="213"/>
      <c r="D5126" s="213"/>
      <c r="E5126" s="214"/>
      <c r="F5126" s="214"/>
      <c r="G5126" s="214"/>
    </row>
    <row r="5127" spans="1:7" x14ac:dyDescent="0.2">
      <c r="A5127" s="213"/>
      <c r="B5127" s="214"/>
      <c r="C5127" s="213"/>
      <c r="D5127" s="213"/>
      <c r="E5127" s="214"/>
      <c r="F5127" s="214"/>
      <c r="G5127" s="214"/>
    </row>
    <row r="5128" spans="1:7" x14ac:dyDescent="0.2">
      <c r="A5128" s="213"/>
      <c r="B5128" s="214"/>
      <c r="C5128" s="213"/>
      <c r="D5128" s="213"/>
      <c r="E5128" s="214"/>
      <c r="F5128" s="214"/>
      <c r="G5128" s="214"/>
    </row>
    <row r="5129" spans="1:7" x14ac:dyDescent="0.2">
      <c r="A5129" s="213"/>
      <c r="B5129" s="214"/>
      <c r="C5129" s="213"/>
      <c r="D5129" s="213"/>
      <c r="E5129" s="214"/>
      <c r="F5129" s="214"/>
      <c r="G5129" s="214"/>
    </row>
    <row r="5130" spans="1:7" x14ac:dyDescent="0.2">
      <c r="A5130" s="213"/>
      <c r="B5130" s="214"/>
      <c r="C5130" s="213"/>
      <c r="D5130" s="213"/>
      <c r="E5130" s="214"/>
      <c r="F5130" s="214"/>
      <c r="G5130" s="214"/>
    </row>
    <row r="5131" spans="1:7" x14ac:dyDescent="0.2">
      <c r="A5131" s="213"/>
      <c r="B5131" s="214"/>
      <c r="C5131" s="213"/>
      <c r="D5131" s="213"/>
      <c r="E5131" s="214"/>
      <c r="F5131" s="214"/>
      <c r="G5131" s="214"/>
    </row>
    <row r="5132" spans="1:7" x14ac:dyDescent="0.2">
      <c r="A5132" s="213"/>
      <c r="B5132" s="214"/>
      <c r="C5132" s="213"/>
      <c r="D5132" s="213"/>
      <c r="E5132" s="214"/>
      <c r="F5132" s="214"/>
      <c r="G5132" s="214"/>
    </row>
    <row r="5133" spans="1:7" x14ac:dyDescent="0.2">
      <c r="A5133" s="213"/>
      <c r="B5133" s="214"/>
      <c r="C5133" s="213"/>
      <c r="D5133" s="213"/>
      <c r="E5133" s="214"/>
      <c r="F5133" s="214"/>
      <c r="G5133" s="214"/>
    </row>
    <row r="5134" spans="1:7" x14ac:dyDescent="0.2">
      <c r="A5134" s="213"/>
      <c r="B5134" s="214"/>
      <c r="C5134" s="213"/>
      <c r="D5134" s="213"/>
      <c r="E5134" s="214"/>
      <c r="F5134" s="214"/>
      <c r="G5134" s="214"/>
    </row>
    <row r="5135" spans="1:7" x14ac:dyDescent="0.2">
      <c r="A5135" s="213"/>
      <c r="B5135" s="214"/>
      <c r="C5135" s="213"/>
      <c r="D5135" s="213"/>
      <c r="E5135" s="214"/>
      <c r="F5135" s="214"/>
      <c r="G5135" s="214"/>
    </row>
    <row r="5136" spans="1:7" x14ac:dyDescent="0.2">
      <c r="A5136" s="213"/>
      <c r="B5136" s="214"/>
      <c r="C5136" s="213"/>
      <c r="D5136" s="213"/>
      <c r="E5136" s="214"/>
      <c r="F5136" s="214"/>
      <c r="G5136" s="214"/>
    </row>
    <row r="5137" spans="1:7" x14ac:dyDescent="0.2">
      <c r="A5137" s="213"/>
      <c r="B5137" s="214"/>
      <c r="C5137" s="213"/>
      <c r="D5137" s="213"/>
      <c r="E5137" s="214"/>
      <c r="F5137" s="214"/>
      <c r="G5137" s="214"/>
    </row>
    <row r="5138" spans="1:7" x14ac:dyDescent="0.2">
      <c r="A5138" s="213"/>
      <c r="B5138" s="214"/>
      <c r="C5138" s="213"/>
      <c r="D5138" s="213"/>
      <c r="E5138" s="214"/>
      <c r="F5138" s="214"/>
      <c r="G5138" s="214"/>
    </row>
    <row r="5139" spans="1:7" x14ac:dyDescent="0.2">
      <c r="A5139" s="213"/>
      <c r="B5139" s="214"/>
      <c r="C5139" s="213"/>
      <c r="D5139" s="213"/>
      <c r="E5139" s="214"/>
      <c r="F5139" s="214"/>
      <c r="G5139" s="214"/>
    </row>
    <row r="5140" spans="1:7" x14ac:dyDescent="0.2">
      <c r="A5140" s="213"/>
      <c r="B5140" s="214"/>
      <c r="C5140" s="213"/>
      <c r="D5140" s="213"/>
      <c r="E5140" s="214"/>
      <c r="F5140" s="214"/>
      <c r="G5140" s="214"/>
    </row>
    <row r="5141" spans="1:7" x14ac:dyDescent="0.2">
      <c r="A5141" s="213"/>
      <c r="B5141" s="214"/>
      <c r="C5141" s="213"/>
      <c r="D5141" s="213"/>
      <c r="E5141" s="214"/>
      <c r="F5141" s="214"/>
      <c r="G5141" s="214"/>
    </row>
    <row r="5142" spans="1:7" x14ac:dyDescent="0.2">
      <c r="A5142" s="213"/>
      <c r="B5142" s="214"/>
      <c r="C5142" s="213"/>
      <c r="D5142" s="213"/>
      <c r="E5142" s="214"/>
      <c r="F5142" s="214"/>
      <c r="G5142" s="214"/>
    </row>
    <row r="5143" spans="1:7" x14ac:dyDescent="0.2">
      <c r="A5143" s="213"/>
      <c r="B5143" s="214"/>
      <c r="C5143" s="213"/>
      <c r="D5143" s="213"/>
      <c r="E5143" s="214"/>
      <c r="F5143" s="214"/>
      <c r="G5143" s="214"/>
    </row>
    <row r="5144" spans="1:7" x14ac:dyDescent="0.2">
      <c r="A5144" s="213"/>
      <c r="B5144" s="214"/>
      <c r="C5144" s="213"/>
      <c r="D5144" s="213"/>
      <c r="E5144" s="214"/>
      <c r="F5144" s="214"/>
      <c r="G5144" s="214"/>
    </row>
    <row r="5145" spans="1:7" x14ac:dyDescent="0.2">
      <c r="A5145" s="213"/>
      <c r="B5145" s="214"/>
      <c r="C5145" s="213"/>
      <c r="D5145" s="213"/>
      <c r="E5145" s="214"/>
      <c r="F5145" s="214"/>
      <c r="G5145" s="214"/>
    </row>
    <row r="5146" spans="1:7" x14ac:dyDescent="0.2">
      <c r="A5146" s="213"/>
      <c r="B5146" s="214"/>
      <c r="C5146" s="213"/>
      <c r="D5146" s="213"/>
      <c r="E5146" s="214"/>
      <c r="F5146" s="214"/>
      <c r="G5146" s="214"/>
    </row>
    <row r="5147" spans="1:7" x14ac:dyDescent="0.2">
      <c r="A5147" s="213"/>
      <c r="B5147" s="214"/>
      <c r="C5147" s="213"/>
      <c r="D5147" s="213"/>
      <c r="E5147" s="214"/>
      <c r="F5147" s="214"/>
      <c r="G5147" s="214"/>
    </row>
    <row r="5148" spans="1:7" x14ac:dyDescent="0.2">
      <c r="A5148" s="213"/>
      <c r="B5148" s="214"/>
      <c r="C5148" s="213"/>
      <c r="D5148" s="213"/>
      <c r="E5148" s="214"/>
      <c r="F5148" s="214"/>
      <c r="G5148" s="214"/>
    </row>
    <row r="5149" spans="1:7" x14ac:dyDescent="0.2">
      <c r="A5149" s="213"/>
      <c r="B5149" s="214"/>
      <c r="C5149" s="213"/>
      <c r="D5149" s="213"/>
      <c r="E5149" s="214"/>
      <c r="F5149" s="214"/>
      <c r="G5149" s="214"/>
    </row>
    <row r="5150" spans="1:7" x14ac:dyDescent="0.2">
      <c r="A5150" s="213"/>
      <c r="B5150" s="214"/>
      <c r="C5150" s="213"/>
      <c r="D5150" s="213"/>
      <c r="E5150" s="214"/>
      <c r="F5150" s="214"/>
      <c r="G5150" s="214"/>
    </row>
    <row r="5151" spans="1:7" x14ac:dyDescent="0.2">
      <c r="A5151" s="213"/>
      <c r="B5151" s="214"/>
      <c r="C5151" s="213"/>
      <c r="D5151" s="213"/>
      <c r="E5151" s="214"/>
      <c r="F5151" s="214"/>
      <c r="G5151" s="214"/>
    </row>
    <row r="5152" spans="1:7" x14ac:dyDescent="0.2">
      <c r="A5152" s="213"/>
      <c r="B5152" s="214"/>
      <c r="C5152" s="213"/>
      <c r="D5152" s="213"/>
      <c r="E5152" s="214"/>
      <c r="F5152" s="214"/>
      <c r="G5152" s="214"/>
    </row>
    <row r="5153" spans="1:7" x14ac:dyDescent="0.2">
      <c r="A5153" s="213"/>
      <c r="B5153" s="214"/>
      <c r="C5153" s="213"/>
      <c r="D5153" s="213"/>
      <c r="E5153" s="214"/>
      <c r="F5153" s="214"/>
      <c r="G5153" s="214"/>
    </row>
    <row r="5154" spans="1:7" x14ac:dyDescent="0.2">
      <c r="A5154" s="213"/>
      <c r="B5154" s="214"/>
      <c r="C5154" s="213"/>
      <c r="D5154" s="213"/>
      <c r="E5154" s="214"/>
      <c r="F5154" s="214"/>
      <c r="G5154" s="214"/>
    </row>
    <row r="5155" spans="1:7" x14ac:dyDescent="0.2">
      <c r="A5155" s="213"/>
      <c r="B5155" s="214"/>
      <c r="C5155" s="213"/>
      <c r="D5155" s="213"/>
      <c r="E5155" s="214"/>
      <c r="F5155" s="214"/>
      <c r="G5155" s="214"/>
    </row>
    <row r="5156" spans="1:7" x14ac:dyDescent="0.2">
      <c r="A5156" s="213"/>
      <c r="B5156" s="214"/>
      <c r="C5156" s="213"/>
      <c r="D5156" s="213"/>
      <c r="E5156" s="214"/>
      <c r="F5156" s="214"/>
      <c r="G5156" s="214"/>
    </row>
    <row r="5157" spans="1:7" x14ac:dyDescent="0.2">
      <c r="A5157" s="213"/>
      <c r="B5157" s="214"/>
      <c r="C5157" s="213"/>
      <c r="D5157" s="213"/>
      <c r="E5157" s="214"/>
      <c r="F5157" s="214"/>
      <c r="G5157" s="214"/>
    </row>
    <row r="5158" spans="1:7" x14ac:dyDescent="0.2">
      <c r="A5158" s="213"/>
      <c r="B5158" s="214"/>
      <c r="C5158" s="213"/>
      <c r="D5158" s="213"/>
      <c r="E5158" s="214"/>
      <c r="F5158" s="214"/>
      <c r="G5158" s="214"/>
    </row>
    <row r="5159" spans="1:7" x14ac:dyDescent="0.2">
      <c r="A5159" s="213"/>
      <c r="B5159" s="214"/>
      <c r="C5159" s="213"/>
      <c r="D5159" s="213"/>
      <c r="E5159" s="214"/>
      <c r="F5159" s="214"/>
      <c r="G5159" s="214"/>
    </row>
    <row r="5160" spans="1:7" x14ac:dyDescent="0.2">
      <c r="A5160" s="213"/>
      <c r="B5160" s="214"/>
      <c r="C5160" s="213"/>
      <c r="D5160" s="213"/>
      <c r="E5160" s="214"/>
      <c r="F5160" s="214"/>
      <c r="G5160" s="214"/>
    </row>
    <row r="5161" spans="1:7" x14ac:dyDescent="0.2">
      <c r="A5161" s="213"/>
      <c r="B5161" s="214"/>
      <c r="C5161" s="213"/>
      <c r="D5161" s="213"/>
      <c r="E5161" s="214"/>
      <c r="F5161" s="214"/>
      <c r="G5161" s="214"/>
    </row>
    <row r="5162" spans="1:7" x14ac:dyDescent="0.2">
      <c r="A5162" s="213"/>
      <c r="B5162" s="214"/>
      <c r="C5162" s="213"/>
      <c r="D5162" s="213"/>
      <c r="E5162" s="214"/>
      <c r="F5162" s="214"/>
      <c r="G5162" s="214"/>
    </row>
    <row r="5163" spans="1:7" x14ac:dyDescent="0.2">
      <c r="A5163" s="213"/>
      <c r="B5163" s="214"/>
      <c r="C5163" s="213"/>
      <c r="D5163" s="213"/>
      <c r="E5163" s="214"/>
      <c r="F5163" s="214"/>
      <c r="G5163" s="214"/>
    </row>
    <row r="5164" spans="1:7" x14ac:dyDescent="0.2">
      <c r="A5164" s="213"/>
      <c r="B5164" s="214"/>
      <c r="C5164" s="213"/>
      <c r="D5164" s="213"/>
      <c r="E5164" s="214"/>
      <c r="F5164" s="214"/>
      <c r="G5164" s="214"/>
    </row>
    <row r="5165" spans="1:7" x14ac:dyDescent="0.2">
      <c r="A5165" s="213"/>
      <c r="B5165" s="214"/>
      <c r="C5165" s="213"/>
      <c r="D5165" s="213"/>
      <c r="E5165" s="214"/>
      <c r="F5165" s="214"/>
      <c r="G5165" s="214"/>
    </row>
    <row r="5166" spans="1:7" x14ac:dyDescent="0.2">
      <c r="A5166" s="213"/>
      <c r="B5166" s="214"/>
      <c r="C5166" s="213"/>
      <c r="D5166" s="213"/>
      <c r="E5166" s="214"/>
      <c r="F5166" s="214"/>
      <c r="G5166" s="214"/>
    </row>
    <row r="5167" spans="1:7" x14ac:dyDescent="0.2">
      <c r="A5167" s="213"/>
      <c r="B5167" s="214"/>
      <c r="C5167" s="213"/>
      <c r="D5167" s="213"/>
      <c r="E5167" s="214"/>
      <c r="F5167" s="214"/>
      <c r="G5167" s="214"/>
    </row>
    <row r="5168" spans="1:7" x14ac:dyDescent="0.2">
      <c r="A5168" s="213"/>
      <c r="B5168" s="214"/>
      <c r="C5168" s="213"/>
      <c r="D5168" s="213"/>
      <c r="E5168" s="214"/>
      <c r="F5168" s="214"/>
      <c r="G5168" s="214"/>
    </row>
    <row r="5169" spans="1:7" x14ac:dyDescent="0.2">
      <c r="A5169" s="213"/>
      <c r="B5169" s="214"/>
      <c r="C5169" s="213"/>
      <c r="D5169" s="213"/>
      <c r="E5169" s="214"/>
      <c r="F5169" s="214"/>
      <c r="G5169" s="214"/>
    </row>
    <row r="5170" spans="1:7" x14ac:dyDescent="0.2">
      <c r="A5170" s="213"/>
      <c r="B5170" s="214"/>
      <c r="C5170" s="213"/>
      <c r="D5170" s="213"/>
      <c r="E5170" s="214"/>
      <c r="F5170" s="214"/>
      <c r="G5170" s="214"/>
    </row>
    <row r="5171" spans="1:7" x14ac:dyDescent="0.2">
      <c r="A5171" s="213"/>
      <c r="B5171" s="214"/>
      <c r="C5171" s="213"/>
      <c r="D5171" s="213"/>
      <c r="E5171" s="214"/>
      <c r="F5171" s="214"/>
      <c r="G5171" s="214"/>
    </row>
    <row r="5172" spans="1:7" x14ac:dyDescent="0.2">
      <c r="A5172" s="213"/>
      <c r="B5172" s="214"/>
      <c r="C5172" s="213"/>
      <c r="D5172" s="213"/>
      <c r="E5172" s="214"/>
      <c r="F5172" s="214"/>
      <c r="G5172" s="214"/>
    </row>
    <row r="5173" spans="1:7" x14ac:dyDescent="0.2">
      <c r="A5173" s="213"/>
      <c r="B5173" s="214"/>
      <c r="C5173" s="213"/>
      <c r="D5173" s="213"/>
      <c r="E5173" s="214"/>
      <c r="F5173" s="214"/>
      <c r="G5173" s="214"/>
    </row>
    <row r="5174" spans="1:7" x14ac:dyDescent="0.2">
      <c r="A5174" s="213"/>
      <c r="B5174" s="214"/>
      <c r="C5174" s="213"/>
      <c r="D5174" s="213"/>
      <c r="E5174" s="214"/>
      <c r="F5174" s="214"/>
      <c r="G5174" s="214"/>
    </row>
    <row r="5175" spans="1:7" x14ac:dyDescent="0.2">
      <c r="A5175" s="213"/>
      <c r="B5175" s="214"/>
      <c r="C5175" s="213"/>
      <c r="D5175" s="213"/>
      <c r="E5175" s="214"/>
      <c r="F5175" s="214"/>
      <c r="G5175" s="214"/>
    </row>
    <row r="5176" spans="1:7" x14ac:dyDescent="0.2">
      <c r="A5176" s="213"/>
      <c r="B5176" s="214"/>
      <c r="C5176" s="213"/>
      <c r="D5176" s="213"/>
      <c r="E5176" s="214"/>
      <c r="F5176" s="214"/>
      <c r="G5176" s="214"/>
    </row>
    <row r="5177" spans="1:7" x14ac:dyDescent="0.2">
      <c r="A5177" s="213"/>
      <c r="B5177" s="214"/>
      <c r="C5177" s="213"/>
      <c r="D5177" s="213"/>
      <c r="E5177" s="214"/>
      <c r="F5177" s="214"/>
      <c r="G5177" s="214"/>
    </row>
    <row r="5178" spans="1:7" x14ac:dyDescent="0.2">
      <c r="A5178" s="213"/>
      <c r="B5178" s="214"/>
      <c r="C5178" s="213"/>
      <c r="D5178" s="213"/>
      <c r="E5178" s="214"/>
      <c r="F5178" s="214"/>
      <c r="G5178" s="214"/>
    </row>
    <row r="5179" spans="1:7" x14ac:dyDescent="0.2">
      <c r="A5179" s="213"/>
      <c r="B5179" s="214"/>
      <c r="C5179" s="213"/>
      <c r="D5179" s="213"/>
      <c r="E5179" s="214"/>
      <c r="F5179" s="214"/>
      <c r="G5179" s="214"/>
    </row>
    <row r="5180" spans="1:7" x14ac:dyDescent="0.2">
      <c r="A5180" s="213"/>
      <c r="B5180" s="214"/>
      <c r="C5180" s="213"/>
      <c r="D5180" s="213"/>
      <c r="E5180" s="214"/>
      <c r="F5180" s="214"/>
      <c r="G5180" s="214"/>
    </row>
    <row r="5181" spans="1:7" x14ac:dyDescent="0.2">
      <c r="A5181" s="213"/>
      <c r="B5181" s="214"/>
      <c r="C5181" s="213"/>
      <c r="D5181" s="213"/>
      <c r="E5181" s="214"/>
      <c r="F5181" s="214"/>
      <c r="G5181" s="214"/>
    </row>
    <row r="5182" spans="1:7" x14ac:dyDescent="0.2">
      <c r="A5182" s="213"/>
      <c r="B5182" s="214"/>
      <c r="C5182" s="213"/>
      <c r="D5182" s="213"/>
      <c r="E5182" s="214"/>
      <c r="F5182" s="214"/>
      <c r="G5182" s="214"/>
    </row>
    <row r="5183" spans="1:7" x14ac:dyDescent="0.2">
      <c r="A5183" s="213"/>
      <c r="B5183" s="214"/>
      <c r="C5183" s="213"/>
      <c r="D5183" s="213"/>
      <c r="E5183" s="214"/>
      <c r="F5183" s="214"/>
      <c r="G5183" s="214"/>
    </row>
    <row r="5184" spans="1:7" x14ac:dyDescent="0.2">
      <c r="A5184" s="213"/>
      <c r="B5184" s="214"/>
      <c r="C5184" s="213"/>
      <c r="D5184" s="213"/>
      <c r="E5184" s="214"/>
      <c r="F5184" s="214"/>
      <c r="G5184" s="214"/>
    </row>
    <row r="5185" spans="1:7" x14ac:dyDescent="0.2">
      <c r="A5185" s="213"/>
      <c r="B5185" s="214"/>
      <c r="C5185" s="213"/>
      <c r="D5185" s="213"/>
      <c r="E5185" s="214"/>
      <c r="F5185" s="214"/>
      <c r="G5185" s="214"/>
    </row>
    <row r="5186" spans="1:7" x14ac:dyDescent="0.2">
      <c r="A5186" s="213"/>
      <c r="B5186" s="214"/>
      <c r="C5186" s="213"/>
      <c r="D5186" s="213"/>
      <c r="E5186" s="214"/>
      <c r="F5186" s="214"/>
      <c r="G5186" s="214"/>
    </row>
    <row r="5187" spans="1:7" x14ac:dyDescent="0.2">
      <c r="A5187" s="213"/>
      <c r="B5187" s="214"/>
      <c r="C5187" s="213"/>
      <c r="D5187" s="213"/>
      <c r="E5187" s="214"/>
      <c r="F5187" s="214"/>
      <c r="G5187" s="214"/>
    </row>
    <row r="5188" spans="1:7" x14ac:dyDescent="0.2">
      <c r="A5188" s="213"/>
      <c r="B5188" s="214"/>
      <c r="C5188" s="213"/>
      <c r="D5188" s="213"/>
      <c r="E5188" s="214"/>
      <c r="F5188" s="214"/>
      <c r="G5188" s="214"/>
    </row>
    <row r="5189" spans="1:7" x14ac:dyDescent="0.2">
      <c r="A5189" s="213"/>
      <c r="B5189" s="214"/>
      <c r="C5189" s="213"/>
      <c r="D5189" s="213"/>
      <c r="E5189" s="214"/>
      <c r="F5189" s="214"/>
      <c r="G5189" s="214"/>
    </row>
    <row r="5190" spans="1:7" x14ac:dyDescent="0.2">
      <c r="A5190" s="213"/>
      <c r="B5190" s="214"/>
      <c r="C5190" s="213"/>
      <c r="D5190" s="213"/>
      <c r="E5190" s="214"/>
      <c r="F5190" s="214"/>
      <c r="G5190" s="214"/>
    </row>
    <row r="5191" spans="1:7" x14ac:dyDescent="0.2">
      <c r="A5191" s="213"/>
      <c r="B5191" s="214"/>
      <c r="C5191" s="213"/>
      <c r="D5191" s="213"/>
      <c r="E5191" s="214"/>
      <c r="F5191" s="214"/>
      <c r="G5191" s="214"/>
    </row>
    <row r="5192" spans="1:7" x14ac:dyDescent="0.2">
      <c r="A5192" s="213"/>
      <c r="B5192" s="214"/>
      <c r="C5192" s="213"/>
      <c r="D5192" s="213"/>
      <c r="E5192" s="214"/>
      <c r="F5192" s="214"/>
      <c r="G5192" s="214"/>
    </row>
    <row r="5193" spans="1:7" x14ac:dyDescent="0.2">
      <c r="A5193" s="213"/>
      <c r="B5193" s="214"/>
      <c r="C5193" s="213"/>
      <c r="D5193" s="213"/>
      <c r="E5193" s="214"/>
      <c r="F5193" s="214"/>
      <c r="G5193" s="214"/>
    </row>
    <row r="5194" spans="1:7" x14ac:dyDescent="0.2">
      <c r="A5194" s="213"/>
      <c r="B5194" s="214"/>
      <c r="C5194" s="213"/>
      <c r="D5194" s="213"/>
      <c r="E5194" s="214"/>
      <c r="F5194" s="214"/>
      <c r="G5194" s="214"/>
    </row>
    <row r="5195" spans="1:7" x14ac:dyDescent="0.2">
      <c r="A5195" s="213"/>
      <c r="B5195" s="214"/>
      <c r="C5195" s="213"/>
      <c r="D5195" s="213"/>
      <c r="E5195" s="214"/>
      <c r="F5195" s="214"/>
      <c r="G5195" s="214"/>
    </row>
    <row r="5196" spans="1:7" x14ac:dyDescent="0.2">
      <c r="A5196" s="213"/>
      <c r="B5196" s="214"/>
      <c r="C5196" s="213"/>
      <c r="D5196" s="213"/>
      <c r="E5196" s="214"/>
      <c r="F5196" s="214"/>
      <c r="G5196" s="214"/>
    </row>
    <row r="5197" spans="1:7" x14ac:dyDescent="0.2">
      <c r="A5197" s="213"/>
      <c r="B5197" s="214"/>
      <c r="C5197" s="213"/>
      <c r="D5197" s="213"/>
      <c r="E5197" s="214"/>
      <c r="F5197" s="214"/>
      <c r="G5197" s="214"/>
    </row>
    <row r="5198" spans="1:7" x14ac:dyDescent="0.2">
      <c r="A5198" s="213"/>
      <c r="B5198" s="214"/>
      <c r="C5198" s="213"/>
      <c r="D5198" s="213"/>
      <c r="E5198" s="214"/>
      <c r="F5198" s="214"/>
      <c r="G5198" s="214"/>
    </row>
    <row r="5199" spans="1:7" x14ac:dyDescent="0.2">
      <c r="A5199" s="213"/>
      <c r="B5199" s="214"/>
      <c r="C5199" s="213"/>
      <c r="D5199" s="213"/>
      <c r="E5199" s="214"/>
      <c r="F5199" s="214"/>
      <c r="G5199" s="214"/>
    </row>
    <row r="5200" spans="1:7" x14ac:dyDescent="0.2">
      <c r="A5200" s="213"/>
      <c r="B5200" s="214"/>
      <c r="C5200" s="213"/>
      <c r="D5200" s="213"/>
      <c r="E5200" s="214"/>
      <c r="F5200" s="214"/>
      <c r="G5200" s="214"/>
    </row>
    <row r="5201" spans="1:7" x14ac:dyDescent="0.2">
      <c r="A5201" s="213"/>
      <c r="B5201" s="214"/>
      <c r="C5201" s="213"/>
      <c r="D5201" s="213"/>
      <c r="E5201" s="214"/>
      <c r="F5201" s="214"/>
      <c r="G5201" s="214"/>
    </row>
    <row r="5202" spans="1:7" x14ac:dyDescent="0.2">
      <c r="A5202" s="213"/>
      <c r="B5202" s="214"/>
      <c r="C5202" s="213"/>
      <c r="D5202" s="213"/>
      <c r="E5202" s="214"/>
      <c r="F5202" s="214"/>
      <c r="G5202" s="214"/>
    </row>
    <row r="5203" spans="1:7" x14ac:dyDescent="0.2">
      <c r="A5203" s="213"/>
      <c r="B5203" s="214"/>
      <c r="C5203" s="213"/>
      <c r="D5203" s="213"/>
      <c r="E5203" s="214"/>
      <c r="F5203" s="214"/>
      <c r="G5203" s="214"/>
    </row>
    <row r="5204" spans="1:7" x14ac:dyDescent="0.2">
      <c r="A5204" s="213"/>
      <c r="B5204" s="214"/>
      <c r="C5204" s="213"/>
      <c r="D5204" s="213"/>
      <c r="E5204" s="214"/>
      <c r="F5204" s="214"/>
      <c r="G5204" s="214"/>
    </row>
    <row r="5205" spans="1:7" x14ac:dyDescent="0.2">
      <c r="A5205" s="213"/>
      <c r="B5205" s="214"/>
      <c r="C5205" s="213"/>
      <c r="D5205" s="213"/>
      <c r="E5205" s="214"/>
      <c r="F5205" s="214"/>
      <c r="G5205" s="214"/>
    </row>
    <row r="5206" spans="1:7" x14ac:dyDescent="0.2">
      <c r="A5206" s="213"/>
      <c r="B5206" s="214"/>
      <c r="C5206" s="213"/>
      <c r="D5206" s="213"/>
      <c r="E5206" s="214"/>
      <c r="F5206" s="214"/>
      <c r="G5206" s="214"/>
    </row>
    <row r="5207" spans="1:7" x14ac:dyDescent="0.2">
      <c r="A5207" s="213"/>
      <c r="B5207" s="214"/>
      <c r="C5207" s="213"/>
      <c r="D5207" s="213"/>
      <c r="E5207" s="214"/>
      <c r="F5207" s="214"/>
      <c r="G5207" s="214"/>
    </row>
    <row r="5208" spans="1:7" x14ac:dyDescent="0.2">
      <c r="A5208" s="213"/>
      <c r="B5208" s="214"/>
      <c r="C5208" s="213"/>
      <c r="D5208" s="213"/>
      <c r="E5208" s="214"/>
      <c r="F5208" s="214"/>
      <c r="G5208" s="214"/>
    </row>
    <row r="5209" spans="1:7" x14ac:dyDescent="0.2">
      <c r="A5209" s="213"/>
      <c r="B5209" s="214"/>
      <c r="C5209" s="213"/>
      <c r="D5209" s="213"/>
      <c r="E5209" s="214"/>
      <c r="F5209" s="214"/>
      <c r="G5209" s="214"/>
    </row>
    <row r="5210" spans="1:7" x14ac:dyDescent="0.2">
      <c r="A5210" s="213"/>
      <c r="B5210" s="214"/>
      <c r="C5210" s="213"/>
      <c r="D5210" s="213"/>
      <c r="E5210" s="214"/>
      <c r="F5210" s="214"/>
      <c r="G5210" s="214"/>
    </row>
    <row r="5211" spans="1:7" x14ac:dyDescent="0.2">
      <c r="A5211" s="213"/>
      <c r="B5211" s="214"/>
      <c r="C5211" s="213"/>
      <c r="D5211" s="213"/>
      <c r="E5211" s="214"/>
      <c r="F5211" s="214"/>
      <c r="G5211" s="214"/>
    </row>
    <row r="5212" spans="1:7" x14ac:dyDescent="0.2">
      <c r="A5212" s="213"/>
      <c r="B5212" s="214"/>
      <c r="C5212" s="213"/>
      <c r="D5212" s="213"/>
      <c r="E5212" s="214"/>
      <c r="F5212" s="214"/>
      <c r="G5212" s="214"/>
    </row>
    <row r="5213" spans="1:7" x14ac:dyDescent="0.2">
      <c r="A5213" s="213"/>
      <c r="B5213" s="214"/>
      <c r="C5213" s="213"/>
      <c r="D5213" s="213"/>
      <c r="E5213" s="214"/>
      <c r="F5213" s="214"/>
      <c r="G5213" s="214"/>
    </row>
    <row r="5214" spans="1:7" x14ac:dyDescent="0.2">
      <c r="A5214" s="213"/>
      <c r="B5214" s="214"/>
      <c r="C5214" s="213"/>
      <c r="D5214" s="213"/>
      <c r="E5214" s="214"/>
      <c r="F5214" s="214"/>
      <c r="G5214" s="214"/>
    </row>
    <row r="5215" spans="1:7" x14ac:dyDescent="0.2">
      <c r="A5215" s="213"/>
      <c r="B5215" s="214"/>
      <c r="C5215" s="213"/>
      <c r="D5215" s="213"/>
      <c r="E5215" s="214"/>
      <c r="F5215" s="214"/>
      <c r="G5215" s="214"/>
    </row>
    <row r="5216" spans="1:7" x14ac:dyDescent="0.2">
      <c r="A5216" s="213"/>
      <c r="B5216" s="214"/>
      <c r="C5216" s="213"/>
      <c r="D5216" s="213"/>
      <c r="E5216" s="214"/>
      <c r="F5216" s="214"/>
      <c r="G5216" s="214"/>
    </row>
    <row r="5217" spans="1:7" x14ac:dyDescent="0.2">
      <c r="A5217" s="213"/>
      <c r="B5217" s="214"/>
      <c r="C5217" s="213"/>
      <c r="D5217" s="213"/>
      <c r="E5217" s="214"/>
      <c r="F5217" s="214"/>
      <c r="G5217" s="214"/>
    </row>
    <row r="5218" spans="1:7" x14ac:dyDescent="0.2">
      <c r="A5218" s="213"/>
      <c r="B5218" s="214"/>
      <c r="C5218" s="213"/>
      <c r="D5218" s="213"/>
      <c r="E5218" s="214"/>
      <c r="F5218" s="214"/>
      <c r="G5218" s="214"/>
    </row>
    <row r="5219" spans="1:7" x14ac:dyDescent="0.2">
      <c r="A5219" s="213"/>
      <c r="B5219" s="214"/>
      <c r="C5219" s="213"/>
      <c r="D5219" s="213"/>
      <c r="E5219" s="214"/>
      <c r="F5219" s="214"/>
      <c r="G5219" s="214"/>
    </row>
    <row r="5220" spans="1:7" x14ac:dyDescent="0.2">
      <c r="A5220" s="213"/>
      <c r="B5220" s="214"/>
      <c r="C5220" s="213"/>
      <c r="D5220" s="213"/>
      <c r="E5220" s="214"/>
      <c r="F5220" s="214"/>
      <c r="G5220" s="214"/>
    </row>
    <row r="5221" spans="1:7" x14ac:dyDescent="0.2">
      <c r="A5221" s="213"/>
      <c r="B5221" s="214"/>
      <c r="C5221" s="213"/>
      <c r="D5221" s="213"/>
      <c r="E5221" s="214"/>
      <c r="F5221" s="214"/>
      <c r="G5221" s="214"/>
    </row>
    <row r="5222" spans="1:7" x14ac:dyDescent="0.2">
      <c r="A5222" s="213"/>
      <c r="B5222" s="214"/>
      <c r="C5222" s="213"/>
      <c r="D5222" s="213"/>
      <c r="E5222" s="214"/>
      <c r="F5222" s="214"/>
      <c r="G5222" s="214"/>
    </row>
    <row r="5223" spans="1:7" x14ac:dyDescent="0.2">
      <c r="A5223" s="213"/>
      <c r="B5223" s="214"/>
      <c r="C5223" s="213"/>
      <c r="D5223" s="213"/>
      <c r="E5223" s="214"/>
      <c r="F5223" s="214"/>
      <c r="G5223" s="214"/>
    </row>
    <row r="5224" spans="1:7" x14ac:dyDescent="0.2">
      <c r="A5224" s="215"/>
      <c r="B5224" s="214"/>
      <c r="C5224" s="214"/>
      <c r="D5224" s="214"/>
      <c r="E5224" s="214"/>
      <c r="F5224" s="214"/>
      <c r="G5224" s="214"/>
    </row>
    <row r="5225" spans="1:7" x14ac:dyDescent="0.2">
      <c r="A5225" s="215"/>
      <c r="B5225" s="214"/>
      <c r="C5225" s="214"/>
      <c r="D5225" s="214"/>
      <c r="E5225" s="214"/>
      <c r="F5225" s="214"/>
      <c r="G5225" s="214"/>
    </row>
    <row r="5226" spans="1:7" x14ac:dyDescent="0.2">
      <c r="A5226" s="215"/>
      <c r="B5226" s="214"/>
      <c r="C5226" s="214"/>
      <c r="D5226" s="214"/>
      <c r="E5226" s="214"/>
      <c r="F5226" s="214"/>
      <c r="G5226" s="214"/>
    </row>
    <row r="5227" spans="1:7" x14ac:dyDescent="0.2">
      <c r="A5227" s="215"/>
      <c r="B5227" s="214"/>
      <c r="C5227" s="214"/>
      <c r="D5227" s="214"/>
      <c r="E5227" s="214"/>
      <c r="F5227" s="214"/>
      <c r="G5227" s="214"/>
    </row>
    <row r="5228" spans="1:7" x14ac:dyDescent="0.2">
      <c r="A5228" s="215"/>
      <c r="B5228" s="214"/>
      <c r="C5228" s="214"/>
      <c r="D5228" s="214"/>
      <c r="E5228" s="214"/>
      <c r="F5228" s="214"/>
      <c r="G5228" s="214"/>
    </row>
    <row r="5229" spans="1:7" x14ac:dyDescent="0.2">
      <c r="A5229" s="215"/>
      <c r="B5229" s="214"/>
      <c r="C5229" s="214"/>
      <c r="D5229" s="214"/>
      <c r="E5229" s="214"/>
      <c r="F5229" s="214"/>
      <c r="G5229" s="214"/>
    </row>
    <row r="5230" spans="1:7" x14ac:dyDescent="0.2">
      <c r="A5230" s="215"/>
      <c r="B5230" s="214"/>
      <c r="C5230" s="214"/>
      <c r="D5230" s="214"/>
      <c r="E5230" s="214"/>
      <c r="F5230" s="214"/>
      <c r="G5230" s="214"/>
    </row>
    <row r="5231" spans="1:7" x14ac:dyDescent="0.2">
      <c r="A5231" s="215"/>
      <c r="B5231" s="214"/>
      <c r="C5231" s="214"/>
      <c r="D5231" s="214"/>
      <c r="E5231" s="214"/>
      <c r="F5231" s="214"/>
      <c r="G5231" s="214"/>
    </row>
    <row r="5232" spans="1:7" x14ac:dyDescent="0.2">
      <c r="A5232" s="215"/>
      <c r="B5232" s="214"/>
      <c r="C5232" s="214"/>
      <c r="D5232" s="214"/>
      <c r="E5232" s="214"/>
      <c r="F5232" s="214"/>
      <c r="G5232" s="214"/>
    </row>
    <row r="5233" spans="1:7" x14ac:dyDescent="0.2">
      <c r="A5233" s="215"/>
      <c r="B5233" s="214"/>
      <c r="C5233" s="214"/>
      <c r="D5233" s="214"/>
      <c r="E5233" s="214"/>
      <c r="F5233" s="214"/>
      <c r="G5233" s="214"/>
    </row>
    <row r="5234" spans="1:7" x14ac:dyDescent="0.2">
      <c r="A5234" s="215"/>
      <c r="B5234" s="214"/>
      <c r="C5234" s="214"/>
      <c r="D5234" s="214"/>
      <c r="E5234" s="214"/>
      <c r="F5234" s="214"/>
      <c r="G5234" s="214"/>
    </row>
    <row r="5235" spans="1:7" x14ac:dyDescent="0.2">
      <c r="A5235" s="215"/>
      <c r="B5235" s="214"/>
      <c r="C5235" s="214"/>
      <c r="D5235" s="214"/>
      <c r="E5235" s="214"/>
      <c r="F5235" s="214"/>
      <c r="G5235" s="214"/>
    </row>
    <row r="5236" spans="1:7" x14ac:dyDescent="0.2">
      <c r="A5236" s="215"/>
      <c r="B5236" s="214"/>
      <c r="C5236" s="214"/>
      <c r="D5236" s="214"/>
      <c r="E5236" s="214"/>
      <c r="F5236" s="214"/>
      <c r="G5236" s="214"/>
    </row>
  </sheetData>
  <sheetProtection sheet="1" objects="1" scenarios="1" sort="0" autoFilter="0"/>
  <phoneticPr fontId="13"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workbookViewId="0">
      <pane ySplit="1" topLeftCell="A2" activePane="bottomLeft" state="frozen"/>
      <selection pane="bottomLeft" activeCell="D25" sqref="D25"/>
    </sheetView>
  </sheetViews>
  <sheetFormatPr defaultRowHeight="12.75" x14ac:dyDescent="0.2"/>
  <cols>
    <col min="1" max="1" width="6" style="143" bestFit="1" customWidth="1"/>
    <col min="2" max="2" width="8.85546875" style="143" bestFit="1" customWidth="1"/>
    <col min="3" max="3" width="9.5703125" style="143" bestFit="1" customWidth="1"/>
    <col min="4" max="4" width="122.5703125" style="143" bestFit="1" customWidth="1"/>
    <col min="5" max="16384" width="9.140625" style="143"/>
  </cols>
  <sheetData>
    <row r="1" spans="1:4" ht="38.25" x14ac:dyDescent="0.2">
      <c r="A1" s="162" t="s">
        <v>17</v>
      </c>
      <c r="B1" s="162" t="s">
        <v>197</v>
      </c>
      <c r="C1" s="162" t="s">
        <v>198</v>
      </c>
      <c r="D1" s="162" t="s">
        <v>27</v>
      </c>
    </row>
    <row r="2" spans="1:4" x14ac:dyDescent="0.2">
      <c r="A2" s="158">
        <v>91166</v>
      </c>
      <c r="B2" s="219">
        <f>VLOOKUP($A2, 'MBS Vendor Fees'!$A$2:$B$5823,2, FALSE)</f>
        <v>105.45</v>
      </c>
      <c r="C2" s="419">
        <v>148</v>
      </c>
      <c r="D2" s="381" t="s">
        <v>186</v>
      </c>
    </row>
    <row r="3" spans="1:4" x14ac:dyDescent="0.2">
      <c r="A3" s="158">
        <v>91167</v>
      </c>
      <c r="B3" s="219">
        <f>VLOOKUP($A3, 'MBS Vendor Fees'!$A$2:$B$5823,2, FALSE)</f>
        <v>154.85</v>
      </c>
      <c r="C3" s="419">
        <v>217.3</v>
      </c>
      <c r="D3" s="381" t="s">
        <v>187</v>
      </c>
    </row>
    <row r="4" spans="1:4" x14ac:dyDescent="0.2">
      <c r="A4" s="158">
        <v>91169</v>
      </c>
      <c r="B4" s="219">
        <f>VLOOKUP($A4, 'MBS Vendor Fees'!$A$2:$B$5823,2, FALSE)</f>
        <v>74.75</v>
      </c>
      <c r="C4" s="419">
        <v>104.80000000000001</v>
      </c>
      <c r="D4" s="381" t="s">
        <v>188</v>
      </c>
    </row>
    <row r="5" spans="1:4" x14ac:dyDescent="0.2">
      <c r="A5" s="158">
        <v>91170</v>
      </c>
      <c r="B5" s="219">
        <f>VLOOKUP($A5, 'MBS Vendor Fees'!$A$2:$B$5823,2, FALSE)</f>
        <v>105.45</v>
      </c>
      <c r="C5" s="419">
        <v>148</v>
      </c>
      <c r="D5" s="381" t="s">
        <v>189</v>
      </c>
    </row>
    <row r="6" spans="1:4" x14ac:dyDescent="0.2">
      <c r="A6" s="158">
        <v>91172</v>
      </c>
      <c r="B6" s="219">
        <f>VLOOKUP($A6, 'MBS Vendor Fees'!$A$2:$B$5823,2, FALSE)</f>
        <v>65.849999999999994</v>
      </c>
      <c r="C6" s="419">
        <v>84.300000000000011</v>
      </c>
      <c r="D6" s="381" t="s">
        <v>190</v>
      </c>
    </row>
    <row r="7" spans="1:4" x14ac:dyDescent="0.2">
      <c r="A7" s="158">
        <v>91173</v>
      </c>
      <c r="B7" s="219">
        <f>VLOOKUP($A7, 'MBS Vendor Fees'!$A$2:$B$5823,2, FALSE)</f>
        <v>92.95</v>
      </c>
      <c r="C7" s="419">
        <v>119.10000000000001</v>
      </c>
      <c r="D7" s="381" t="s">
        <v>189</v>
      </c>
    </row>
    <row r="8" spans="1:4" x14ac:dyDescent="0.2">
      <c r="A8" s="158">
        <v>91175</v>
      </c>
      <c r="B8" s="219">
        <f>VLOOKUP($A8, 'MBS Vendor Fees'!$A$2:$B$5823,2, FALSE)</f>
        <v>65.849999999999994</v>
      </c>
      <c r="C8" s="419">
        <v>84.300000000000011</v>
      </c>
      <c r="D8" s="381" t="s">
        <v>190</v>
      </c>
    </row>
    <row r="9" spans="1:4" x14ac:dyDescent="0.2">
      <c r="A9" s="158">
        <v>91176</v>
      </c>
      <c r="B9" s="219">
        <f>VLOOKUP($A9, 'MBS Vendor Fees'!$A$2:$B$5823,2, FALSE)</f>
        <v>92.95</v>
      </c>
      <c r="C9" s="419">
        <v>119.10000000000001</v>
      </c>
      <c r="D9" s="381" t="s">
        <v>189</v>
      </c>
    </row>
    <row r="10" spans="1:4" x14ac:dyDescent="0.2">
      <c r="A10" s="158">
        <v>91181</v>
      </c>
      <c r="B10" s="219">
        <f>VLOOKUP($A10, 'MBS Vendor Fees'!$A$2:$B$5823,2, FALSE)</f>
        <v>105.45</v>
      </c>
      <c r="C10" s="419">
        <v>148</v>
      </c>
      <c r="D10" s="381" t="s">
        <v>191</v>
      </c>
    </row>
    <row r="11" spans="1:4" x14ac:dyDescent="0.2">
      <c r="A11" s="158">
        <v>91182</v>
      </c>
      <c r="B11" s="219">
        <f>VLOOKUP($A11, 'MBS Vendor Fees'!$A$2:$B$5823,2, FALSE)</f>
        <v>154.85</v>
      </c>
      <c r="C11" s="419">
        <v>217.3</v>
      </c>
      <c r="D11" s="381" t="s">
        <v>192</v>
      </c>
    </row>
    <row r="12" spans="1:4" x14ac:dyDescent="0.2">
      <c r="A12" s="158">
        <v>91183</v>
      </c>
      <c r="B12" s="219">
        <f>VLOOKUP($A12, 'MBS Vendor Fees'!$A$2:$B$5823,2, FALSE)</f>
        <v>74.75</v>
      </c>
      <c r="C12" s="419">
        <v>104.80000000000001</v>
      </c>
      <c r="D12" s="381" t="s">
        <v>193</v>
      </c>
    </row>
    <row r="13" spans="1:4" x14ac:dyDescent="0.2">
      <c r="A13" s="158">
        <v>91184</v>
      </c>
      <c r="B13" s="219">
        <f>VLOOKUP($A13, 'MBS Vendor Fees'!$A$2:$B$5823,2, FALSE)</f>
        <v>105.45</v>
      </c>
      <c r="C13" s="419">
        <v>148</v>
      </c>
      <c r="D13" s="381" t="s">
        <v>194</v>
      </c>
    </row>
    <row r="14" spans="1:4" x14ac:dyDescent="0.2">
      <c r="A14" s="158">
        <v>91185</v>
      </c>
      <c r="B14" s="219">
        <f>VLOOKUP($A14, 'MBS Vendor Fees'!$A$2:$B$5823,2, FALSE)</f>
        <v>65.849999999999994</v>
      </c>
      <c r="C14" s="419">
        <v>84.300000000000011</v>
      </c>
      <c r="D14" s="381" t="s">
        <v>195</v>
      </c>
    </row>
    <row r="15" spans="1:4" x14ac:dyDescent="0.2">
      <c r="A15" s="158">
        <v>91186</v>
      </c>
      <c r="B15" s="219">
        <f>VLOOKUP($A15, 'MBS Vendor Fees'!$A$2:$B$5823,2, FALSE)</f>
        <v>92.95</v>
      </c>
      <c r="C15" s="419">
        <v>119.10000000000001</v>
      </c>
      <c r="D15" s="381" t="s">
        <v>196</v>
      </c>
    </row>
    <row r="16" spans="1:4" x14ac:dyDescent="0.2">
      <c r="A16" s="158">
        <v>91187</v>
      </c>
      <c r="B16" s="219">
        <f>VLOOKUP($A16, 'MBS Vendor Fees'!$A$2:$B$5823,2, FALSE)</f>
        <v>65.849999999999994</v>
      </c>
      <c r="C16" s="419">
        <v>84.300000000000011</v>
      </c>
      <c r="D16" s="381" t="s">
        <v>193</v>
      </c>
    </row>
    <row r="17" spans="1:4" x14ac:dyDescent="0.2">
      <c r="A17" s="158">
        <v>91188</v>
      </c>
      <c r="B17" s="219">
        <f>VLOOKUP($A17, 'MBS Vendor Fees'!$A$2:$B$5823,2, FALSE)</f>
        <v>92.95</v>
      </c>
      <c r="C17" s="419">
        <v>119.10000000000001</v>
      </c>
      <c r="D17" s="381" t="s">
        <v>194</v>
      </c>
    </row>
  </sheetData>
  <sheetProtection algorithmName="SHA-512" hashValue="IoLdehwZml/7tEvunmcYjk280lnzgOg7Ximdc1OIJrwQmVbCEHhP0XbqCO2ve3qBPFMVr0yZ3ZoZ5K2Nbv9hxw==" saltValue="Ug7ZyRohYh8fwnyZPedNtw==" spinCount="100000" sheet="1" sort="0" autoFilter="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L22"/>
  <sheetViews>
    <sheetView workbookViewId="0">
      <selection activeCell="E11" sqref="E11"/>
    </sheetView>
  </sheetViews>
  <sheetFormatPr defaultRowHeight="12.75" x14ac:dyDescent="0.2"/>
  <cols>
    <col min="2" max="2" width="41.140625" style="143" customWidth="1"/>
    <col min="3" max="3" width="14.42578125" style="143" bestFit="1" customWidth="1"/>
    <col min="4" max="4" width="11.140625" style="143" bestFit="1" customWidth="1"/>
    <col min="5" max="11" width="9.140625" style="143"/>
    <col min="12" max="12" width="18.42578125" style="143" customWidth="1"/>
  </cols>
  <sheetData>
    <row r="1" spans="1:12" ht="13.5" thickBot="1" x14ac:dyDescent="0.25">
      <c r="A1" s="231" t="s">
        <v>128</v>
      </c>
      <c r="B1" s="230"/>
      <c r="C1" s="230"/>
      <c r="D1" s="230"/>
      <c r="E1" s="230"/>
      <c r="F1" s="230"/>
      <c r="G1" s="230"/>
      <c r="H1" s="230"/>
      <c r="I1" s="230"/>
      <c r="J1" s="230"/>
      <c r="K1" s="230"/>
      <c r="L1" s="230"/>
    </row>
    <row r="2" spans="1:12" s="404" customFormat="1" ht="16.5" customHeight="1" x14ac:dyDescent="0.2">
      <c r="A2" s="437" t="s">
        <v>47</v>
      </c>
      <c r="B2" s="435" t="s">
        <v>69</v>
      </c>
      <c r="C2" s="439" t="s">
        <v>77</v>
      </c>
      <c r="D2" s="439" t="s">
        <v>35</v>
      </c>
      <c r="E2" s="441" t="s">
        <v>36</v>
      </c>
      <c r="F2" s="442"/>
      <c r="G2" s="442"/>
      <c r="H2" s="442"/>
      <c r="I2" s="442"/>
      <c r="J2" s="442"/>
      <c r="K2" s="443"/>
      <c r="L2" s="433" t="s">
        <v>37</v>
      </c>
    </row>
    <row r="3" spans="1:12" ht="13.5" thickBot="1" x14ac:dyDescent="0.25">
      <c r="A3" s="438"/>
      <c r="B3" s="436"/>
      <c r="C3" s="440"/>
      <c r="D3" s="440"/>
      <c r="E3" s="407">
        <v>1</v>
      </c>
      <c r="F3" s="408">
        <v>2</v>
      </c>
      <c r="G3" s="408">
        <v>3</v>
      </c>
      <c r="H3" s="408">
        <v>4</v>
      </c>
      <c r="I3" s="408">
        <v>5</v>
      </c>
      <c r="J3" s="408">
        <v>6</v>
      </c>
      <c r="K3" s="409">
        <v>7</v>
      </c>
      <c r="L3" s="434"/>
    </row>
    <row r="4" spans="1:12" ht="51" x14ac:dyDescent="0.2">
      <c r="A4" s="248">
        <v>90272</v>
      </c>
      <c r="B4" s="249" t="s">
        <v>233</v>
      </c>
      <c r="C4" s="250"/>
      <c r="D4" s="250"/>
      <c r="E4" s="251"/>
      <c r="F4" s="251"/>
      <c r="G4" s="251"/>
      <c r="H4" s="251"/>
      <c r="I4" s="251"/>
      <c r="J4" s="251"/>
      <c r="K4" s="252"/>
      <c r="L4" s="250"/>
    </row>
    <row r="5" spans="1:12" x14ac:dyDescent="0.2">
      <c r="A5" s="335">
        <v>90271</v>
      </c>
      <c r="B5" s="254" t="s">
        <v>39</v>
      </c>
      <c r="C5" s="255">
        <f>VLOOKUP(A5, 'MBS Vendor Fees'!$A$2:$B$5823, 2, FALSE)</f>
        <v>98.05</v>
      </c>
      <c r="D5" s="250">
        <v>27.45</v>
      </c>
      <c r="E5" s="256">
        <f>MROUND(C5+(D5/E3)-0.001,0.05)</f>
        <v>125.5</v>
      </c>
      <c r="F5" s="256">
        <f>MROUND(C5+(D5/F3)-0.001,0.05)</f>
        <v>111.75</v>
      </c>
      <c r="G5" s="256">
        <f>MROUND(C5+(D5/G3)-0.001,0.05)</f>
        <v>107.2</v>
      </c>
      <c r="H5" s="256">
        <f>MROUND(C5+(D5/H3)-0.001,0.05)</f>
        <v>104.9</v>
      </c>
      <c r="I5" s="256">
        <f>MROUND(C5+(D5/I3)-0.001,0.05)</f>
        <v>103.55000000000001</v>
      </c>
      <c r="J5" s="256">
        <f>MROUND(C5+(D5/J3)-0.001,0.05)</f>
        <v>102.60000000000001</v>
      </c>
      <c r="K5" s="252">
        <f>SUM(C5+L5)</f>
        <v>100.2</v>
      </c>
      <c r="L5" s="255">
        <v>2.15</v>
      </c>
    </row>
    <row r="6" spans="1:12" x14ac:dyDescent="0.2">
      <c r="A6" s="253"/>
      <c r="B6" s="257" t="s">
        <v>118</v>
      </c>
      <c r="C6" s="258"/>
      <c r="D6" s="258"/>
      <c r="E6" s="259">
        <f>CEILING(E5*1.15,0.05)</f>
        <v>144.35</v>
      </c>
      <c r="F6" s="259">
        <f t="shared" ref="F6:K6" si="0">CEILING(F5*1.15,0.05)</f>
        <v>128.55000000000001</v>
      </c>
      <c r="G6" s="259">
        <f t="shared" si="0"/>
        <v>123.30000000000001</v>
      </c>
      <c r="H6" s="259">
        <f t="shared" si="0"/>
        <v>120.65</v>
      </c>
      <c r="I6" s="259">
        <f t="shared" si="0"/>
        <v>119.10000000000001</v>
      </c>
      <c r="J6" s="259">
        <f t="shared" si="0"/>
        <v>118</v>
      </c>
      <c r="K6" s="260">
        <f t="shared" si="0"/>
        <v>115.25</v>
      </c>
      <c r="L6" s="255"/>
    </row>
    <row r="7" spans="1:12" ht="13.5" thickBot="1" x14ac:dyDescent="0.25">
      <c r="A7" s="21"/>
      <c r="B7" s="145"/>
      <c r="C7" s="154"/>
      <c r="D7" s="154"/>
      <c r="E7" s="160"/>
      <c r="F7" s="160"/>
      <c r="G7" s="160"/>
      <c r="H7" s="160"/>
      <c r="I7" s="160"/>
      <c r="J7" s="160"/>
      <c r="K7" s="161"/>
      <c r="L7" s="154"/>
    </row>
    <row r="8" spans="1:12" x14ac:dyDescent="0.2">
      <c r="A8" s="350"/>
      <c r="B8" s="16"/>
      <c r="C8" s="147"/>
      <c r="D8" s="147"/>
      <c r="E8" s="5">
        <v>1</v>
      </c>
      <c r="F8" s="6">
        <v>2</v>
      </c>
      <c r="G8" s="6">
        <v>3</v>
      </c>
      <c r="H8" s="6">
        <v>4</v>
      </c>
      <c r="I8" s="6">
        <v>5</v>
      </c>
      <c r="J8" s="6">
        <v>6</v>
      </c>
      <c r="K8" s="7">
        <v>7</v>
      </c>
      <c r="L8" s="147"/>
    </row>
    <row r="9" spans="1:12" ht="51" x14ac:dyDescent="0.2">
      <c r="A9" s="248">
        <v>90274</v>
      </c>
      <c r="B9" s="249" t="s">
        <v>234</v>
      </c>
      <c r="C9" s="250"/>
      <c r="D9" s="250"/>
      <c r="E9" s="251"/>
      <c r="F9" s="251"/>
      <c r="G9" s="251"/>
      <c r="H9" s="251"/>
      <c r="I9" s="251"/>
      <c r="J9" s="251"/>
      <c r="K9" s="252"/>
      <c r="L9" s="250"/>
    </row>
    <row r="10" spans="1:12" x14ac:dyDescent="0.2">
      <c r="A10" s="335">
        <v>90273</v>
      </c>
      <c r="B10" s="254" t="s">
        <v>39</v>
      </c>
      <c r="C10" s="255">
        <f>VLOOKUP(A10, 'MBS Vendor Fees'!$A$2:$B$5823, 2, FALSE)</f>
        <v>140.30000000000001</v>
      </c>
      <c r="D10" s="250">
        <v>27.45</v>
      </c>
      <c r="E10" s="256">
        <f>MROUND(C10+(D10/E8)-0.001,0.05)</f>
        <v>167.75</v>
      </c>
      <c r="F10" s="256">
        <f>MROUND(C10+(D10/F8)-0.001,0.05)</f>
        <v>154</v>
      </c>
      <c r="G10" s="256">
        <f>MROUND(C10+(D10/G8)-0.001,0.05)</f>
        <v>149.45000000000002</v>
      </c>
      <c r="H10" s="256">
        <f>MROUND(C10+(D10/H8)-0.001,0.05)</f>
        <v>147.15</v>
      </c>
      <c r="I10" s="256">
        <f>MROUND(C10+(D10/I8)-0.001,0.05)</f>
        <v>145.80000000000001</v>
      </c>
      <c r="J10" s="256">
        <f>MROUND(C10+(D10/J8)-0.001,0.05)</f>
        <v>144.85</v>
      </c>
      <c r="K10" s="252">
        <f>SUM(C10+L10)</f>
        <v>142.45000000000002</v>
      </c>
      <c r="L10" s="255">
        <v>2.15</v>
      </c>
    </row>
    <row r="11" spans="1:12" x14ac:dyDescent="0.2">
      <c r="A11" s="253"/>
      <c r="B11" s="257" t="s">
        <v>118</v>
      </c>
      <c r="C11" s="258"/>
      <c r="D11" s="258"/>
      <c r="E11" s="259">
        <f>CEILING(E10*1.15,0.05)</f>
        <v>192.95000000000002</v>
      </c>
      <c r="F11" s="259">
        <f t="shared" ref="F11:K11" si="1">CEILING(F10*1.15,0.05)</f>
        <v>177.10000000000002</v>
      </c>
      <c r="G11" s="259">
        <f t="shared" si="1"/>
        <v>171.9</v>
      </c>
      <c r="H11" s="259">
        <f t="shared" si="1"/>
        <v>169.25</v>
      </c>
      <c r="I11" s="259">
        <f t="shared" si="1"/>
        <v>167.70000000000002</v>
      </c>
      <c r="J11" s="259">
        <f t="shared" si="1"/>
        <v>166.60000000000002</v>
      </c>
      <c r="K11" s="260">
        <f t="shared" si="1"/>
        <v>163.85000000000002</v>
      </c>
      <c r="L11" s="255"/>
    </row>
    <row r="12" spans="1:12" ht="13.5" thickBot="1" x14ac:dyDescent="0.25">
      <c r="A12" s="21"/>
      <c r="B12" s="145"/>
      <c r="C12" s="154"/>
      <c r="D12" s="154"/>
      <c r="E12" s="160"/>
      <c r="F12" s="160"/>
      <c r="G12" s="160"/>
      <c r="H12" s="160"/>
      <c r="I12" s="160"/>
      <c r="J12" s="160"/>
      <c r="K12" s="161"/>
      <c r="L12" s="154"/>
    </row>
    <row r="13" spans="1:12" x14ac:dyDescent="0.2">
      <c r="A13" s="350"/>
      <c r="B13" s="16"/>
      <c r="C13" s="147"/>
      <c r="D13" s="147"/>
      <c r="E13" s="5">
        <v>1</v>
      </c>
      <c r="F13" s="6">
        <v>2</v>
      </c>
      <c r="G13" s="6">
        <v>3</v>
      </c>
      <c r="H13" s="6">
        <v>4</v>
      </c>
      <c r="I13" s="6">
        <v>5</v>
      </c>
      <c r="J13" s="6">
        <v>6</v>
      </c>
      <c r="K13" s="7">
        <v>7</v>
      </c>
      <c r="L13" s="147"/>
    </row>
    <row r="14" spans="1:12" ht="51" x14ac:dyDescent="0.2">
      <c r="A14" s="248">
        <v>90276</v>
      </c>
      <c r="B14" s="249" t="s">
        <v>235</v>
      </c>
      <c r="C14" s="250"/>
      <c r="D14" s="250"/>
      <c r="E14" s="251"/>
      <c r="F14" s="251"/>
      <c r="G14" s="251"/>
      <c r="H14" s="251"/>
      <c r="I14" s="251"/>
      <c r="J14" s="251"/>
      <c r="K14" s="252"/>
      <c r="L14" s="250"/>
    </row>
    <row r="15" spans="1:12" x14ac:dyDescent="0.2">
      <c r="A15" s="335">
        <v>90275</v>
      </c>
      <c r="B15" s="254" t="s">
        <v>39</v>
      </c>
      <c r="C15" s="255">
        <f>VLOOKUP(A15, 'MBS Vendor Fees'!$A$2:$B$5823, 2, FALSE)</f>
        <v>78.45</v>
      </c>
      <c r="D15" s="250">
        <v>21.95</v>
      </c>
      <c r="E15" s="256">
        <f>MROUND(C15+(D15/E13)-0.001,0.05)</f>
        <v>100.4</v>
      </c>
      <c r="F15" s="256">
        <f>MROUND(C15+(D15/F13)-0.001,0.05)</f>
        <v>89.4</v>
      </c>
      <c r="G15" s="256">
        <f>MROUND(C15+(D15/G13)-0.001,0.05)</f>
        <v>85.75</v>
      </c>
      <c r="H15" s="256">
        <f>MROUND(C15+(D15/H13)-0.001,0.05)</f>
        <v>83.95</v>
      </c>
      <c r="I15" s="256">
        <f>MROUND(C15+(D15/I13)-0.001,0.05)</f>
        <v>82.850000000000009</v>
      </c>
      <c r="J15" s="256">
        <f>MROUND(C15+(D15/J13)-0.001,0.05)</f>
        <v>82.100000000000009</v>
      </c>
      <c r="K15" s="252">
        <f>SUM(C15+L15)</f>
        <v>80.2</v>
      </c>
      <c r="L15" s="255">
        <v>1.75</v>
      </c>
    </row>
    <row r="16" spans="1:12" x14ac:dyDescent="0.2">
      <c r="A16" s="253"/>
      <c r="B16" s="257" t="s">
        <v>118</v>
      </c>
      <c r="C16" s="258"/>
      <c r="D16" s="258"/>
      <c r="E16" s="259">
        <f>CEILING(E15*1.15,0.05)</f>
        <v>115.5</v>
      </c>
      <c r="F16" s="259">
        <f t="shared" ref="F16:K16" si="2">CEILING(F15*1.15,0.05)</f>
        <v>102.85000000000001</v>
      </c>
      <c r="G16" s="259">
        <f t="shared" si="2"/>
        <v>98.65</v>
      </c>
      <c r="H16" s="259">
        <f t="shared" si="2"/>
        <v>96.550000000000011</v>
      </c>
      <c r="I16" s="259">
        <f t="shared" si="2"/>
        <v>95.300000000000011</v>
      </c>
      <c r="J16" s="259">
        <f t="shared" si="2"/>
        <v>94.45</v>
      </c>
      <c r="K16" s="260">
        <f t="shared" si="2"/>
        <v>92.25</v>
      </c>
      <c r="L16" s="255"/>
    </row>
    <row r="17" spans="1:12" ht="13.5" thickBot="1" x14ac:dyDescent="0.25">
      <c r="A17" s="21"/>
      <c r="B17" s="145"/>
      <c r="C17" s="154"/>
      <c r="D17" s="154"/>
      <c r="E17" s="160"/>
      <c r="F17" s="160"/>
      <c r="G17" s="160"/>
      <c r="H17" s="160"/>
      <c r="I17" s="160"/>
      <c r="J17" s="160"/>
      <c r="K17" s="161"/>
      <c r="L17" s="154"/>
    </row>
    <row r="18" spans="1:12" x14ac:dyDescent="0.2">
      <c r="A18" s="350"/>
      <c r="B18" s="16"/>
      <c r="C18" s="147"/>
      <c r="D18" s="147"/>
      <c r="E18" s="5">
        <v>1</v>
      </c>
      <c r="F18" s="6">
        <v>2</v>
      </c>
      <c r="G18" s="6">
        <v>3</v>
      </c>
      <c r="H18" s="6">
        <v>4</v>
      </c>
      <c r="I18" s="6">
        <v>5</v>
      </c>
      <c r="J18" s="6">
        <v>6</v>
      </c>
      <c r="K18" s="7">
        <v>7</v>
      </c>
      <c r="L18" s="147"/>
    </row>
    <row r="19" spans="1:12" ht="51" x14ac:dyDescent="0.2">
      <c r="A19" s="248">
        <v>90278</v>
      </c>
      <c r="B19" s="249" t="s">
        <v>236</v>
      </c>
      <c r="C19" s="250"/>
      <c r="D19" s="250"/>
      <c r="E19" s="251"/>
      <c r="F19" s="251"/>
      <c r="G19" s="251"/>
      <c r="H19" s="251"/>
      <c r="I19" s="251"/>
      <c r="J19" s="251"/>
      <c r="K19" s="252"/>
      <c r="L19" s="250"/>
    </row>
    <row r="20" spans="1:12" x14ac:dyDescent="0.2">
      <c r="A20" s="335">
        <v>90277</v>
      </c>
      <c r="B20" s="254" t="s">
        <v>39</v>
      </c>
      <c r="C20" s="255">
        <f>VLOOKUP(A20, 'MBS Vendor Fees'!$A$2:$B$5823, 2, FALSE)</f>
        <v>112.25</v>
      </c>
      <c r="D20" s="250">
        <v>21.95</v>
      </c>
      <c r="E20" s="256">
        <f>MROUND(C20+(D20/E18)-0.001,0.05)</f>
        <v>134.20000000000002</v>
      </c>
      <c r="F20" s="256">
        <f>MROUND(C20+(D20/F18)-0.001,0.05)</f>
        <v>123.2</v>
      </c>
      <c r="G20" s="256">
        <f>MROUND(C20+(D20/G18)-0.001,0.05)</f>
        <v>119.55000000000001</v>
      </c>
      <c r="H20" s="256">
        <f>MROUND(C20+(D20/H18)-0.001,0.05)</f>
        <v>117.75</v>
      </c>
      <c r="I20" s="256">
        <f>MROUND(C20+(D20/I18)-0.001,0.05)</f>
        <v>116.65</v>
      </c>
      <c r="J20" s="256">
        <f>MROUND(C20+(D20/J18)-0.001,0.05)</f>
        <v>115.9</v>
      </c>
      <c r="K20" s="252">
        <f>SUM(C20+L20)</f>
        <v>114</v>
      </c>
      <c r="L20" s="255">
        <v>1.75</v>
      </c>
    </row>
    <row r="21" spans="1:12" x14ac:dyDescent="0.2">
      <c r="A21" s="253"/>
      <c r="B21" s="257" t="s">
        <v>118</v>
      </c>
      <c r="C21" s="258"/>
      <c r="D21" s="258"/>
      <c r="E21" s="259">
        <f>CEILING(E20*1.15,0.05)</f>
        <v>154.35000000000002</v>
      </c>
      <c r="F21" s="259">
        <f t="shared" ref="F21:K21" si="3">CEILING(F20*1.15,0.05)</f>
        <v>141.70000000000002</v>
      </c>
      <c r="G21" s="259">
        <f t="shared" si="3"/>
        <v>137.5</v>
      </c>
      <c r="H21" s="259">
        <f t="shared" si="3"/>
        <v>135.45000000000002</v>
      </c>
      <c r="I21" s="259">
        <f t="shared" si="3"/>
        <v>134.15</v>
      </c>
      <c r="J21" s="259">
        <f t="shared" si="3"/>
        <v>133.30000000000001</v>
      </c>
      <c r="K21" s="260">
        <f t="shared" si="3"/>
        <v>131.1</v>
      </c>
      <c r="L21" s="255"/>
    </row>
    <row r="22" spans="1:12" ht="13.5" thickBot="1" x14ac:dyDescent="0.25">
      <c r="A22" s="21"/>
      <c r="B22" s="145"/>
      <c r="C22" s="154"/>
      <c r="D22" s="154"/>
      <c r="E22" s="160"/>
      <c r="F22" s="160"/>
      <c r="G22" s="160"/>
      <c r="H22" s="160"/>
      <c r="I22" s="160"/>
      <c r="J22" s="160"/>
      <c r="K22" s="161"/>
      <c r="L22" s="154"/>
    </row>
  </sheetData>
  <sheetProtection sheet="1" objects="1" scenarios="1" sort="0" autoFilter="0"/>
  <mergeCells count="6">
    <mergeCell ref="L2:L3"/>
    <mergeCell ref="B2:B3"/>
    <mergeCell ref="A2:A3"/>
    <mergeCell ref="C2:C3"/>
    <mergeCell ref="D2:D3"/>
    <mergeCell ref="E2:K2"/>
  </mergeCells>
  <phoneticPr fontId="13"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49"/>
  <sheetViews>
    <sheetView zoomScale="80" zoomScaleNormal="80" workbookViewId="0">
      <selection activeCell="E10" sqref="E10"/>
    </sheetView>
  </sheetViews>
  <sheetFormatPr defaultColWidth="17.5703125" defaultRowHeight="12.75" x14ac:dyDescent="0.2"/>
  <cols>
    <col min="1" max="1" width="8.85546875" bestFit="1" customWidth="1"/>
    <col min="2" max="2" width="45.85546875" style="143" customWidth="1"/>
    <col min="3" max="3" width="14.42578125" style="143" bestFit="1" customWidth="1"/>
    <col min="4" max="4" width="11.140625" style="143" bestFit="1" customWidth="1"/>
    <col min="5" max="11" width="8.140625" style="143" bestFit="1" customWidth="1"/>
    <col min="12" max="12" width="23.85546875" style="143" bestFit="1" customWidth="1"/>
  </cols>
  <sheetData>
    <row r="1" spans="1:13" ht="13.5" thickTop="1" x14ac:dyDescent="0.2">
      <c r="A1" s="449" t="s">
        <v>47</v>
      </c>
      <c r="B1" s="451" t="s">
        <v>34</v>
      </c>
      <c r="C1" s="444" t="s">
        <v>77</v>
      </c>
      <c r="D1" s="444" t="s">
        <v>35</v>
      </c>
      <c r="E1" s="446" t="s">
        <v>36</v>
      </c>
      <c r="F1" s="447"/>
      <c r="G1" s="447"/>
      <c r="H1" s="447"/>
      <c r="I1" s="447"/>
      <c r="J1" s="447"/>
      <c r="K1" s="448"/>
      <c r="L1" s="444" t="s">
        <v>37</v>
      </c>
      <c r="M1" s="4"/>
    </row>
    <row r="2" spans="1:13" x14ac:dyDescent="0.2">
      <c r="A2" s="450"/>
      <c r="B2" s="452"/>
      <c r="C2" s="445"/>
      <c r="D2" s="445"/>
      <c r="E2" s="5">
        <v>1</v>
      </c>
      <c r="F2" s="6">
        <v>2</v>
      </c>
      <c r="G2" s="6">
        <v>3</v>
      </c>
      <c r="H2" s="6">
        <v>4</v>
      </c>
      <c r="I2" s="6">
        <v>5</v>
      </c>
      <c r="J2" s="6">
        <v>6</v>
      </c>
      <c r="K2" s="7">
        <v>7</v>
      </c>
      <c r="L2" s="445" t="s">
        <v>38</v>
      </c>
      <c r="M2" s="8"/>
    </row>
    <row r="3" spans="1:13" ht="51" x14ac:dyDescent="0.2">
      <c r="A3" s="9">
        <v>4</v>
      </c>
      <c r="B3" s="345" t="s">
        <v>238</v>
      </c>
      <c r="C3" s="11"/>
      <c r="D3" s="11"/>
      <c r="E3" s="12"/>
      <c r="F3" s="12"/>
      <c r="G3" s="12"/>
      <c r="H3" s="12"/>
      <c r="I3" s="12"/>
      <c r="J3" s="12"/>
      <c r="K3" s="13"/>
      <c r="L3" s="11"/>
      <c r="M3" s="14"/>
    </row>
    <row r="4" spans="1:13" x14ac:dyDescent="0.2">
      <c r="A4" s="334">
        <v>3</v>
      </c>
      <c r="B4" s="16" t="s">
        <v>39</v>
      </c>
      <c r="C4" s="247">
        <f>VLOOKUP(A4, 'MBS Vendor Fees'!$A$2:$B$5088, 2, FALSE)</f>
        <v>18.2</v>
      </c>
      <c r="D4" s="247">
        <v>27.85</v>
      </c>
      <c r="E4" s="159">
        <f>MROUND(C4+(D4/E2)-0.001,0.05)</f>
        <v>46.050000000000004</v>
      </c>
      <c r="F4" s="159">
        <f>MROUND(C4+(D4/F2)-0.001,0.05)</f>
        <v>32.1</v>
      </c>
      <c r="G4" s="159">
        <f>MROUND(C4+(D4/G2)-0.001,0.05)</f>
        <v>27.5</v>
      </c>
      <c r="H4" s="159">
        <f>MROUND(C4+(D4/H2)-0.001,0.05)</f>
        <v>25.150000000000002</v>
      </c>
      <c r="I4" s="159">
        <f>MROUND(C4+(D4/I2)-0.001,0.05)</f>
        <v>23.75</v>
      </c>
      <c r="J4" s="159">
        <f>MROUND(C4+(D4/J2)-0.001,0.05)</f>
        <v>22.85</v>
      </c>
      <c r="K4" s="13">
        <f>SUM(C4+L4)</f>
        <v>20.399999999999999</v>
      </c>
      <c r="L4" s="17">
        <v>2.2000000000000002</v>
      </c>
      <c r="M4" s="18"/>
    </row>
    <row r="5" spans="1:13" x14ac:dyDescent="0.2">
      <c r="A5" s="15"/>
      <c r="B5" s="266" t="s">
        <v>118</v>
      </c>
      <c r="C5" s="17"/>
      <c r="D5" s="17"/>
      <c r="E5" s="19">
        <f t="shared" ref="E5:K5" si="0">CEILING(E4*1.15,0.05)</f>
        <v>53</v>
      </c>
      <c r="F5" s="19">
        <f t="shared" si="0"/>
        <v>36.950000000000003</v>
      </c>
      <c r="G5" s="19">
        <f t="shared" si="0"/>
        <v>31.650000000000002</v>
      </c>
      <c r="H5" s="19">
        <f t="shared" si="0"/>
        <v>28.950000000000003</v>
      </c>
      <c r="I5" s="19">
        <f t="shared" si="0"/>
        <v>27.35</v>
      </c>
      <c r="J5" s="19">
        <f t="shared" si="0"/>
        <v>26.3</v>
      </c>
      <c r="K5" s="20">
        <f t="shared" si="0"/>
        <v>23.5</v>
      </c>
      <c r="L5" s="17"/>
      <c r="M5" s="14"/>
    </row>
    <row r="6" spans="1:13" ht="13.5" thickBot="1" x14ac:dyDescent="0.25">
      <c r="A6" s="21"/>
      <c r="B6" s="22"/>
      <c r="C6" s="23"/>
      <c r="D6" s="23"/>
      <c r="E6" s="24"/>
      <c r="F6" s="24"/>
      <c r="G6" s="24"/>
      <c r="H6" s="24"/>
      <c r="I6" s="24"/>
      <c r="J6" s="24"/>
      <c r="K6" s="25"/>
      <c r="L6" s="23"/>
      <c r="M6" s="14"/>
    </row>
    <row r="7" spans="1:13" x14ac:dyDescent="0.2">
      <c r="A7" s="29"/>
      <c r="B7" s="16"/>
      <c r="C7" s="11"/>
      <c r="D7" s="11"/>
      <c r="E7" s="5">
        <v>1</v>
      </c>
      <c r="F7" s="6">
        <v>2</v>
      </c>
      <c r="G7" s="6">
        <v>3</v>
      </c>
      <c r="H7" s="6">
        <v>4</v>
      </c>
      <c r="I7" s="6">
        <v>5</v>
      </c>
      <c r="J7" s="6">
        <v>6</v>
      </c>
      <c r="K7" s="7">
        <v>7</v>
      </c>
      <c r="L7" s="11"/>
      <c r="M7" s="14"/>
    </row>
    <row r="8" spans="1:13" ht="51" x14ac:dyDescent="0.2">
      <c r="A8" s="29">
        <v>24</v>
      </c>
      <c r="B8" s="345" t="s">
        <v>239</v>
      </c>
      <c r="C8" s="11"/>
      <c r="D8" s="11"/>
      <c r="E8" s="12"/>
      <c r="F8" s="12"/>
      <c r="G8" s="12"/>
      <c r="H8" s="12"/>
      <c r="I8" s="12"/>
      <c r="J8" s="12"/>
      <c r="K8" s="13"/>
      <c r="L8" s="11"/>
      <c r="M8" s="14"/>
    </row>
    <row r="9" spans="1:13" x14ac:dyDescent="0.2">
      <c r="A9" s="346">
        <v>23</v>
      </c>
      <c r="B9" s="16" t="s">
        <v>39</v>
      </c>
      <c r="C9" s="247">
        <f>VLOOKUP(A9, 'MBS Vendor Fees'!$A$2:$B$5088, 2, FALSE)</f>
        <v>39.75</v>
      </c>
      <c r="D9" s="247">
        <v>27.85</v>
      </c>
      <c r="E9" s="159">
        <f>MROUND(C9+(D9/E7)-0.001,0.05)</f>
        <v>67.600000000000009</v>
      </c>
      <c r="F9" s="159">
        <f>MROUND(C9+(D9/F7)-0.001,0.05)</f>
        <v>53.650000000000006</v>
      </c>
      <c r="G9" s="159">
        <f>MROUND(C9+(D9/G7)-0.001,0.05)</f>
        <v>49.050000000000004</v>
      </c>
      <c r="H9" s="159">
        <f>MROUND(C9+(D9/H7)-0.001,0.05)</f>
        <v>46.7</v>
      </c>
      <c r="I9" s="159">
        <f>MROUND(C9+(D9/I7)-0.001,0.05)</f>
        <v>45.300000000000004</v>
      </c>
      <c r="J9" s="159">
        <f>MROUND(C9+(D9/J7)-0.001,0.05)</f>
        <v>44.400000000000006</v>
      </c>
      <c r="K9" s="13">
        <f>SUM(C9+L9)</f>
        <v>41.95</v>
      </c>
      <c r="L9" s="11">
        <v>2.2000000000000002</v>
      </c>
      <c r="M9" s="18"/>
    </row>
    <row r="10" spans="1:13" x14ac:dyDescent="0.2">
      <c r="A10" s="26"/>
      <c r="B10" s="266" t="s">
        <v>118</v>
      </c>
      <c r="C10" s="11"/>
      <c r="D10" s="11"/>
      <c r="E10" s="19">
        <f t="shared" ref="E10:K10" si="1">CEILING(E9*1.15,0.05)</f>
        <v>77.75</v>
      </c>
      <c r="F10" s="19">
        <f t="shared" si="1"/>
        <v>61.7</v>
      </c>
      <c r="G10" s="19">
        <f t="shared" si="1"/>
        <v>56.45</v>
      </c>
      <c r="H10" s="19">
        <f t="shared" si="1"/>
        <v>53.75</v>
      </c>
      <c r="I10" s="19">
        <f t="shared" si="1"/>
        <v>52.1</v>
      </c>
      <c r="J10" s="19">
        <f t="shared" si="1"/>
        <v>51.1</v>
      </c>
      <c r="K10" s="20">
        <f t="shared" si="1"/>
        <v>48.25</v>
      </c>
      <c r="L10" s="11"/>
      <c r="M10" s="14"/>
    </row>
    <row r="11" spans="1:13" ht="13.5" thickBot="1" x14ac:dyDescent="0.25">
      <c r="A11" s="34"/>
      <c r="B11" s="22"/>
      <c r="C11" s="23"/>
      <c r="D11" s="23"/>
      <c r="E11" s="24"/>
      <c r="F11" s="24"/>
      <c r="G11" s="24"/>
      <c r="H11" s="24"/>
      <c r="I11" s="24"/>
      <c r="J11" s="24"/>
      <c r="K11" s="25"/>
      <c r="L11" s="23"/>
      <c r="M11" s="14"/>
    </row>
    <row r="12" spans="1:13" x14ac:dyDescent="0.2">
      <c r="A12" s="29"/>
      <c r="B12" s="105"/>
      <c r="C12" s="11"/>
      <c r="D12" s="11"/>
      <c r="E12" s="5">
        <v>1</v>
      </c>
      <c r="F12" s="6">
        <v>2</v>
      </c>
      <c r="G12" s="6">
        <v>3</v>
      </c>
      <c r="H12" s="6">
        <v>4</v>
      </c>
      <c r="I12" s="6">
        <v>5</v>
      </c>
      <c r="J12" s="6">
        <v>6</v>
      </c>
      <c r="K12" s="7">
        <v>7</v>
      </c>
      <c r="L12" s="11"/>
      <c r="M12" s="14"/>
    </row>
    <row r="13" spans="1:13" ht="51" x14ac:dyDescent="0.2">
      <c r="A13" s="29">
        <v>37</v>
      </c>
      <c r="B13" s="345" t="s">
        <v>240</v>
      </c>
      <c r="C13" s="11"/>
      <c r="D13" s="11"/>
      <c r="E13" s="12"/>
      <c r="F13" s="12"/>
      <c r="G13" s="12"/>
      <c r="H13" s="12"/>
      <c r="I13" s="12"/>
      <c r="J13" s="12"/>
      <c r="K13" s="13"/>
      <c r="L13" s="11"/>
      <c r="M13" s="14"/>
    </row>
    <row r="14" spans="1:13" x14ac:dyDescent="0.2">
      <c r="A14" s="334">
        <v>36</v>
      </c>
      <c r="B14" s="16" t="s">
        <v>39</v>
      </c>
      <c r="C14" s="247">
        <f>VLOOKUP(A14, 'MBS Vendor Fees'!$A$2:$B$5088, 2, FALSE)</f>
        <v>76.95</v>
      </c>
      <c r="D14" s="247">
        <v>27.85</v>
      </c>
      <c r="E14" s="159">
        <f>MROUND(C14+(D14/E12)-0.001,0.05)</f>
        <v>104.80000000000001</v>
      </c>
      <c r="F14" s="159">
        <f>MROUND(C14+(D14/F12)-0.001,0.05)</f>
        <v>90.850000000000009</v>
      </c>
      <c r="G14" s="159">
        <f>MROUND(C14+(D14/G12)-0.001,0.05)</f>
        <v>86.25</v>
      </c>
      <c r="H14" s="159">
        <f>MROUND(C14+(D14/H12)-0.001,0.05)</f>
        <v>83.9</v>
      </c>
      <c r="I14" s="159">
        <f>MROUND(C14+(D14/I12)-0.001,0.05)</f>
        <v>82.5</v>
      </c>
      <c r="J14" s="159">
        <f>MROUND(C14+(D14/J12)-0.001,0.05)</f>
        <v>81.600000000000009</v>
      </c>
      <c r="K14" s="13">
        <f>SUM(C14+L14)</f>
        <v>79.150000000000006</v>
      </c>
      <c r="L14" s="11">
        <v>2.2000000000000002</v>
      </c>
      <c r="M14" s="18"/>
    </row>
    <row r="15" spans="1:13" x14ac:dyDescent="0.2">
      <c r="A15" s="26"/>
      <c r="B15" s="266" t="s">
        <v>118</v>
      </c>
      <c r="C15" s="11"/>
      <c r="D15" s="11"/>
      <c r="E15" s="19">
        <f t="shared" ref="E15:K15" si="2">CEILING(E14*1.15,0.05)</f>
        <v>120.55000000000001</v>
      </c>
      <c r="F15" s="19">
        <f t="shared" si="2"/>
        <v>104.5</v>
      </c>
      <c r="G15" s="19">
        <f t="shared" si="2"/>
        <v>99.2</v>
      </c>
      <c r="H15" s="19">
        <f t="shared" si="2"/>
        <v>96.5</v>
      </c>
      <c r="I15" s="19">
        <f t="shared" si="2"/>
        <v>94.9</v>
      </c>
      <c r="J15" s="19">
        <f t="shared" si="2"/>
        <v>93.850000000000009</v>
      </c>
      <c r="K15" s="20">
        <f t="shared" si="2"/>
        <v>91.050000000000011</v>
      </c>
      <c r="L15" s="11"/>
      <c r="M15" s="14"/>
    </row>
    <row r="16" spans="1:13" ht="13.5" thickBot="1" x14ac:dyDescent="0.25">
      <c r="A16" s="34"/>
      <c r="B16" s="22"/>
      <c r="C16" s="23"/>
      <c r="D16" s="23"/>
      <c r="E16" s="24"/>
      <c r="F16" s="24"/>
      <c r="G16" s="24"/>
      <c r="H16" s="24"/>
      <c r="I16" s="24"/>
      <c r="J16" s="24"/>
      <c r="K16" s="25"/>
      <c r="L16" s="23"/>
      <c r="M16" s="14"/>
    </row>
    <row r="17" spans="1:13" x14ac:dyDescent="0.2">
      <c r="A17" s="26"/>
      <c r="B17" s="105"/>
      <c r="C17" s="11"/>
      <c r="D17" s="11"/>
      <c r="E17" s="5">
        <v>1</v>
      </c>
      <c r="F17" s="6">
        <v>2</v>
      </c>
      <c r="G17" s="6">
        <v>3</v>
      </c>
      <c r="H17" s="6">
        <v>4</v>
      </c>
      <c r="I17" s="6">
        <v>5</v>
      </c>
      <c r="J17" s="6">
        <v>6</v>
      </c>
      <c r="K17" s="7">
        <v>7</v>
      </c>
      <c r="L17" s="11"/>
      <c r="M17" s="14"/>
    </row>
    <row r="18" spans="1:13" ht="51" x14ac:dyDescent="0.2">
      <c r="A18" s="29">
        <v>47</v>
      </c>
      <c r="B18" s="345" t="s">
        <v>241</v>
      </c>
      <c r="C18" s="148"/>
      <c r="D18" s="148"/>
      <c r="E18" s="12"/>
      <c r="F18" s="12"/>
      <c r="G18" s="12"/>
      <c r="H18" s="12"/>
      <c r="I18" s="12"/>
      <c r="J18" s="12"/>
      <c r="K18" s="13"/>
      <c r="L18" s="148"/>
      <c r="M18" s="14"/>
    </row>
    <row r="19" spans="1:13" x14ac:dyDescent="0.2">
      <c r="A19" s="346">
        <v>44</v>
      </c>
      <c r="B19" s="16" t="s">
        <v>39</v>
      </c>
      <c r="C19" s="247">
        <f>VLOOKUP(A19, 'MBS Vendor Fees'!$A$2:$B$5088, 2, FALSE)</f>
        <v>113.3</v>
      </c>
      <c r="D19" s="247">
        <v>27.85</v>
      </c>
      <c r="E19" s="159">
        <f>MROUND(C19+(D19/E17)-0.001,0.05)</f>
        <v>141.15</v>
      </c>
      <c r="F19" s="159">
        <f>MROUND(C19+(D19/F17)-0.001,0.05)</f>
        <v>127.2</v>
      </c>
      <c r="G19" s="159">
        <f>MROUND(C19+(D19/G17)-0.001,0.05)</f>
        <v>122.60000000000001</v>
      </c>
      <c r="H19" s="159">
        <f>MROUND(C19+(D19/H17)-0.001,0.05)</f>
        <v>120.25</v>
      </c>
      <c r="I19" s="159">
        <f>MROUND(C19+(D19/I17)-0.001,0.05)</f>
        <v>118.85000000000001</v>
      </c>
      <c r="J19" s="159">
        <f>MROUND(C19+(D19/J17)-0.001,0.05)</f>
        <v>117.95</v>
      </c>
      <c r="K19" s="13">
        <f>SUM(C19+L19)</f>
        <v>115.5</v>
      </c>
      <c r="L19" s="148">
        <v>2.2000000000000002</v>
      </c>
      <c r="M19" s="18"/>
    </row>
    <row r="20" spans="1:13" x14ac:dyDescent="0.2">
      <c r="A20" s="26"/>
      <c r="B20" s="266" t="s">
        <v>118</v>
      </c>
      <c r="C20" s="148"/>
      <c r="D20" s="148"/>
      <c r="E20" s="19">
        <f t="shared" ref="E20:K20" si="3">CEILING(E19*1.15,0.05)</f>
        <v>162.35000000000002</v>
      </c>
      <c r="F20" s="19">
        <f t="shared" si="3"/>
        <v>146.30000000000001</v>
      </c>
      <c r="G20" s="19">
        <f t="shared" si="3"/>
        <v>141</v>
      </c>
      <c r="H20" s="19">
        <f t="shared" si="3"/>
        <v>138.30000000000001</v>
      </c>
      <c r="I20" s="19">
        <f t="shared" si="3"/>
        <v>136.70000000000002</v>
      </c>
      <c r="J20" s="19">
        <f t="shared" si="3"/>
        <v>135.65</v>
      </c>
      <c r="K20" s="20">
        <f t="shared" si="3"/>
        <v>132.85</v>
      </c>
      <c r="L20" s="148"/>
      <c r="M20" s="14"/>
    </row>
    <row r="21" spans="1:13" ht="13.5" thickBot="1" x14ac:dyDescent="0.25">
      <c r="A21" s="34"/>
      <c r="B21" s="22"/>
      <c r="C21" s="23"/>
      <c r="D21" s="23"/>
      <c r="E21" s="24"/>
      <c r="F21" s="24"/>
      <c r="G21" s="24"/>
      <c r="H21" s="24"/>
      <c r="I21" s="24"/>
      <c r="J21" s="24"/>
      <c r="K21" s="25"/>
      <c r="L21" s="23"/>
      <c r="M21" s="14"/>
    </row>
    <row r="22" spans="1:13" x14ac:dyDescent="0.2">
      <c r="A22" s="224"/>
      <c r="B22" s="164"/>
      <c r="C22" s="225"/>
      <c r="D22" s="225"/>
      <c r="E22" s="12"/>
      <c r="F22" s="12"/>
      <c r="G22" s="12"/>
      <c r="H22" s="12"/>
      <c r="I22" s="12"/>
      <c r="J22" s="12"/>
      <c r="K22" s="12"/>
      <c r="L22" s="225"/>
      <c r="M22" s="14"/>
    </row>
    <row r="23" spans="1:13" ht="13.5" thickBot="1" x14ac:dyDescent="0.25">
      <c r="A23" s="229" t="s">
        <v>129</v>
      </c>
      <c r="B23" s="226"/>
      <c r="C23" s="227"/>
      <c r="D23" s="227"/>
      <c r="E23" s="228"/>
      <c r="F23" s="228"/>
      <c r="G23" s="228"/>
      <c r="H23" s="228"/>
      <c r="I23" s="228"/>
      <c r="J23" s="228"/>
      <c r="K23" s="228"/>
      <c r="L23" s="227"/>
      <c r="M23" s="14"/>
    </row>
    <row r="24" spans="1:13" ht="13.5" thickTop="1" x14ac:dyDescent="0.2">
      <c r="A24" s="449" t="s">
        <v>47</v>
      </c>
      <c r="B24" s="451" t="s">
        <v>34</v>
      </c>
      <c r="C24" s="444" t="s">
        <v>77</v>
      </c>
      <c r="D24" s="444" t="s">
        <v>35</v>
      </c>
      <c r="E24" s="446" t="s">
        <v>36</v>
      </c>
      <c r="F24" s="447"/>
      <c r="G24" s="447"/>
      <c r="H24" s="447"/>
      <c r="I24" s="447"/>
      <c r="J24" s="447"/>
      <c r="K24" s="448"/>
      <c r="L24" s="444" t="s">
        <v>37</v>
      </c>
    </row>
    <row r="25" spans="1:13" x14ac:dyDescent="0.2">
      <c r="A25" s="450"/>
      <c r="B25" s="452"/>
      <c r="C25" s="445"/>
      <c r="D25" s="445"/>
      <c r="E25" s="5">
        <v>1</v>
      </c>
      <c r="F25" s="6">
        <v>2</v>
      </c>
      <c r="G25" s="6">
        <v>3</v>
      </c>
      <c r="H25" s="6">
        <v>4</v>
      </c>
      <c r="I25" s="6">
        <v>5</v>
      </c>
      <c r="J25" s="6">
        <v>6</v>
      </c>
      <c r="K25" s="7">
        <v>7</v>
      </c>
      <c r="L25" s="445" t="s">
        <v>38</v>
      </c>
    </row>
    <row r="26" spans="1:13" ht="51" x14ac:dyDescent="0.2">
      <c r="A26" s="248">
        <v>181</v>
      </c>
      <c r="B26" s="249" t="s">
        <v>243</v>
      </c>
      <c r="C26" s="250"/>
      <c r="D26" s="250"/>
      <c r="E26" s="251"/>
      <c r="F26" s="251"/>
      <c r="G26" s="251"/>
      <c r="H26" s="251"/>
      <c r="I26" s="251"/>
      <c r="J26" s="251"/>
      <c r="K26" s="252"/>
      <c r="L26" s="250"/>
    </row>
    <row r="27" spans="1:13" x14ac:dyDescent="0.2">
      <c r="A27" s="335">
        <v>179</v>
      </c>
      <c r="B27" s="254" t="s">
        <v>39</v>
      </c>
      <c r="C27" s="261">
        <f>VLOOKUP(A27, 'MBS Vendor Fees'!$A$2:$B$5088, 2, FALSE)</f>
        <v>14.55</v>
      </c>
      <c r="D27" s="261">
        <v>22.3</v>
      </c>
      <c r="E27" s="256">
        <f>MROUND(C27+(D27/E25)-0.001,0.05)</f>
        <v>36.85</v>
      </c>
      <c r="F27" s="256">
        <f>MROUND(C27+(D27/F25)-0.001,0.05)</f>
        <v>25.700000000000003</v>
      </c>
      <c r="G27" s="256">
        <f>MROUND(C27+(D27/G25)-0.001,0.05)</f>
        <v>22</v>
      </c>
      <c r="H27" s="256">
        <f>MROUND(C27+(D27/H25)-0.001,0.05)</f>
        <v>20.100000000000001</v>
      </c>
      <c r="I27" s="256">
        <f>MROUND(C27+(D27/I25)-0.001,0.05)</f>
        <v>19</v>
      </c>
      <c r="J27" s="256">
        <f>MROUND(C27+(D27/J25)-0.001,0.05)</f>
        <v>18.25</v>
      </c>
      <c r="K27" s="252">
        <f>SUM(C27+L27)</f>
        <v>16.3</v>
      </c>
      <c r="L27" s="255">
        <v>1.75</v>
      </c>
    </row>
    <row r="28" spans="1:13" x14ac:dyDescent="0.2">
      <c r="A28" s="253"/>
      <c r="B28" s="257" t="s">
        <v>118</v>
      </c>
      <c r="C28" s="255"/>
      <c r="D28" s="255"/>
      <c r="E28" s="259">
        <f t="shared" ref="E28:K28" si="4">CEILING(E27*1.15,0.05)</f>
        <v>42.400000000000006</v>
      </c>
      <c r="F28" s="259">
        <f t="shared" si="4"/>
        <v>29.6</v>
      </c>
      <c r="G28" s="259">
        <f t="shared" si="4"/>
        <v>25.3</v>
      </c>
      <c r="H28" s="259">
        <f t="shared" si="4"/>
        <v>23.150000000000002</v>
      </c>
      <c r="I28" s="259">
        <f t="shared" si="4"/>
        <v>21.85</v>
      </c>
      <c r="J28" s="259">
        <f t="shared" si="4"/>
        <v>21</v>
      </c>
      <c r="K28" s="260">
        <f t="shared" si="4"/>
        <v>18.75</v>
      </c>
      <c r="L28" s="255"/>
    </row>
    <row r="29" spans="1:13" ht="13.5" thickBot="1" x14ac:dyDescent="0.25">
      <c r="A29" s="21"/>
      <c r="B29" s="22"/>
      <c r="C29" s="23"/>
      <c r="D29" s="23"/>
      <c r="E29" s="24"/>
      <c r="F29" s="24"/>
      <c r="G29" s="24"/>
      <c r="H29" s="24"/>
      <c r="I29" s="24"/>
      <c r="J29" s="24"/>
      <c r="K29" s="25"/>
      <c r="L29" s="23"/>
    </row>
    <row r="30" spans="1:13" x14ac:dyDescent="0.2">
      <c r="A30" s="29"/>
      <c r="B30" s="16"/>
      <c r="C30" s="11"/>
      <c r="D30" s="11"/>
      <c r="E30" s="5">
        <v>1</v>
      </c>
      <c r="F30" s="6">
        <v>2</v>
      </c>
      <c r="G30" s="6">
        <v>3</v>
      </c>
      <c r="H30" s="6">
        <v>4</v>
      </c>
      <c r="I30" s="6">
        <v>5</v>
      </c>
      <c r="J30" s="6">
        <v>6</v>
      </c>
      <c r="K30" s="7">
        <v>7</v>
      </c>
      <c r="L30" s="11"/>
    </row>
    <row r="31" spans="1:13" ht="51" x14ac:dyDescent="0.2">
      <c r="A31" s="248">
        <v>187</v>
      </c>
      <c r="B31" s="249" t="s">
        <v>242</v>
      </c>
      <c r="C31" s="250"/>
      <c r="D31" s="250"/>
      <c r="E31" s="251"/>
      <c r="F31" s="251"/>
      <c r="G31" s="251"/>
      <c r="H31" s="251"/>
      <c r="I31" s="251"/>
      <c r="J31" s="251"/>
      <c r="K31" s="252"/>
      <c r="L31" s="250"/>
    </row>
    <row r="32" spans="1:13" x14ac:dyDescent="0.2">
      <c r="A32" s="335">
        <v>185</v>
      </c>
      <c r="B32" s="254" t="s">
        <v>39</v>
      </c>
      <c r="C32" s="261">
        <f>VLOOKUP(A32, 'MBS Vendor Fees'!$A$2:$B$5088, 2, FALSE)</f>
        <v>31.8</v>
      </c>
      <c r="D32" s="261">
        <v>22.3</v>
      </c>
      <c r="E32" s="256">
        <f>MROUND(C32+(D32/E30)-0.001,0.05)</f>
        <v>54.1</v>
      </c>
      <c r="F32" s="256">
        <f>MROUND(C32+(D32/F30)-0.001,0.05)</f>
        <v>42.95</v>
      </c>
      <c r="G32" s="256">
        <f>MROUND(C32+(D32/G30)-0.001,0.05)</f>
        <v>39.25</v>
      </c>
      <c r="H32" s="256">
        <f>MROUND(C32+(D32/H30)-0.001,0.05)</f>
        <v>37.35</v>
      </c>
      <c r="I32" s="256">
        <f>MROUND(C32+(D32/I30)-0.001,0.05)</f>
        <v>36.25</v>
      </c>
      <c r="J32" s="256">
        <f>MROUND(C32+(D32/J30)-0.001,0.05)</f>
        <v>35.5</v>
      </c>
      <c r="K32" s="252">
        <f>SUM(C32+L32)</f>
        <v>33.549999999999997</v>
      </c>
      <c r="L32" s="255">
        <v>1.75</v>
      </c>
    </row>
    <row r="33" spans="1:12" x14ac:dyDescent="0.2">
      <c r="A33" s="253"/>
      <c r="B33" s="257" t="s">
        <v>118</v>
      </c>
      <c r="C33" s="250"/>
      <c r="D33" s="250"/>
      <c r="E33" s="259">
        <f t="shared" ref="E33:K33" si="5">CEILING(E32*1.15,0.05)</f>
        <v>62.25</v>
      </c>
      <c r="F33" s="259">
        <f t="shared" si="5"/>
        <v>49.400000000000006</v>
      </c>
      <c r="G33" s="259">
        <f t="shared" si="5"/>
        <v>45.150000000000006</v>
      </c>
      <c r="H33" s="259">
        <f t="shared" si="5"/>
        <v>43</v>
      </c>
      <c r="I33" s="259">
        <f t="shared" si="5"/>
        <v>41.7</v>
      </c>
      <c r="J33" s="259">
        <f t="shared" si="5"/>
        <v>40.85</v>
      </c>
      <c r="K33" s="260">
        <f t="shared" si="5"/>
        <v>38.6</v>
      </c>
      <c r="L33" s="250"/>
    </row>
    <row r="34" spans="1:12" ht="13.5" thickBot="1" x14ac:dyDescent="0.25">
      <c r="A34" s="34"/>
      <c r="B34" s="22"/>
      <c r="C34" s="23"/>
      <c r="D34" s="23"/>
      <c r="E34" s="24"/>
      <c r="F34" s="24"/>
      <c r="G34" s="24"/>
      <c r="H34" s="24"/>
      <c r="I34" s="24"/>
      <c r="J34" s="24"/>
      <c r="K34" s="25"/>
      <c r="L34" s="23"/>
    </row>
    <row r="35" spans="1:12" x14ac:dyDescent="0.2">
      <c r="A35" s="29"/>
      <c r="B35" s="105"/>
      <c r="C35" s="11"/>
      <c r="D35" s="11"/>
      <c r="E35" s="5">
        <v>1</v>
      </c>
      <c r="F35" s="6">
        <v>2</v>
      </c>
      <c r="G35" s="6">
        <v>3</v>
      </c>
      <c r="H35" s="6">
        <v>4</v>
      </c>
      <c r="I35" s="6">
        <v>5</v>
      </c>
      <c r="J35" s="6">
        <v>6</v>
      </c>
      <c r="K35" s="7">
        <v>7</v>
      </c>
      <c r="L35" s="11"/>
    </row>
    <row r="36" spans="1:12" ht="51" x14ac:dyDescent="0.2">
      <c r="A36" s="248">
        <v>191</v>
      </c>
      <c r="B36" s="249" t="s">
        <v>244</v>
      </c>
      <c r="C36" s="250"/>
      <c r="D36" s="250"/>
      <c r="E36" s="251"/>
      <c r="F36" s="251"/>
      <c r="G36" s="251"/>
      <c r="H36" s="251"/>
      <c r="I36" s="251"/>
      <c r="J36" s="251"/>
      <c r="K36" s="252"/>
      <c r="L36" s="250"/>
    </row>
    <row r="37" spans="1:12" x14ac:dyDescent="0.2">
      <c r="A37" s="335">
        <v>189</v>
      </c>
      <c r="B37" s="254" t="s">
        <v>39</v>
      </c>
      <c r="C37" s="261">
        <f>VLOOKUP(A37, 'MBS Vendor Fees'!$A$2:$B$5088, 2, FALSE)</f>
        <v>61.55</v>
      </c>
      <c r="D37" s="261">
        <v>22.3</v>
      </c>
      <c r="E37" s="256">
        <f>MROUND(C37+(D37/E35)-0.001,0.05)</f>
        <v>83.850000000000009</v>
      </c>
      <c r="F37" s="256">
        <f>MROUND(C37+(D37/F35)-0.001,0.05)</f>
        <v>72.7</v>
      </c>
      <c r="G37" s="256">
        <f>MROUND(C37+(D37/G35)-0.001,0.05)</f>
        <v>69</v>
      </c>
      <c r="H37" s="256">
        <f>MROUND(C37+(D37/H35)-0.001,0.05)</f>
        <v>67.100000000000009</v>
      </c>
      <c r="I37" s="256">
        <f>MROUND(C37+(D37/I35)-0.001,0.05)</f>
        <v>66</v>
      </c>
      <c r="J37" s="256">
        <f>MROUND(C37+(D37/J35)-0.001,0.05)</f>
        <v>65.25</v>
      </c>
      <c r="K37" s="252">
        <f>SUM(C37+L37)</f>
        <v>63.3</v>
      </c>
      <c r="L37" s="255">
        <v>1.75</v>
      </c>
    </row>
    <row r="38" spans="1:12" x14ac:dyDescent="0.2">
      <c r="A38" s="253"/>
      <c r="B38" s="257" t="s">
        <v>118</v>
      </c>
      <c r="C38" s="250"/>
      <c r="D38" s="250"/>
      <c r="E38" s="259">
        <f t="shared" ref="E38:K38" si="6">CEILING(E37*1.15,0.05)</f>
        <v>96.45</v>
      </c>
      <c r="F38" s="259">
        <f t="shared" si="6"/>
        <v>83.65</v>
      </c>
      <c r="G38" s="259">
        <f t="shared" si="6"/>
        <v>79.350000000000009</v>
      </c>
      <c r="H38" s="259">
        <f t="shared" si="6"/>
        <v>77.2</v>
      </c>
      <c r="I38" s="259">
        <f t="shared" si="6"/>
        <v>75.900000000000006</v>
      </c>
      <c r="J38" s="259">
        <f t="shared" si="6"/>
        <v>75.05</v>
      </c>
      <c r="K38" s="260">
        <f t="shared" si="6"/>
        <v>72.8</v>
      </c>
      <c r="L38" s="250"/>
    </row>
    <row r="39" spans="1:12" ht="13.5" thickBot="1" x14ac:dyDescent="0.25">
      <c r="A39" s="34"/>
      <c r="B39" s="22"/>
      <c r="C39" s="23"/>
      <c r="D39" s="23"/>
      <c r="E39" s="24"/>
      <c r="F39" s="24"/>
      <c r="G39" s="24"/>
      <c r="H39" s="24"/>
      <c r="I39" s="24"/>
      <c r="J39" s="24"/>
      <c r="K39" s="25"/>
      <c r="L39" s="23"/>
    </row>
    <row r="40" spans="1:12" x14ac:dyDescent="0.2">
      <c r="A40" s="26"/>
      <c r="B40" s="105"/>
      <c r="C40" s="11"/>
      <c r="D40" s="11"/>
      <c r="E40" s="5">
        <v>1</v>
      </c>
      <c r="F40" s="6">
        <v>2</v>
      </c>
      <c r="G40" s="6">
        <v>3</v>
      </c>
      <c r="H40" s="6">
        <v>4</v>
      </c>
      <c r="I40" s="6">
        <v>5</v>
      </c>
      <c r="J40" s="6">
        <v>6</v>
      </c>
      <c r="K40" s="7">
        <v>7</v>
      </c>
      <c r="L40" s="11"/>
    </row>
    <row r="41" spans="1:12" ht="51" customHeight="1" x14ac:dyDescent="0.2">
      <c r="A41" s="248">
        <v>195</v>
      </c>
      <c r="B41" s="249" t="s">
        <v>245</v>
      </c>
      <c r="C41" s="262"/>
      <c r="D41" s="262"/>
      <c r="E41" s="251"/>
      <c r="F41" s="251"/>
      <c r="G41" s="251"/>
      <c r="H41" s="251"/>
      <c r="I41" s="251"/>
      <c r="J41" s="251"/>
      <c r="K41" s="252"/>
      <c r="L41" s="262"/>
    </row>
    <row r="42" spans="1:12" x14ac:dyDescent="0.2">
      <c r="A42" s="335">
        <v>193</v>
      </c>
      <c r="B42" s="254" t="s">
        <v>39</v>
      </c>
      <c r="C42" s="261">
        <f>VLOOKUP(A42, 'MBS Vendor Fees'!$A$2:$B$5088, 2, FALSE)</f>
        <v>39.15</v>
      </c>
      <c r="D42" s="250">
        <v>27.45</v>
      </c>
      <c r="E42" s="256">
        <f>MROUND(C42+(D42/E40)-0.001,0.05)</f>
        <v>66.600000000000009</v>
      </c>
      <c r="F42" s="256">
        <f>MROUND(C42+(D42/F40)-0.001,0.05)</f>
        <v>52.85</v>
      </c>
      <c r="G42" s="256">
        <f>MROUND(C42+(D42/G40)-0.001,0.05)</f>
        <v>48.300000000000004</v>
      </c>
      <c r="H42" s="256">
        <f>MROUND(C42+(D42/H40)-0.001,0.05)</f>
        <v>46</v>
      </c>
      <c r="I42" s="256">
        <f>MROUND(C42+(D42/I40)-0.001,0.05)</f>
        <v>44.650000000000006</v>
      </c>
      <c r="J42" s="256">
        <f>MROUND(C42+(D42/J40)-0.001,0.05)</f>
        <v>43.7</v>
      </c>
      <c r="K42" s="252">
        <f>SUM(C42+L42)</f>
        <v>41.3</v>
      </c>
      <c r="L42" s="250">
        <v>2.15</v>
      </c>
    </row>
    <row r="43" spans="1:12" x14ac:dyDescent="0.2">
      <c r="A43" s="253"/>
      <c r="B43" s="257" t="s">
        <v>118</v>
      </c>
      <c r="C43" s="262"/>
      <c r="D43" s="262"/>
      <c r="E43" s="259">
        <f t="shared" ref="E43:K43" si="7">CEILING(E42*1.15,0.05)</f>
        <v>76.600000000000009</v>
      </c>
      <c r="F43" s="259">
        <f t="shared" si="7"/>
        <v>60.800000000000004</v>
      </c>
      <c r="G43" s="259">
        <f t="shared" si="7"/>
        <v>55.550000000000004</v>
      </c>
      <c r="H43" s="259">
        <f t="shared" si="7"/>
        <v>52.900000000000006</v>
      </c>
      <c r="I43" s="259">
        <f t="shared" si="7"/>
        <v>51.35</v>
      </c>
      <c r="J43" s="259">
        <f t="shared" si="7"/>
        <v>50.300000000000004</v>
      </c>
      <c r="K43" s="260">
        <f t="shared" si="7"/>
        <v>47.5</v>
      </c>
      <c r="L43" s="262"/>
    </row>
    <row r="44" spans="1:12" ht="13.5" thickBot="1" x14ac:dyDescent="0.25">
      <c r="A44" s="34"/>
      <c r="B44" s="22"/>
      <c r="C44" s="23"/>
      <c r="D44" s="23"/>
      <c r="E44" s="24"/>
      <c r="F44" s="24"/>
      <c r="G44" s="24"/>
      <c r="H44" s="24"/>
      <c r="I44" s="24"/>
      <c r="J44" s="24"/>
      <c r="K44" s="25"/>
      <c r="L44" s="23"/>
    </row>
    <row r="45" spans="1:12" x14ac:dyDescent="0.2">
      <c r="A45" s="26"/>
      <c r="B45" s="105"/>
      <c r="C45" s="11"/>
      <c r="D45" s="11"/>
      <c r="E45" s="5">
        <v>1</v>
      </c>
      <c r="F45" s="6">
        <v>2</v>
      </c>
      <c r="G45" s="6">
        <v>3</v>
      </c>
      <c r="H45" s="6">
        <v>4</v>
      </c>
      <c r="I45" s="6">
        <v>5</v>
      </c>
      <c r="J45" s="6">
        <v>6</v>
      </c>
      <c r="K45" s="7">
        <v>7</v>
      </c>
      <c r="L45" s="11"/>
    </row>
    <row r="46" spans="1:12" ht="51" x14ac:dyDescent="0.2">
      <c r="A46" s="248">
        <v>206</v>
      </c>
      <c r="B46" s="249" t="s">
        <v>246</v>
      </c>
      <c r="C46" s="262"/>
      <c r="D46" s="262"/>
      <c r="E46" s="251"/>
      <c r="F46" s="251"/>
      <c r="G46" s="251"/>
      <c r="H46" s="251"/>
      <c r="I46" s="251"/>
      <c r="J46" s="251"/>
      <c r="K46" s="252"/>
      <c r="L46" s="262"/>
    </row>
    <row r="47" spans="1:12" x14ac:dyDescent="0.2">
      <c r="A47" s="335">
        <v>203</v>
      </c>
      <c r="B47" s="254" t="s">
        <v>39</v>
      </c>
      <c r="C47" s="261">
        <f>VLOOKUP(A47, 'MBS Vendor Fees'!$A$2:$B$5088, 2, FALSE)</f>
        <v>90.65</v>
      </c>
      <c r="D47" s="261">
        <v>22.3</v>
      </c>
      <c r="E47" s="256">
        <f>MROUND(C47+(D47/E45)-0.001,0.05)</f>
        <v>112.95</v>
      </c>
      <c r="F47" s="256">
        <f>MROUND(C47+(D47/F45)-0.001,0.05)</f>
        <v>101.80000000000001</v>
      </c>
      <c r="G47" s="256">
        <f>MROUND(C47+(D47/G45)-0.001,0.05)</f>
        <v>98.100000000000009</v>
      </c>
      <c r="H47" s="256">
        <f>MROUND(C47+(D47/H45)-0.001,0.05)</f>
        <v>96.2</v>
      </c>
      <c r="I47" s="256">
        <f>MROUND(C47+(D47/I45)-0.001,0.05)</f>
        <v>95.100000000000009</v>
      </c>
      <c r="J47" s="256">
        <f>MROUND(C47+(D47/J45)-0.001,0.05)</f>
        <v>94.350000000000009</v>
      </c>
      <c r="K47" s="252">
        <f>SUM(C47+L47)</f>
        <v>92.4</v>
      </c>
      <c r="L47" s="255">
        <v>1.75</v>
      </c>
    </row>
    <row r="48" spans="1:12" x14ac:dyDescent="0.2">
      <c r="A48" s="253"/>
      <c r="B48" s="257" t="s">
        <v>118</v>
      </c>
      <c r="C48" s="262"/>
      <c r="D48" s="262"/>
      <c r="E48" s="259">
        <f t="shared" ref="E48:K48" si="8">CEILING(E47*1.15,0.05)</f>
        <v>129.9</v>
      </c>
      <c r="F48" s="259">
        <f t="shared" si="8"/>
        <v>117.10000000000001</v>
      </c>
      <c r="G48" s="259">
        <f t="shared" si="8"/>
        <v>112.85000000000001</v>
      </c>
      <c r="H48" s="259">
        <f t="shared" si="8"/>
        <v>110.65</v>
      </c>
      <c r="I48" s="259">
        <f t="shared" si="8"/>
        <v>109.4</v>
      </c>
      <c r="J48" s="259">
        <f t="shared" si="8"/>
        <v>108.55000000000001</v>
      </c>
      <c r="K48" s="260">
        <f t="shared" si="8"/>
        <v>106.30000000000001</v>
      </c>
      <c r="L48" s="262"/>
    </row>
    <row r="49" spans="1:12" ht="13.5" thickBot="1" x14ac:dyDescent="0.25">
      <c r="A49" s="34"/>
      <c r="B49" s="22"/>
      <c r="C49" s="23"/>
      <c r="D49" s="23"/>
      <c r="E49" s="24"/>
      <c r="F49" s="24"/>
      <c r="G49" s="24"/>
      <c r="H49" s="24"/>
      <c r="I49" s="24"/>
      <c r="J49" s="24"/>
      <c r="K49" s="25"/>
      <c r="L49" s="23"/>
    </row>
  </sheetData>
  <sheetProtection sheet="1" objects="1" scenarios="1" sort="0" autoFilter="0"/>
  <mergeCells count="12">
    <mergeCell ref="L24:L25"/>
    <mergeCell ref="E1:K1"/>
    <mergeCell ref="L1:L2"/>
    <mergeCell ref="A1:A2"/>
    <mergeCell ref="B1:B2"/>
    <mergeCell ref="C1:C2"/>
    <mergeCell ref="D1:D2"/>
    <mergeCell ref="A24:A25"/>
    <mergeCell ref="B24:B25"/>
    <mergeCell ref="C24:C25"/>
    <mergeCell ref="D24:D25"/>
    <mergeCell ref="E24:K24"/>
  </mergeCells>
  <phoneticPr fontId="13"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12FD83C-D3EB-41AB-9D81-B143DA76601E}"/>
</file>

<file path=customXml/itemProps2.xml><?xml version="1.0" encoding="utf-8"?>
<ds:datastoreItem xmlns:ds="http://schemas.openxmlformats.org/officeDocument/2006/customXml" ds:itemID="{71724F48-9B4B-4508-954E-11A4EDEE755E}"/>
</file>

<file path=customXml/itemProps3.xml><?xml version="1.0" encoding="utf-8"?>
<ds:datastoreItem xmlns:ds="http://schemas.openxmlformats.org/officeDocument/2006/customXml" ds:itemID="{ACBAC578-05C4-4D85-AD61-AC3D766F9C3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Notes</vt:lpstr>
      <vt:lpstr>Guide</vt:lpstr>
      <vt:lpstr>MBS Vendor Fees</vt:lpstr>
      <vt:lpstr>RMFS Derived Index</vt:lpstr>
      <vt:lpstr>DVA Medical</vt:lpstr>
      <vt:lpstr>CVC</vt:lpstr>
      <vt:lpstr>Mental Health</vt:lpstr>
      <vt:lpstr>Telehealth</vt:lpstr>
      <vt:lpstr>Attendances</vt:lpstr>
      <vt:lpstr>Consultations</vt:lpstr>
      <vt:lpstr>Specialist</vt:lpstr>
      <vt:lpstr>Enhanced Primary Care</vt:lpstr>
      <vt:lpstr>Other Non-Referred</vt:lpstr>
      <vt:lpstr>Derived Condensed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2010-10-02T09:11:22Z</dcterms:created>
  <dcterms:modified xsi:type="dcterms:W3CDTF">2023-01-27T04:18:55Z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System Account</vt:lpwstr>
  </property>
  <property fmtid="{D5CDD505-2E9C-101B-9397-08002B2CF9AE}" pid="4" name="xd_Signature">
    <vt:lpwstr/>
  </property>
  <property fmtid="{D5CDD505-2E9C-101B-9397-08002B2CF9AE}" pid="5" name="display_urn:schemas-microsoft-com:office:office#Author">
    <vt:lpwstr>System Account</vt:lpwstr>
  </property>
  <property fmtid="{D5CDD505-2E9C-101B-9397-08002B2CF9AE}" pid="6" name="TemplateUrl">
    <vt:lpwstr/>
  </property>
  <property fmtid="{D5CDD505-2E9C-101B-9397-08002B2CF9AE}" pid="7" name="xd_ProgID">
    <vt:lpwstr/>
  </property>
  <property fmtid="{D5CDD505-2E9C-101B-9397-08002B2CF9AE}" pid="8" name="PublishingStartDate">
    <vt:lpwstr/>
  </property>
  <property fmtid="{D5CDD505-2E9C-101B-9397-08002B2CF9AE}" pid="9" name="PublishingExpirationDate">
    <vt:lpwstr/>
  </property>
  <property fmtid="{D5CDD505-2E9C-101B-9397-08002B2CF9AE}" pid="10" name="_SourceUrl">
    <vt:lpwstr/>
  </property>
  <property fmtid="{D5CDD505-2E9C-101B-9397-08002B2CF9AE}" pid="11" name="_SharedFileIndex">
    <vt:lpwstr/>
  </property>
</Properties>
</file>